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9735" activeTab="2"/>
  </bookViews>
  <sheets>
    <sheet name="ППРБ_320" sheetId="1" r:id="rId1"/>
    <sheet name="Уточн суммы" sheetId="2" r:id="rId2"/>
    <sheet name="Проект ППРБ Сентябрь 2017" sheetId="3" r:id="rId3"/>
    <sheet name="2018-2019" sheetId="4" r:id="rId4"/>
  </sheets>
  <definedNames>
    <definedName name="_xlnm._FilterDatabase" localSheetId="3" hidden="1">'2018-2019'!$B$16:$AS$16</definedName>
    <definedName name="_xlnm._FilterDatabase" localSheetId="0" hidden="1">ППРБ_320!$A$16:$AR$301</definedName>
    <definedName name="_xlnm._FilterDatabase" localSheetId="2" hidden="1">'Проект ППРБ Сентябрь 2017'!$B$16:$AS$300</definedName>
    <definedName name="_xlnm._FilterDatabase" localSheetId="1" hidden="1">'Уточн суммы'!$B$16:$AS$301</definedName>
    <definedName name="_xlnm.Print_Area" localSheetId="3">'2018-2019'!$B$4:$T$885</definedName>
    <definedName name="_xlnm.Print_Area" localSheetId="0">ППРБ_320!$B$4:$S$1171</definedName>
    <definedName name="_xlnm.Print_Area" localSheetId="2">'Проект ППРБ Сентябрь 2017'!$B$1:$T$2039</definedName>
    <definedName name="_xlnm.Print_Area" localSheetId="1">'Уточн суммы'!$B$4:$T$1171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" i="3" l="1"/>
  <c r="A16" i="3"/>
  <c r="I1170" i="3"/>
  <c r="I1169" i="3"/>
  <c r="I1168" i="3"/>
  <c r="I1167" i="3"/>
  <c r="I1166" i="3"/>
  <c r="M1165" i="3"/>
  <c r="L1165" i="3"/>
  <c r="N1165" i="3" s="1"/>
  <c r="N1164" i="3"/>
  <c r="M1164" i="3"/>
  <c r="L1164" i="3"/>
  <c r="I1163" i="3"/>
  <c r="I1162" i="3"/>
  <c r="L1162" i="3" s="1"/>
  <c r="I1161" i="3"/>
  <c r="I1160" i="3"/>
  <c r="L1160" i="3" s="1"/>
  <c r="I1159" i="3"/>
  <c r="I1158" i="3"/>
  <c r="L1158" i="3" s="1"/>
  <c r="M1157" i="3"/>
  <c r="L1157" i="3"/>
  <c r="N1157" i="3" s="1"/>
  <c r="I1156" i="3"/>
  <c r="M1156" i="3" s="1"/>
  <c r="I1155" i="3"/>
  <c r="I1154" i="3"/>
  <c r="M1154" i="3" s="1"/>
  <c r="I1153" i="3"/>
  <c r="I1151" i="3"/>
  <c r="I1149" i="3"/>
  <c r="M1149" i="3" s="1"/>
  <c r="I1148" i="3"/>
  <c r="M1148" i="3" s="1"/>
  <c r="I1147" i="3"/>
  <c r="M1147" i="3" s="1"/>
  <c r="I1146" i="3"/>
  <c r="M1146" i="3" s="1"/>
  <c r="M1145" i="3"/>
  <c r="L1145" i="3"/>
  <c r="N1145" i="3" s="1"/>
  <c r="M1144" i="3"/>
  <c r="L1144" i="3"/>
  <c r="N1144" i="3" s="1"/>
  <c r="I1143" i="3"/>
  <c r="I1142" i="3"/>
  <c r="M1142" i="3" s="1"/>
  <c r="M1141" i="3"/>
  <c r="L1141" i="3"/>
  <c r="N1141" i="3" s="1"/>
  <c r="I1139" i="3"/>
  <c r="M1139" i="3" s="1"/>
  <c r="M1137" i="3"/>
  <c r="I1137" i="3"/>
  <c r="M1138" i="3" s="1"/>
  <c r="M1136" i="3"/>
  <c r="I1136" i="3"/>
  <c r="L1136" i="3" s="1"/>
  <c r="M1135" i="3"/>
  <c r="I1135" i="3"/>
  <c r="L1135" i="3" s="1"/>
  <c r="M1134" i="3"/>
  <c r="I1134" i="3"/>
  <c r="L1134" i="3" s="1"/>
  <c r="M1133" i="3"/>
  <c r="L1133" i="3"/>
  <c r="L1132" i="3"/>
  <c r="I1132" i="3"/>
  <c r="M1132" i="3" s="1"/>
  <c r="L1131" i="3"/>
  <c r="I1131" i="3"/>
  <c r="M1131" i="3" s="1"/>
  <c r="L1130" i="3"/>
  <c r="I1130" i="3"/>
  <c r="M1130" i="3" s="1"/>
  <c r="I1129" i="3"/>
  <c r="M1129" i="3" s="1"/>
  <c r="L1128" i="3"/>
  <c r="I1128" i="3"/>
  <c r="M1128" i="3" s="1"/>
  <c r="I1127" i="3"/>
  <c r="M1127" i="3" s="1"/>
  <c r="L1126" i="3"/>
  <c r="I1126" i="3"/>
  <c r="M1126" i="3" s="1"/>
  <c r="I1125" i="3"/>
  <c r="M1125" i="3" s="1"/>
  <c r="M1124" i="3"/>
  <c r="L1124" i="3"/>
  <c r="I1123" i="3"/>
  <c r="I1122" i="3"/>
  <c r="M1121" i="3"/>
  <c r="L1121" i="3"/>
  <c r="M1120" i="3"/>
  <c r="L1120" i="3"/>
  <c r="N1120" i="3" s="1"/>
  <c r="M1119" i="3"/>
  <c r="I1119" i="3"/>
  <c r="L1119" i="3" s="1"/>
  <c r="M1118" i="3"/>
  <c r="L1118" i="3"/>
  <c r="N1118" i="3" s="1"/>
  <c r="L1117" i="3"/>
  <c r="N1117" i="3" s="1"/>
  <c r="I1117" i="3"/>
  <c r="M1117" i="3" s="1"/>
  <c r="I1116" i="3"/>
  <c r="M1115" i="3"/>
  <c r="L1115" i="3"/>
  <c r="N1115" i="3" s="1"/>
  <c r="M1114" i="3"/>
  <c r="L1114" i="3"/>
  <c r="N1114" i="3" s="1"/>
  <c r="I1113" i="3"/>
  <c r="M1113" i="3" s="1"/>
  <c r="M1111" i="3"/>
  <c r="I1111" i="3"/>
  <c r="M1112" i="3" s="1"/>
  <c r="M1110" i="3"/>
  <c r="L1110" i="3"/>
  <c r="I1110" i="3"/>
  <c r="L1108" i="3"/>
  <c r="I1108" i="3"/>
  <c r="L1109" i="3" s="1"/>
  <c r="I1107" i="3"/>
  <c r="M1107" i="3" s="1"/>
  <c r="M1106" i="3"/>
  <c r="L1106" i="3"/>
  <c r="M1105" i="3"/>
  <c r="L1105" i="3"/>
  <c r="N1105" i="3" s="1"/>
  <c r="N1104" i="3"/>
  <c r="M1104" i="3"/>
  <c r="L1104" i="3"/>
  <c r="M1103" i="3"/>
  <c r="L1103" i="3"/>
  <c r="I1102" i="3"/>
  <c r="M1102" i="3" s="1"/>
  <c r="I1101" i="3"/>
  <c r="I1100" i="3"/>
  <c r="M1100" i="3" s="1"/>
  <c r="I1099" i="3"/>
  <c r="M1098" i="3"/>
  <c r="L1098" i="3"/>
  <c r="N1098" i="3" s="1"/>
  <c r="I1097" i="3"/>
  <c r="M1096" i="3"/>
  <c r="L1096" i="3"/>
  <c r="I1095" i="3"/>
  <c r="M1095" i="3" s="1"/>
  <c r="M1094" i="3"/>
  <c r="L1094" i="3"/>
  <c r="N1094" i="3" s="1"/>
  <c r="M1093" i="3"/>
  <c r="I1093" i="3"/>
  <c r="L1093" i="3" s="1"/>
  <c r="M1092" i="3"/>
  <c r="I1092" i="3"/>
  <c r="L1092" i="3" s="1"/>
  <c r="M1091" i="3"/>
  <c r="L1091" i="3"/>
  <c r="L1090" i="3"/>
  <c r="N1090" i="3" s="1"/>
  <c r="I1090" i="3"/>
  <c r="M1090" i="3" s="1"/>
  <c r="M1089" i="3"/>
  <c r="L1089" i="3"/>
  <c r="N1089" i="3" s="1"/>
  <c r="M1088" i="3"/>
  <c r="L1088" i="3"/>
  <c r="M1087" i="3"/>
  <c r="L1087" i="3"/>
  <c r="N1087" i="3" s="1"/>
  <c r="M1086" i="3"/>
  <c r="L1086" i="3"/>
  <c r="M1084" i="3"/>
  <c r="L1084" i="3"/>
  <c r="N1084" i="3" s="1"/>
  <c r="M1083" i="3"/>
  <c r="N1083" i="3" s="1"/>
  <c r="L1083" i="3"/>
  <c r="M1082" i="3"/>
  <c r="L1082" i="3"/>
  <c r="M1081" i="3"/>
  <c r="L1081" i="3"/>
  <c r="N1081" i="3" s="1"/>
  <c r="M1080" i="3"/>
  <c r="L1080" i="3"/>
  <c r="M1079" i="3"/>
  <c r="L1079" i="3"/>
  <c r="N1079" i="3" s="1"/>
  <c r="M1078" i="3"/>
  <c r="L1078" i="3"/>
  <c r="M1077" i="3"/>
  <c r="L1077" i="3"/>
  <c r="M1076" i="3"/>
  <c r="L1076" i="3"/>
  <c r="M1075" i="3"/>
  <c r="L1075" i="3"/>
  <c r="N1075" i="3" s="1"/>
  <c r="M1074" i="3"/>
  <c r="L1074" i="3"/>
  <c r="M1072" i="3"/>
  <c r="L1072" i="3"/>
  <c r="N1072" i="3" s="1"/>
  <c r="M1071" i="3"/>
  <c r="L1071" i="3"/>
  <c r="N1071" i="3" s="1"/>
  <c r="M1070" i="3"/>
  <c r="L1070" i="3"/>
  <c r="M1069" i="3"/>
  <c r="L1069" i="3"/>
  <c r="M1068" i="3"/>
  <c r="L1068" i="3"/>
  <c r="N1067" i="3"/>
  <c r="M1067" i="3"/>
  <c r="L1067" i="3"/>
  <c r="M1066" i="3"/>
  <c r="L1066" i="3"/>
  <c r="M1064" i="3"/>
  <c r="L1064" i="3"/>
  <c r="N1064" i="3" s="1"/>
  <c r="N1063" i="3"/>
  <c r="M1063" i="3"/>
  <c r="L1063" i="3"/>
  <c r="M1062" i="3"/>
  <c r="L1062" i="3"/>
  <c r="N1062" i="3" s="1"/>
  <c r="M1061" i="3"/>
  <c r="L1061" i="3"/>
  <c r="M1059" i="3"/>
  <c r="L1059" i="3"/>
  <c r="M1058" i="3"/>
  <c r="L1058" i="3"/>
  <c r="M1057" i="3"/>
  <c r="L1057" i="3"/>
  <c r="M1056" i="3"/>
  <c r="L1056" i="3"/>
  <c r="N1056" i="3" s="1"/>
  <c r="N1055" i="3"/>
  <c r="M1055" i="3"/>
  <c r="L1055" i="3"/>
  <c r="M1054" i="3"/>
  <c r="L1054" i="3"/>
  <c r="N1054" i="3" s="1"/>
  <c r="M1053" i="3"/>
  <c r="L1053" i="3"/>
  <c r="N1053" i="3" s="1"/>
  <c r="M1052" i="3"/>
  <c r="L1052" i="3"/>
  <c r="N1052" i="3" s="1"/>
  <c r="M1051" i="3"/>
  <c r="L1051" i="3"/>
  <c r="N1051" i="3" s="1"/>
  <c r="M1050" i="3"/>
  <c r="L1050" i="3"/>
  <c r="M1049" i="3"/>
  <c r="L1049" i="3"/>
  <c r="M1048" i="3"/>
  <c r="L1048" i="3"/>
  <c r="M1047" i="3"/>
  <c r="L1047" i="3"/>
  <c r="N1047" i="3" s="1"/>
  <c r="M1046" i="3"/>
  <c r="L1046" i="3"/>
  <c r="M1045" i="3"/>
  <c r="L1045" i="3"/>
  <c r="N1045" i="3" s="1"/>
  <c r="M1044" i="3"/>
  <c r="L1044" i="3"/>
  <c r="M1043" i="3"/>
  <c r="L1043" i="3"/>
  <c r="N1043" i="3" s="1"/>
  <c r="M1042" i="3"/>
  <c r="L1042" i="3"/>
  <c r="M1041" i="3"/>
  <c r="L1041" i="3"/>
  <c r="M1040" i="3"/>
  <c r="L1040" i="3"/>
  <c r="N1039" i="3"/>
  <c r="M1039" i="3"/>
  <c r="L1039" i="3"/>
  <c r="M1038" i="3"/>
  <c r="L1038" i="3"/>
  <c r="N1038" i="3" s="1"/>
  <c r="M1037" i="3"/>
  <c r="L1037" i="3"/>
  <c r="M1036" i="3"/>
  <c r="L1036" i="3"/>
  <c r="N1036" i="3" s="1"/>
  <c r="M1035" i="3"/>
  <c r="N1035" i="3" s="1"/>
  <c r="L1035" i="3"/>
  <c r="M1033" i="3"/>
  <c r="L1033" i="3"/>
  <c r="M1032" i="3"/>
  <c r="L1032" i="3"/>
  <c r="N1032" i="3" s="1"/>
  <c r="N1031" i="3"/>
  <c r="M1031" i="3"/>
  <c r="L1031" i="3"/>
  <c r="M1030" i="3"/>
  <c r="L1030" i="3"/>
  <c r="N1030" i="3" s="1"/>
  <c r="M1029" i="3"/>
  <c r="L1029" i="3"/>
  <c r="N1029" i="3" s="1"/>
  <c r="M1028" i="3"/>
  <c r="L1028" i="3"/>
  <c r="N1028" i="3" s="1"/>
  <c r="M1026" i="3"/>
  <c r="L1026" i="3"/>
  <c r="N1026" i="3" s="1"/>
  <c r="M1025" i="3"/>
  <c r="L1025" i="3"/>
  <c r="N1025" i="3" s="1"/>
  <c r="M1024" i="3"/>
  <c r="L1024" i="3"/>
  <c r="N1024" i="3" s="1"/>
  <c r="M1023" i="3"/>
  <c r="L1023" i="3"/>
  <c r="N1023" i="3" s="1"/>
  <c r="M1022" i="3"/>
  <c r="L1022" i="3"/>
  <c r="M1021" i="3"/>
  <c r="L1021" i="3"/>
  <c r="M1020" i="3"/>
  <c r="L1020" i="3"/>
  <c r="N1019" i="3"/>
  <c r="M1019" i="3"/>
  <c r="L1019" i="3"/>
  <c r="M1018" i="3"/>
  <c r="L1018" i="3"/>
  <c r="M1017" i="3"/>
  <c r="L1017" i="3"/>
  <c r="N1017" i="3" s="1"/>
  <c r="M1016" i="3"/>
  <c r="L1016" i="3"/>
  <c r="N1016" i="3" s="1"/>
  <c r="M1015" i="3"/>
  <c r="L1015" i="3"/>
  <c r="N1015" i="3" s="1"/>
  <c r="M1014" i="3"/>
  <c r="L1014" i="3"/>
  <c r="M1013" i="3"/>
  <c r="L1013" i="3"/>
  <c r="N1013" i="3" s="1"/>
  <c r="M1012" i="3"/>
  <c r="L1012" i="3"/>
  <c r="M1011" i="3"/>
  <c r="L1011" i="3"/>
  <c r="N1011" i="3" s="1"/>
  <c r="M1010" i="3"/>
  <c r="L1010" i="3"/>
  <c r="N1010" i="3" s="1"/>
  <c r="M1009" i="3"/>
  <c r="L1009" i="3"/>
  <c r="N1009" i="3" s="1"/>
  <c r="M1008" i="3"/>
  <c r="L1008" i="3"/>
  <c r="N1008" i="3" s="1"/>
  <c r="M1007" i="3"/>
  <c r="L1007" i="3"/>
  <c r="M1006" i="3"/>
  <c r="L1006" i="3"/>
  <c r="M1005" i="3"/>
  <c r="M1002" i="3" s="1"/>
  <c r="L1005" i="3"/>
  <c r="M1004" i="3"/>
  <c r="L1004" i="3"/>
  <c r="N1003" i="3"/>
  <c r="M1003" i="3"/>
  <c r="L1003" i="3"/>
  <c r="M1001" i="3"/>
  <c r="L1001" i="3"/>
  <c r="M1000" i="3"/>
  <c r="L1000" i="3"/>
  <c r="N1000" i="3" s="1"/>
  <c r="N999" i="3"/>
  <c r="M999" i="3"/>
  <c r="L999" i="3"/>
  <c r="M998" i="3"/>
  <c r="L998" i="3"/>
  <c r="M997" i="3"/>
  <c r="L997" i="3"/>
  <c r="N997" i="3" s="1"/>
  <c r="M996" i="3"/>
  <c r="L996" i="3"/>
  <c r="N996" i="3" s="1"/>
  <c r="M995" i="3"/>
  <c r="L995" i="3"/>
  <c r="N995" i="3" s="1"/>
  <c r="M994" i="3"/>
  <c r="L994" i="3"/>
  <c r="M993" i="3"/>
  <c r="L993" i="3"/>
  <c r="N993" i="3" s="1"/>
  <c r="M992" i="3"/>
  <c r="L992" i="3"/>
  <c r="M991" i="3"/>
  <c r="L991" i="3"/>
  <c r="N991" i="3" s="1"/>
  <c r="M990" i="3"/>
  <c r="L990" i="3"/>
  <c r="M989" i="3"/>
  <c r="L989" i="3"/>
  <c r="N989" i="3" s="1"/>
  <c r="M988" i="3"/>
  <c r="L988" i="3"/>
  <c r="N988" i="3" s="1"/>
  <c r="N987" i="3"/>
  <c r="M987" i="3"/>
  <c r="L987" i="3"/>
  <c r="M986" i="3"/>
  <c r="L986" i="3"/>
  <c r="M985" i="3"/>
  <c r="L985" i="3"/>
  <c r="N985" i="3" s="1"/>
  <c r="M984" i="3"/>
  <c r="L984" i="3"/>
  <c r="N984" i="3" s="1"/>
  <c r="M983" i="3"/>
  <c r="L983" i="3"/>
  <c r="N983" i="3" s="1"/>
  <c r="M982" i="3"/>
  <c r="L982" i="3"/>
  <c r="M981" i="3"/>
  <c r="L981" i="3"/>
  <c r="N981" i="3" s="1"/>
  <c r="M980" i="3"/>
  <c r="L980" i="3"/>
  <c r="N980" i="3" s="1"/>
  <c r="N979" i="3"/>
  <c r="M979" i="3"/>
  <c r="L979" i="3"/>
  <c r="M978" i="3"/>
  <c r="L978" i="3"/>
  <c r="M977" i="3"/>
  <c r="L977" i="3"/>
  <c r="N977" i="3" s="1"/>
  <c r="M976" i="3"/>
  <c r="L976" i="3"/>
  <c r="M975" i="3"/>
  <c r="L975" i="3"/>
  <c r="N975" i="3" s="1"/>
  <c r="M974" i="3"/>
  <c r="L974" i="3"/>
  <c r="M973" i="3"/>
  <c r="L973" i="3"/>
  <c r="M972" i="3"/>
  <c r="L972" i="3"/>
  <c r="N972" i="3" s="1"/>
  <c r="M970" i="3"/>
  <c r="M969" i="3" s="1"/>
  <c r="L970" i="3"/>
  <c r="L969" i="3" s="1"/>
  <c r="M968" i="3"/>
  <c r="L968" i="3"/>
  <c r="M967" i="3"/>
  <c r="L967" i="3"/>
  <c r="N967" i="3" s="1"/>
  <c r="M966" i="3"/>
  <c r="L966" i="3"/>
  <c r="N966" i="3" s="1"/>
  <c r="M965" i="3"/>
  <c r="L965" i="3"/>
  <c r="N965" i="3" s="1"/>
  <c r="M964" i="3"/>
  <c r="L964" i="3"/>
  <c r="N964" i="3" s="1"/>
  <c r="N963" i="3"/>
  <c r="M963" i="3"/>
  <c r="L963" i="3"/>
  <c r="M962" i="3"/>
  <c r="L962" i="3"/>
  <c r="N962" i="3" s="1"/>
  <c r="M961" i="3"/>
  <c r="L961" i="3"/>
  <c r="M959" i="3"/>
  <c r="L959" i="3"/>
  <c r="N959" i="3" s="1"/>
  <c r="M958" i="3"/>
  <c r="L958" i="3"/>
  <c r="M957" i="3"/>
  <c r="L957" i="3"/>
  <c r="M956" i="3"/>
  <c r="L956" i="3"/>
  <c r="N956" i="3" s="1"/>
  <c r="N955" i="3"/>
  <c r="M955" i="3"/>
  <c r="L955" i="3"/>
  <c r="M954" i="3"/>
  <c r="L954" i="3"/>
  <c r="M953" i="3"/>
  <c r="L953" i="3"/>
  <c r="M952" i="3"/>
  <c r="L952" i="3"/>
  <c r="M950" i="3"/>
  <c r="N950" i="3" s="1"/>
  <c r="L950" i="3"/>
  <c r="M949" i="3"/>
  <c r="L949" i="3"/>
  <c r="M948" i="3"/>
  <c r="L948" i="3"/>
  <c r="M947" i="3"/>
  <c r="L947" i="3"/>
  <c r="M946" i="3"/>
  <c r="N946" i="3" s="1"/>
  <c r="L946" i="3"/>
  <c r="M945" i="3"/>
  <c r="L945" i="3"/>
  <c r="M944" i="3"/>
  <c r="L944" i="3"/>
  <c r="N943" i="3"/>
  <c r="M943" i="3"/>
  <c r="L943" i="3"/>
  <c r="M942" i="3"/>
  <c r="L942" i="3"/>
  <c r="M941" i="3"/>
  <c r="L941" i="3"/>
  <c r="M940" i="3"/>
  <c r="L940" i="3"/>
  <c r="N940" i="3" s="1"/>
  <c r="M939" i="3"/>
  <c r="L939" i="3"/>
  <c r="N939" i="3" s="1"/>
  <c r="M938" i="3"/>
  <c r="N938" i="3" s="1"/>
  <c r="L938" i="3"/>
  <c r="M937" i="3"/>
  <c r="L937" i="3"/>
  <c r="M936" i="3"/>
  <c r="L936" i="3"/>
  <c r="M935" i="3"/>
  <c r="L935" i="3"/>
  <c r="N935" i="3" s="1"/>
  <c r="M934" i="3"/>
  <c r="N934" i="3" s="1"/>
  <c r="L934" i="3"/>
  <c r="M933" i="3"/>
  <c r="L933" i="3"/>
  <c r="N933" i="3" s="1"/>
  <c r="M932" i="3"/>
  <c r="L932" i="3"/>
  <c r="N932" i="3" s="1"/>
  <c r="M931" i="3"/>
  <c r="L931" i="3"/>
  <c r="N931" i="3" s="1"/>
  <c r="M930" i="3"/>
  <c r="N930" i="3" s="1"/>
  <c r="L930" i="3"/>
  <c r="M929" i="3"/>
  <c r="L929" i="3"/>
  <c r="M928" i="3"/>
  <c r="L928" i="3"/>
  <c r="N927" i="3"/>
  <c r="M927" i="3"/>
  <c r="L927" i="3"/>
  <c r="M926" i="3"/>
  <c r="L926" i="3"/>
  <c r="M925" i="3"/>
  <c r="L925" i="3"/>
  <c r="N925" i="3" s="1"/>
  <c r="M924" i="3"/>
  <c r="L924" i="3"/>
  <c r="N924" i="3" s="1"/>
  <c r="M923" i="3"/>
  <c r="L923" i="3"/>
  <c r="N923" i="3" s="1"/>
  <c r="N922" i="3"/>
  <c r="M922" i="3"/>
  <c r="L922" i="3"/>
  <c r="M921" i="3"/>
  <c r="L921" i="3"/>
  <c r="M920" i="3"/>
  <c r="L920" i="3"/>
  <c r="N920" i="3" s="1"/>
  <c r="M919" i="3"/>
  <c r="N919" i="3" s="1"/>
  <c r="L919" i="3"/>
  <c r="M918" i="3"/>
  <c r="N918" i="3" s="1"/>
  <c r="L918" i="3"/>
  <c r="M917" i="3"/>
  <c r="L917" i="3"/>
  <c r="M915" i="3"/>
  <c r="L915" i="3"/>
  <c r="N915" i="3" s="1"/>
  <c r="M914" i="3"/>
  <c r="L914" i="3"/>
  <c r="N914" i="3" s="1"/>
  <c r="M913" i="3"/>
  <c r="L913" i="3"/>
  <c r="N913" i="3" s="1"/>
  <c r="M912" i="3"/>
  <c r="L912" i="3"/>
  <c r="M911" i="3"/>
  <c r="L911" i="3"/>
  <c r="N911" i="3" s="1"/>
  <c r="M910" i="3"/>
  <c r="M909" i="3"/>
  <c r="L909" i="3"/>
  <c r="M908" i="3"/>
  <c r="L908" i="3"/>
  <c r="N908" i="3" s="1"/>
  <c r="M907" i="3"/>
  <c r="L907" i="3"/>
  <c r="N907" i="3" s="1"/>
  <c r="M906" i="3"/>
  <c r="N906" i="3" s="1"/>
  <c r="L906" i="3"/>
  <c r="M905" i="3"/>
  <c r="L905" i="3"/>
  <c r="M904" i="3"/>
  <c r="L904" i="3"/>
  <c r="M903" i="3"/>
  <c r="L903" i="3"/>
  <c r="N903" i="3" s="1"/>
  <c r="M902" i="3"/>
  <c r="L902" i="3"/>
  <c r="N902" i="3" s="1"/>
  <c r="M901" i="3"/>
  <c r="L901" i="3"/>
  <c r="M900" i="3"/>
  <c r="L900" i="3"/>
  <c r="N900" i="3" s="1"/>
  <c r="N899" i="3"/>
  <c r="M899" i="3"/>
  <c r="L899" i="3"/>
  <c r="M898" i="3"/>
  <c r="N898" i="3" s="1"/>
  <c r="L898" i="3"/>
  <c r="M897" i="3"/>
  <c r="L897" i="3"/>
  <c r="N897" i="3" s="1"/>
  <c r="N895" i="3"/>
  <c r="M895" i="3"/>
  <c r="L895" i="3"/>
  <c r="M894" i="3"/>
  <c r="L894" i="3"/>
  <c r="N894" i="3" s="1"/>
  <c r="M893" i="3"/>
  <c r="L893" i="3"/>
  <c r="M892" i="3"/>
  <c r="L892" i="3"/>
  <c r="M891" i="3"/>
  <c r="L891" i="3"/>
  <c r="N891" i="3" s="1"/>
  <c r="M890" i="3"/>
  <c r="N890" i="3" s="1"/>
  <c r="L890" i="3"/>
  <c r="M889" i="3"/>
  <c r="L889" i="3"/>
  <c r="N889" i="3" s="1"/>
  <c r="M888" i="3"/>
  <c r="L888" i="3"/>
  <c r="M887" i="3"/>
  <c r="L887" i="3"/>
  <c r="M886" i="3"/>
  <c r="L886" i="3"/>
  <c r="N886" i="3" s="1"/>
  <c r="M885" i="3"/>
  <c r="L885" i="3"/>
  <c r="N885" i="3" s="1"/>
  <c r="M884" i="3"/>
  <c r="L884" i="3"/>
  <c r="N884" i="3" s="1"/>
  <c r="M883" i="3"/>
  <c r="N883" i="3" s="1"/>
  <c r="L883" i="3"/>
  <c r="M882" i="3"/>
  <c r="N882" i="3" s="1"/>
  <c r="L882" i="3"/>
  <c r="M881" i="3"/>
  <c r="L881" i="3"/>
  <c r="N881" i="3" s="1"/>
  <c r="M880" i="3"/>
  <c r="L880" i="3"/>
  <c r="M879" i="3"/>
  <c r="L879" i="3"/>
  <c r="N879" i="3" s="1"/>
  <c r="M878" i="3"/>
  <c r="L878" i="3"/>
  <c r="N878" i="3" s="1"/>
  <c r="M877" i="3"/>
  <c r="L877" i="3"/>
  <c r="M876" i="3"/>
  <c r="L876" i="3"/>
  <c r="N876" i="3" s="1"/>
  <c r="N875" i="3"/>
  <c r="M875" i="3"/>
  <c r="L875" i="3"/>
  <c r="M874" i="3"/>
  <c r="L874" i="3"/>
  <c r="M873" i="3"/>
  <c r="L873" i="3"/>
  <c r="N873" i="3" s="1"/>
  <c r="M872" i="3"/>
  <c r="L872" i="3"/>
  <c r="N872" i="3" s="1"/>
  <c r="M871" i="3"/>
  <c r="L871" i="3"/>
  <c r="N871" i="3" s="1"/>
  <c r="N870" i="3"/>
  <c r="M870" i="3"/>
  <c r="L870" i="3"/>
  <c r="M869" i="3"/>
  <c r="L869" i="3"/>
  <c r="N869" i="3" s="1"/>
  <c r="M868" i="3"/>
  <c r="L868" i="3"/>
  <c r="N868" i="3" s="1"/>
  <c r="M867" i="3"/>
  <c r="L867" i="3"/>
  <c r="N867" i="3" s="1"/>
  <c r="M866" i="3"/>
  <c r="L866" i="3"/>
  <c r="N866" i="3" s="1"/>
  <c r="M865" i="3"/>
  <c r="L865" i="3"/>
  <c r="N865" i="3" s="1"/>
  <c r="M864" i="3"/>
  <c r="L864" i="3"/>
  <c r="N864" i="3" s="1"/>
  <c r="M863" i="3"/>
  <c r="L863" i="3"/>
  <c r="N863" i="3" s="1"/>
  <c r="N862" i="3"/>
  <c r="M862" i="3"/>
  <c r="L862" i="3"/>
  <c r="M861" i="3"/>
  <c r="L861" i="3"/>
  <c r="N861" i="3" s="1"/>
  <c r="M860" i="3"/>
  <c r="L860" i="3"/>
  <c r="N860" i="3" s="1"/>
  <c r="M859" i="3"/>
  <c r="L859" i="3"/>
  <c r="N859" i="3" s="1"/>
  <c r="M858" i="3"/>
  <c r="L858" i="3"/>
  <c r="N858" i="3" s="1"/>
  <c r="M857" i="3"/>
  <c r="L857" i="3"/>
  <c r="N857" i="3" s="1"/>
  <c r="M856" i="3"/>
  <c r="L856" i="3"/>
  <c r="N856" i="3" s="1"/>
  <c r="M855" i="3"/>
  <c r="L855" i="3"/>
  <c r="N855" i="3" s="1"/>
  <c r="M854" i="3"/>
  <c r="N854" i="3" s="1"/>
  <c r="L854" i="3"/>
  <c r="M853" i="3"/>
  <c r="L853" i="3"/>
  <c r="M852" i="3"/>
  <c r="L852" i="3"/>
  <c r="M851" i="3"/>
  <c r="L851" i="3"/>
  <c r="N851" i="3" s="1"/>
  <c r="M850" i="3"/>
  <c r="L850" i="3"/>
  <c r="N850" i="3" s="1"/>
  <c r="M849" i="3"/>
  <c r="L849" i="3"/>
  <c r="M848" i="3"/>
  <c r="L848" i="3"/>
  <c r="N847" i="3"/>
  <c r="M847" i="3"/>
  <c r="L847" i="3"/>
  <c r="M846" i="3"/>
  <c r="L846" i="3"/>
  <c r="M845" i="3"/>
  <c r="L845" i="3"/>
  <c r="N845" i="3" s="1"/>
  <c r="M844" i="3"/>
  <c r="L844" i="3"/>
  <c r="N844" i="3" s="1"/>
  <c r="M843" i="3"/>
  <c r="L843" i="3"/>
  <c r="N843" i="3" s="1"/>
  <c r="N842" i="3"/>
  <c r="M842" i="3"/>
  <c r="L842" i="3"/>
  <c r="M841" i="3"/>
  <c r="L841" i="3"/>
  <c r="N841" i="3" s="1"/>
  <c r="M840" i="3"/>
  <c r="L840" i="3"/>
  <c r="N840" i="3" s="1"/>
  <c r="M839" i="3"/>
  <c r="L839" i="3"/>
  <c r="N839" i="3" s="1"/>
  <c r="M838" i="3"/>
  <c r="N838" i="3" s="1"/>
  <c r="L838" i="3"/>
  <c r="M837" i="3"/>
  <c r="L837" i="3"/>
  <c r="M836" i="3"/>
  <c r="L836" i="3"/>
  <c r="N835" i="3"/>
  <c r="M835" i="3"/>
  <c r="L835" i="3"/>
  <c r="M834" i="3"/>
  <c r="L834" i="3"/>
  <c r="M833" i="3"/>
  <c r="L833" i="3"/>
  <c r="N833" i="3" s="1"/>
  <c r="M832" i="3"/>
  <c r="L832" i="3"/>
  <c r="M831" i="3"/>
  <c r="L831" i="3"/>
  <c r="N831" i="3" s="1"/>
  <c r="M830" i="3"/>
  <c r="L830" i="3"/>
  <c r="N830" i="3" s="1"/>
  <c r="M829" i="3"/>
  <c r="L829" i="3"/>
  <c r="M828" i="3"/>
  <c r="L828" i="3"/>
  <c r="N828" i="3" s="1"/>
  <c r="N827" i="3"/>
  <c r="M827" i="3"/>
  <c r="L827" i="3"/>
  <c r="M826" i="3"/>
  <c r="L826" i="3"/>
  <c r="N826" i="3" s="1"/>
  <c r="M825" i="3"/>
  <c r="L825" i="3"/>
  <c r="N825" i="3" s="1"/>
  <c r="M824" i="3"/>
  <c r="L824" i="3"/>
  <c r="M823" i="3"/>
  <c r="L823" i="3"/>
  <c r="N823" i="3" s="1"/>
  <c r="M822" i="3"/>
  <c r="L822" i="3"/>
  <c r="N822" i="3" s="1"/>
  <c r="M821" i="3"/>
  <c r="L821" i="3"/>
  <c r="M820" i="3"/>
  <c r="L820" i="3"/>
  <c r="N820" i="3" s="1"/>
  <c r="N819" i="3"/>
  <c r="M819" i="3"/>
  <c r="L819" i="3"/>
  <c r="M818" i="3"/>
  <c r="L818" i="3"/>
  <c r="N818" i="3" s="1"/>
  <c r="M817" i="3"/>
  <c r="L817" i="3"/>
  <c r="N817" i="3" s="1"/>
  <c r="M816" i="3"/>
  <c r="L816" i="3"/>
  <c r="M815" i="3"/>
  <c r="L815" i="3"/>
  <c r="N815" i="3" s="1"/>
  <c r="M814" i="3"/>
  <c r="L814" i="3"/>
  <c r="N814" i="3" s="1"/>
  <c r="M813" i="3"/>
  <c r="L813" i="3"/>
  <c r="M812" i="3"/>
  <c r="L812" i="3"/>
  <c r="N811" i="3"/>
  <c r="M811" i="3"/>
  <c r="L811" i="3"/>
  <c r="M809" i="3"/>
  <c r="L809" i="3"/>
  <c r="M808" i="3"/>
  <c r="L808" i="3"/>
  <c r="N808" i="3" s="1"/>
  <c r="M807" i="3"/>
  <c r="L807" i="3"/>
  <c r="N807" i="3" s="1"/>
  <c r="M806" i="3"/>
  <c r="N806" i="3" s="1"/>
  <c r="L806" i="3"/>
  <c r="M805" i="3"/>
  <c r="L805" i="3"/>
  <c r="M804" i="3"/>
  <c r="L804" i="3"/>
  <c r="N803" i="3"/>
  <c r="M803" i="3"/>
  <c r="L803" i="3"/>
  <c r="M802" i="3"/>
  <c r="L802" i="3"/>
  <c r="M801" i="3"/>
  <c r="L801" i="3"/>
  <c r="M800" i="3"/>
  <c r="L800" i="3"/>
  <c r="N800" i="3" s="1"/>
  <c r="M799" i="3"/>
  <c r="L799" i="3"/>
  <c r="N799" i="3" s="1"/>
  <c r="M798" i="3"/>
  <c r="L798" i="3"/>
  <c r="M797" i="3"/>
  <c r="L797" i="3"/>
  <c r="M796" i="3"/>
  <c r="L796" i="3"/>
  <c r="M795" i="3"/>
  <c r="L795" i="3"/>
  <c r="N795" i="3" s="1"/>
  <c r="M793" i="3"/>
  <c r="L793" i="3"/>
  <c r="N793" i="3" s="1"/>
  <c r="M792" i="3"/>
  <c r="L792" i="3"/>
  <c r="N792" i="3" s="1"/>
  <c r="M791" i="3"/>
  <c r="L791" i="3"/>
  <c r="N791" i="3" s="1"/>
  <c r="N790" i="3"/>
  <c r="M790" i="3"/>
  <c r="L790" i="3"/>
  <c r="M789" i="3"/>
  <c r="L789" i="3"/>
  <c r="N789" i="3" s="1"/>
  <c r="N788" i="3" s="1"/>
  <c r="M787" i="3"/>
  <c r="L787" i="3"/>
  <c r="N787" i="3" s="1"/>
  <c r="M786" i="3"/>
  <c r="N786" i="3" s="1"/>
  <c r="L786" i="3"/>
  <c r="M785" i="3"/>
  <c r="L785" i="3"/>
  <c r="M784" i="3"/>
  <c r="M770" i="3" s="1"/>
  <c r="L784" i="3"/>
  <c r="M783" i="3"/>
  <c r="L783" i="3"/>
  <c r="N783" i="3" s="1"/>
  <c r="M782" i="3"/>
  <c r="N782" i="3" s="1"/>
  <c r="L782" i="3"/>
  <c r="M781" i="3"/>
  <c r="L781" i="3"/>
  <c r="N781" i="3" s="1"/>
  <c r="M780" i="3"/>
  <c r="L780" i="3"/>
  <c r="N780" i="3" s="1"/>
  <c r="M779" i="3"/>
  <c r="L779" i="3"/>
  <c r="N779" i="3" s="1"/>
  <c r="M778" i="3"/>
  <c r="N778" i="3" s="1"/>
  <c r="L778" i="3"/>
  <c r="M777" i="3"/>
  <c r="L777" i="3"/>
  <c r="M776" i="3"/>
  <c r="L776" i="3"/>
  <c r="N775" i="3"/>
  <c r="M775" i="3"/>
  <c r="L775" i="3"/>
  <c r="M774" i="3"/>
  <c r="L774" i="3"/>
  <c r="M773" i="3"/>
  <c r="L773" i="3"/>
  <c r="M772" i="3"/>
  <c r="L772" i="3"/>
  <c r="N771" i="3"/>
  <c r="M771" i="3"/>
  <c r="L771" i="3"/>
  <c r="M769" i="3"/>
  <c r="L769" i="3"/>
  <c r="M768" i="3"/>
  <c r="L768" i="3"/>
  <c r="N768" i="3" s="1"/>
  <c r="N767" i="3"/>
  <c r="M767" i="3"/>
  <c r="L767" i="3"/>
  <c r="M766" i="3"/>
  <c r="N766" i="3" s="1"/>
  <c r="L766" i="3"/>
  <c r="M765" i="3"/>
  <c r="L765" i="3"/>
  <c r="N765" i="3" s="1"/>
  <c r="M764" i="3"/>
  <c r="M762" i="3" s="1"/>
  <c r="L764" i="3"/>
  <c r="M763" i="3"/>
  <c r="L763" i="3"/>
  <c r="N763" i="3" s="1"/>
  <c r="M761" i="3"/>
  <c r="L761" i="3"/>
  <c r="N761" i="3" s="1"/>
  <c r="M760" i="3"/>
  <c r="L760" i="3"/>
  <c r="M759" i="3"/>
  <c r="L759" i="3"/>
  <c r="N759" i="3" s="1"/>
  <c r="M758" i="3"/>
  <c r="N758" i="3" s="1"/>
  <c r="L758" i="3"/>
  <c r="M757" i="3"/>
  <c r="L757" i="3"/>
  <c r="N757" i="3" s="1"/>
  <c r="M756" i="3"/>
  <c r="L756" i="3"/>
  <c r="M755" i="3"/>
  <c r="L755" i="3"/>
  <c r="N755" i="3" s="1"/>
  <c r="M754" i="3"/>
  <c r="L754" i="3"/>
  <c r="N754" i="3" s="1"/>
  <c r="M753" i="3"/>
  <c r="L753" i="3"/>
  <c r="M752" i="3"/>
  <c r="L752" i="3"/>
  <c r="N752" i="3" s="1"/>
  <c r="M751" i="3"/>
  <c r="N751" i="3" s="1"/>
  <c r="L751" i="3"/>
  <c r="M750" i="3"/>
  <c r="L750" i="3"/>
  <c r="M749" i="3"/>
  <c r="L749" i="3"/>
  <c r="M748" i="3"/>
  <c r="L748" i="3"/>
  <c r="N748" i="3" s="1"/>
  <c r="M747" i="3"/>
  <c r="N747" i="3" s="1"/>
  <c r="L747" i="3"/>
  <c r="B744" i="3"/>
  <c r="N742" i="3"/>
  <c r="N741" i="3"/>
  <c r="M740" i="3"/>
  <c r="L740" i="3"/>
  <c r="M739" i="3"/>
  <c r="L739" i="3"/>
  <c r="N738" i="3"/>
  <c r="M738" i="3"/>
  <c r="L738" i="3"/>
  <c r="N737" i="3"/>
  <c r="I737" i="3"/>
  <c r="N736" i="3"/>
  <c r="I736" i="3"/>
  <c r="N735" i="3"/>
  <c r="I735" i="3"/>
  <c r="N734" i="3"/>
  <c r="N733" i="3"/>
  <c r="N732" i="3"/>
  <c r="N731" i="3"/>
  <c r="N730" i="3"/>
  <c r="N729" i="3"/>
  <c r="N728" i="3"/>
  <c r="I728" i="3"/>
  <c r="N727" i="3"/>
  <c r="I727" i="3"/>
  <c r="N726" i="3"/>
  <c r="N725" i="3"/>
  <c r="N724" i="3"/>
  <c r="N723" i="3"/>
  <c r="N722" i="3"/>
  <c r="N721" i="3"/>
  <c r="N720" i="3"/>
  <c r="N719" i="3"/>
  <c r="I719" i="3"/>
  <c r="N718" i="3"/>
  <c r="I718" i="3"/>
  <c r="N717" i="3"/>
  <c r="I717" i="3"/>
  <c r="N716" i="3"/>
  <c r="I716" i="3"/>
  <c r="M715" i="3"/>
  <c r="L715" i="3"/>
  <c r="M714" i="3"/>
  <c r="L714" i="3"/>
  <c r="M713" i="3"/>
  <c r="L713" i="3"/>
  <c r="N713" i="3" s="1"/>
  <c r="N712" i="3"/>
  <c r="M712" i="3"/>
  <c r="L712" i="3"/>
  <c r="M711" i="3"/>
  <c r="L711" i="3"/>
  <c r="N711" i="3" s="1"/>
  <c r="M710" i="3"/>
  <c r="L710" i="3"/>
  <c r="M709" i="3"/>
  <c r="L709" i="3"/>
  <c r="N709" i="3" s="1"/>
  <c r="N708" i="3"/>
  <c r="M708" i="3"/>
  <c r="L708" i="3"/>
  <c r="M707" i="3"/>
  <c r="L707" i="3"/>
  <c r="M706" i="3"/>
  <c r="L706" i="3"/>
  <c r="N706" i="3" s="1"/>
  <c r="M705" i="3"/>
  <c r="L705" i="3"/>
  <c r="M704" i="3"/>
  <c r="L704" i="3"/>
  <c r="N704" i="3" s="1"/>
  <c r="M703" i="3"/>
  <c r="L703" i="3"/>
  <c r="M702" i="3"/>
  <c r="L702" i="3"/>
  <c r="N702" i="3" s="1"/>
  <c r="M701" i="3"/>
  <c r="L701" i="3"/>
  <c r="M700" i="3"/>
  <c r="L700" i="3"/>
  <c r="N700" i="3" s="1"/>
  <c r="M699" i="3"/>
  <c r="L699" i="3"/>
  <c r="M698" i="3"/>
  <c r="L698" i="3"/>
  <c r="N698" i="3" s="1"/>
  <c r="M697" i="3"/>
  <c r="L697" i="3"/>
  <c r="M696" i="3"/>
  <c r="L696" i="3"/>
  <c r="N696" i="3" s="1"/>
  <c r="M695" i="3"/>
  <c r="L695" i="3"/>
  <c r="M694" i="3"/>
  <c r="L694" i="3"/>
  <c r="N694" i="3" s="1"/>
  <c r="M693" i="3"/>
  <c r="L693" i="3"/>
  <c r="M692" i="3"/>
  <c r="L692" i="3"/>
  <c r="N692" i="3" s="1"/>
  <c r="M691" i="3"/>
  <c r="L691" i="3"/>
  <c r="M690" i="3"/>
  <c r="L690" i="3"/>
  <c r="N690" i="3" s="1"/>
  <c r="I689" i="3"/>
  <c r="M689" i="3" s="1"/>
  <c r="I688" i="3"/>
  <c r="M688" i="3" s="1"/>
  <c r="M687" i="3"/>
  <c r="L687" i="3"/>
  <c r="N687" i="3" s="1"/>
  <c r="M686" i="3"/>
  <c r="L686" i="3"/>
  <c r="M685" i="3"/>
  <c r="L685" i="3"/>
  <c r="N685" i="3" s="1"/>
  <c r="M684" i="3"/>
  <c r="L684" i="3"/>
  <c r="M683" i="3"/>
  <c r="L683" i="3"/>
  <c r="N683" i="3" s="1"/>
  <c r="M682" i="3"/>
  <c r="L682" i="3"/>
  <c r="I681" i="3"/>
  <c r="M680" i="3"/>
  <c r="L680" i="3"/>
  <c r="M679" i="3"/>
  <c r="L679" i="3"/>
  <c r="N679" i="3" s="1"/>
  <c r="M678" i="3"/>
  <c r="L678" i="3"/>
  <c r="M677" i="3"/>
  <c r="L677" i="3"/>
  <c r="N677" i="3" s="1"/>
  <c r="M676" i="3"/>
  <c r="L676" i="3"/>
  <c r="M675" i="3"/>
  <c r="L675" i="3"/>
  <c r="N675" i="3" s="1"/>
  <c r="M674" i="3"/>
  <c r="L674" i="3"/>
  <c r="M673" i="3"/>
  <c r="L673" i="3"/>
  <c r="N673" i="3" s="1"/>
  <c r="M672" i="3"/>
  <c r="L672" i="3"/>
  <c r="M671" i="3"/>
  <c r="L671" i="3"/>
  <c r="N671" i="3" s="1"/>
  <c r="I670" i="3"/>
  <c r="M670" i="3" s="1"/>
  <c r="I669" i="3"/>
  <c r="M669" i="3" s="1"/>
  <c r="I668" i="3"/>
  <c r="M668" i="3" s="1"/>
  <c r="I667" i="3"/>
  <c r="M667" i="3" s="1"/>
  <c r="I666" i="3"/>
  <c r="M666" i="3" s="1"/>
  <c r="I665" i="3"/>
  <c r="M665" i="3" s="1"/>
  <c r="M664" i="3"/>
  <c r="L664" i="3"/>
  <c r="N664" i="3" s="1"/>
  <c r="N663" i="3"/>
  <c r="M663" i="3"/>
  <c r="L663" i="3"/>
  <c r="N662" i="3"/>
  <c r="L661" i="3"/>
  <c r="I661" i="3"/>
  <c r="M661" i="3" s="1"/>
  <c r="L658" i="3"/>
  <c r="I658" i="3"/>
  <c r="L660" i="3" s="1"/>
  <c r="I657" i="3"/>
  <c r="M657" i="3" s="1"/>
  <c r="M656" i="3"/>
  <c r="L656" i="3"/>
  <c r="M655" i="3"/>
  <c r="L655" i="3"/>
  <c r="N655" i="3" s="1"/>
  <c r="N654" i="3"/>
  <c r="M654" i="3"/>
  <c r="L654" i="3"/>
  <c r="M653" i="3"/>
  <c r="L653" i="3"/>
  <c r="N653" i="3" s="1"/>
  <c r="M652" i="3"/>
  <c r="L652" i="3"/>
  <c r="M651" i="3"/>
  <c r="L651" i="3"/>
  <c r="N651" i="3" s="1"/>
  <c r="I650" i="3"/>
  <c r="L650" i="3" s="1"/>
  <c r="I649" i="3"/>
  <c r="L649" i="3" s="1"/>
  <c r="M648" i="3"/>
  <c r="L648" i="3"/>
  <c r="N648" i="3" s="1"/>
  <c r="M647" i="3"/>
  <c r="L647" i="3"/>
  <c r="I646" i="3"/>
  <c r="M646" i="3" s="1"/>
  <c r="I645" i="3"/>
  <c r="M645" i="3" s="1"/>
  <c r="M644" i="3"/>
  <c r="L644" i="3"/>
  <c r="I642" i="3"/>
  <c r="M643" i="3" s="1"/>
  <c r="I641" i="3"/>
  <c r="L641" i="3" s="1"/>
  <c r="N640" i="3"/>
  <c r="M640" i="3"/>
  <c r="L640" i="3"/>
  <c r="M639" i="3"/>
  <c r="L639" i="3"/>
  <c r="N639" i="3" s="1"/>
  <c r="M638" i="3"/>
  <c r="L638" i="3"/>
  <c r="M637" i="3"/>
  <c r="L637" i="3"/>
  <c r="N637" i="3" s="1"/>
  <c r="L636" i="3"/>
  <c r="I636" i="3"/>
  <c r="M636" i="3" s="1"/>
  <c r="M635" i="3"/>
  <c r="L635" i="3"/>
  <c r="M634" i="3"/>
  <c r="L634" i="3"/>
  <c r="N634" i="3" s="1"/>
  <c r="M633" i="3"/>
  <c r="L633" i="3"/>
  <c r="I632" i="3"/>
  <c r="M632" i="3" s="1"/>
  <c r="M631" i="3"/>
  <c r="L631" i="3"/>
  <c r="N631" i="3" s="1"/>
  <c r="N630" i="3"/>
  <c r="M630" i="3"/>
  <c r="L630" i="3"/>
  <c r="M629" i="3"/>
  <c r="I629" i="3"/>
  <c r="L629" i="3" s="1"/>
  <c r="M628" i="3"/>
  <c r="L628" i="3"/>
  <c r="N628" i="3" s="1"/>
  <c r="M627" i="3"/>
  <c r="L627" i="3"/>
  <c r="M626" i="3"/>
  <c r="L626" i="3"/>
  <c r="N626" i="3" s="1"/>
  <c r="N625" i="3"/>
  <c r="M625" i="3"/>
  <c r="L625" i="3"/>
  <c r="I624" i="3"/>
  <c r="M623" i="3"/>
  <c r="L623" i="3"/>
  <c r="M622" i="3"/>
  <c r="L622" i="3"/>
  <c r="N622" i="3" s="1"/>
  <c r="M621" i="3"/>
  <c r="L621" i="3"/>
  <c r="N620" i="3"/>
  <c r="I620" i="3"/>
  <c r="N619" i="3"/>
  <c r="I619" i="3"/>
  <c r="N618" i="3"/>
  <c r="I618" i="3"/>
  <c r="N617" i="3"/>
  <c r="I617" i="3"/>
  <c r="N616" i="3"/>
  <c r="I616" i="3"/>
  <c r="N615" i="3"/>
  <c r="I615" i="3"/>
  <c r="N614" i="3"/>
  <c r="I614" i="3"/>
  <c r="N613" i="3"/>
  <c r="I613" i="3"/>
  <c r="M612" i="3"/>
  <c r="L612" i="3"/>
  <c r="N612" i="3" s="1"/>
  <c r="M611" i="3"/>
  <c r="L611" i="3"/>
  <c r="M610" i="3"/>
  <c r="L610" i="3"/>
  <c r="N610" i="3" s="1"/>
  <c r="M609" i="3"/>
  <c r="L609" i="3"/>
  <c r="M608" i="3"/>
  <c r="N608" i="3" s="1"/>
  <c r="L608" i="3"/>
  <c r="I607" i="3"/>
  <c r="M606" i="3"/>
  <c r="L606" i="3"/>
  <c r="M605" i="3"/>
  <c r="L605" i="3"/>
  <c r="N605" i="3" s="1"/>
  <c r="M604" i="3"/>
  <c r="L604" i="3"/>
  <c r="I603" i="3"/>
  <c r="N602" i="3"/>
  <c r="M602" i="3"/>
  <c r="L602" i="3"/>
  <c r="M601" i="3"/>
  <c r="I601" i="3"/>
  <c r="L601" i="3" s="1"/>
  <c r="I599" i="3"/>
  <c r="L598" i="3"/>
  <c r="I598" i="3"/>
  <c r="M598" i="3" s="1"/>
  <c r="N597" i="3"/>
  <c r="I597" i="3"/>
  <c r="N596" i="3"/>
  <c r="I596" i="3"/>
  <c r="I595" i="3"/>
  <c r="L594" i="3"/>
  <c r="I594" i="3"/>
  <c r="M594" i="3" s="1"/>
  <c r="I593" i="3"/>
  <c r="M592" i="3"/>
  <c r="L592" i="3"/>
  <c r="M591" i="3"/>
  <c r="L591" i="3"/>
  <c r="N591" i="3" s="1"/>
  <c r="N590" i="3"/>
  <c r="M590" i="3"/>
  <c r="L590" i="3"/>
  <c r="M589" i="3"/>
  <c r="I589" i="3"/>
  <c r="L589" i="3" s="1"/>
  <c r="I588" i="3"/>
  <c r="L588" i="3" s="1"/>
  <c r="I587" i="3"/>
  <c r="I586" i="3"/>
  <c r="L586" i="3" s="1"/>
  <c r="I585" i="3"/>
  <c r="L585" i="3" s="1"/>
  <c r="M584" i="3"/>
  <c r="L584" i="3"/>
  <c r="N584" i="3" s="1"/>
  <c r="M583" i="3"/>
  <c r="I583" i="3"/>
  <c r="L583" i="3" s="1"/>
  <c r="M582" i="3"/>
  <c r="L582" i="3"/>
  <c r="N582" i="3" s="1"/>
  <c r="M581" i="3"/>
  <c r="L581" i="3"/>
  <c r="I580" i="3"/>
  <c r="L580" i="3" s="1"/>
  <c r="M579" i="3"/>
  <c r="N579" i="3" s="1"/>
  <c r="L579" i="3"/>
  <c r="M578" i="3"/>
  <c r="L578" i="3"/>
  <c r="N578" i="3" s="1"/>
  <c r="M577" i="3"/>
  <c r="I577" i="3"/>
  <c r="L577" i="3" s="1"/>
  <c r="N576" i="3"/>
  <c r="I576" i="3"/>
  <c r="N575" i="3"/>
  <c r="N574" i="3"/>
  <c r="N573" i="3"/>
  <c r="N572" i="3"/>
  <c r="I572" i="3"/>
  <c r="M571" i="3"/>
  <c r="L571" i="3"/>
  <c r="N571" i="3" s="1"/>
  <c r="M570" i="3"/>
  <c r="I569" i="3"/>
  <c r="M568" i="3"/>
  <c r="L568" i="3"/>
  <c r="N568" i="3" s="1"/>
  <c r="M567" i="3"/>
  <c r="L567" i="3"/>
  <c r="N567" i="3" s="1"/>
  <c r="L566" i="3"/>
  <c r="N566" i="3" s="1"/>
  <c r="I566" i="3"/>
  <c r="M566" i="3" s="1"/>
  <c r="I564" i="3"/>
  <c r="M565" i="3" s="1"/>
  <c r="I559" i="3"/>
  <c r="L563" i="3" s="1"/>
  <c r="M558" i="3"/>
  <c r="L558" i="3"/>
  <c r="M557" i="3"/>
  <c r="L557" i="3"/>
  <c r="N557" i="3" s="1"/>
  <c r="J557" i="3"/>
  <c r="M555" i="3"/>
  <c r="L555" i="3"/>
  <c r="N555" i="3" s="1"/>
  <c r="M554" i="3"/>
  <c r="L554" i="3"/>
  <c r="M553" i="3"/>
  <c r="N553" i="3" s="1"/>
  <c r="L553" i="3"/>
  <c r="N552" i="3"/>
  <c r="M552" i="3"/>
  <c r="M551" i="3" s="1"/>
  <c r="L552" i="3"/>
  <c r="M550" i="3"/>
  <c r="L550" i="3"/>
  <c r="L547" i="3" s="1"/>
  <c r="M549" i="3"/>
  <c r="L549" i="3"/>
  <c r="N548" i="3"/>
  <c r="M548" i="3"/>
  <c r="M547" i="3" s="1"/>
  <c r="L548" i="3"/>
  <c r="M546" i="3"/>
  <c r="L546" i="3"/>
  <c r="L543" i="3" s="1"/>
  <c r="M545" i="3"/>
  <c r="L545" i="3"/>
  <c r="N545" i="3" s="1"/>
  <c r="N544" i="3"/>
  <c r="M544" i="3"/>
  <c r="L544" i="3"/>
  <c r="M542" i="3"/>
  <c r="L542" i="3"/>
  <c r="M541" i="3"/>
  <c r="L541" i="3"/>
  <c r="N541" i="3" s="1"/>
  <c r="N540" i="3"/>
  <c r="M540" i="3"/>
  <c r="L540" i="3"/>
  <c r="M539" i="3"/>
  <c r="L539" i="3"/>
  <c r="N539" i="3" s="1"/>
  <c r="M538" i="3"/>
  <c r="L538" i="3"/>
  <c r="M537" i="3"/>
  <c r="L537" i="3"/>
  <c r="N537" i="3" s="1"/>
  <c r="N536" i="3"/>
  <c r="M536" i="3"/>
  <c r="L536" i="3"/>
  <c r="M535" i="3"/>
  <c r="L535" i="3"/>
  <c r="M534" i="3"/>
  <c r="L534" i="3"/>
  <c r="N534" i="3" s="1"/>
  <c r="M533" i="3"/>
  <c r="L533" i="3"/>
  <c r="M532" i="3"/>
  <c r="L532" i="3"/>
  <c r="N532" i="3" s="1"/>
  <c r="M531" i="3"/>
  <c r="L531" i="3"/>
  <c r="M530" i="3"/>
  <c r="L530" i="3"/>
  <c r="N530" i="3" s="1"/>
  <c r="M529" i="3"/>
  <c r="L529" i="3"/>
  <c r="M528" i="3"/>
  <c r="L528" i="3"/>
  <c r="N528" i="3" s="1"/>
  <c r="M527" i="3"/>
  <c r="L527" i="3"/>
  <c r="N525" i="3"/>
  <c r="M525" i="3"/>
  <c r="L525" i="3"/>
  <c r="N524" i="3"/>
  <c r="M524" i="3"/>
  <c r="L524" i="3"/>
  <c r="M523" i="3"/>
  <c r="L523" i="3"/>
  <c r="N523" i="3" s="1"/>
  <c r="M522" i="3"/>
  <c r="L522" i="3"/>
  <c r="M521" i="3"/>
  <c r="M519" i="3" s="1"/>
  <c r="L521" i="3"/>
  <c r="M520" i="3"/>
  <c r="L520" i="3"/>
  <c r="N520" i="3" s="1"/>
  <c r="M518" i="3"/>
  <c r="L518" i="3"/>
  <c r="N518" i="3" s="1"/>
  <c r="M517" i="3"/>
  <c r="L517" i="3"/>
  <c r="M516" i="3"/>
  <c r="L516" i="3"/>
  <c r="N516" i="3" s="1"/>
  <c r="M515" i="3"/>
  <c r="L515" i="3"/>
  <c r="M514" i="3"/>
  <c r="L514" i="3"/>
  <c r="N514" i="3" s="1"/>
  <c r="M513" i="3"/>
  <c r="L513" i="3"/>
  <c r="M512" i="3"/>
  <c r="L512" i="3"/>
  <c r="M511" i="3"/>
  <c r="L511" i="3"/>
  <c r="M510" i="3"/>
  <c r="M507" i="3" s="1"/>
  <c r="L510" i="3"/>
  <c r="M509" i="3"/>
  <c r="L509" i="3"/>
  <c r="N508" i="3"/>
  <c r="M508" i="3"/>
  <c r="L508" i="3"/>
  <c r="M506" i="3"/>
  <c r="L506" i="3"/>
  <c r="N506" i="3" s="1"/>
  <c r="N505" i="3"/>
  <c r="M505" i="3"/>
  <c r="L505" i="3"/>
  <c r="M504" i="3"/>
  <c r="L504" i="3"/>
  <c r="M503" i="3"/>
  <c r="L503" i="3"/>
  <c r="M502" i="3"/>
  <c r="L502" i="3"/>
  <c r="N502" i="3" s="1"/>
  <c r="N501" i="3"/>
  <c r="M501" i="3"/>
  <c r="L501" i="3"/>
  <c r="M500" i="3"/>
  <c r="N500" i="3" s="1"/>
  <c r="L500" i="3"/>
  <c r="M499" i="3"/>
  <c r="L499" i="3"/>
  <c r="N499" i="3" s="1"/>
  <c r="M498" i="3"/>
  <c r="L498" i="3"/>
  <c r="M497" i="3"/>
  <c r="L497" i="3"/>
  <c r="N497" i="3" s="1"/>
  <c r="M496" i="3"/>
  <c r="L496" i="3"/>
  <c r="M495" i="3"/>
  <c r="L495" i="3"/>
  <c r="N495" i="3" s="1"/>
  <c r="M494" i="3"/>
  <c r="L494" i="3"/>
  <c r="M493" i="3"/>
  <c r="L493" i="3"/>
  <c r="N493" i="3" s="1"/>
  <c r="M492" i="3"/>
  <c r="L492" i="3"/>
  <c r="M491" i="3"/>
  <c r="L491" i="3"/>
  <c r="N491" i="3" s="1"/>
  <c r="M490" i="3"/>
  <c r="L490" i="3"/>
  <c r="M489" i="3"/>
  <c r="L489" i="3"/>
  <c r="N489" i="3" s="1"/>
  <c r="M488" i="3"/>
  <c r="L488" i="3"/>
  <c r="M487" i="3"/>
  <c r="L487" i="3"/>
  <c r="N487" i="3" s="1"/>
  <c r="M485" i="3"/>
  <c r="N485" i="3" s="1"/>
  <c r="L485" i="3"/>
  <c r="M484" i="3"/>
  <c r="L484" i="3"/>
  <c r="N484" i="3" s="1"/>
  <c r="M483" i="3"/>
  <c r="L483" i="3"/>
  <c r="M482" i="3"/>
  <c r="L482" i="3"/>
  <c r="N482" i="3" s="1"/>
  <c r="M481" i="3"/>
  <c r="L481" i="3"/>
  <c r="M480" i="3"/>
  <c r="L480" i="3"/>
  <c r="N480" i="3" s="1"/>
  <c r="M479" i="3"/>
  <c r="M478" i="3" s="1"/>
  <c r="L479" i="3"/>
  <c r="L478" i="3" s="1"/>
  <c r="M477" i="3"/>
  <c r="L477" i="3"/>
  <c r="M476" i="3"/>
  <c r="L476" i="3"/>
  <c r="N476" i="3" s="1"/>
  <c r="M475" i="3"/>
  <c r="M474" i="3" s="1"/>
  <c r="L475" i="3"/>
  <c r="L474" i="3" s="1"/>
  <c r="M473" i="3"/>
  <c r="L473" i="3"/>
  <c r="M472" i="3"/>
  <c r="L472" i="3"/>
  <c r="N472" i="3" s="1"/>
  <c r="M471" i="3"/>
  <c r="L471" i="3"/>
  <c r="M470" i="3"/>
  <c r="L470" i="3"/>
  <c r="N470" i="3" s="1"/>
  <c r="M469" i="3"/>
  <c r="L469" i="3"/>
  <c r="M468" i="3"/>
  <c r="L468" i="3"/>
  <c r="N468" i="3" s="1"/>
  <c r="M467" i="3"/>
  <c r="L467" i="3"/>
  <c r="M466" i="3"/>
  <c r="L466" i="3"/>
  <c r="N466" i="3" s="1"/>
  <c r="M465" i="3"/>
  <c r="L465" i="3"/>
  <c r="M464" i="3"/>
  <c r="L464" i="3"/>
  <c r="N464" i="3" s="1"/>
  <c r="M463" i="3"/>
  <c r="L463" i="3"/>
  <c r="M462" i="3"/>
  <c r="L462" i="3"/>
  <c r="N462" i="3" s="1"/>
  <c r="M461" i="3"/>
  <c r="L461" i="3"/>
  <c r="M460" i="3"/>
  <c r="L460" i="3"/>
  <c r="N460" i="3" s="1"/>
  <c r="M459" i="3"/>
  <c r="L459" i="3"/>
  <c r="M458" i="3"/>
  <c r="L458" i="3"/>
  <c r="N458" i="3" s="1"/>
  <c r="M457" i="3"/>
  <c r="L457" i="3"/>
  <c r="M456" i="3"/>
  <c r="L456" i="3"/>
  <c r="N456" i="3" s="1"/>
  <c r="M455" i="3"/>
  <c r="L455" i="3"/>
  <c r="M454" i="3"/>
  <c r="L454" i="3"/>
  <c r="N454" i="3" s="1"/>
  <c r="M453" i="3"/>
  <c r="L453" i="3"/>
  <c r="M452" i="3"/>
  <c r="L452" i="3"/>
  <c r="N452" i="3" s="1"/>
  <c r="M451" i="3"/>
  <c r="L451" i="3"/>
  <c r="M450" i="3"/>
  <c r="L450" i="3"/>
  <c r="N450" i="3" s="1"/>
  <c r="M449" i="3"/>
  <c r="L449" i="3"/>
  <c r="M448" i="3"/>
  <c r="L448" i="3"/>
  <c r="N448" i="3" s="1"/>
  <c r="M447" i="3"/>
  <c r="L447" i="3"/>
  <c r="M446" i="3"/>
  <c r="L446" i="3"/>
  <c r="N446" i="3" s="1"/>
  <c r="M445" i="3"/>
  <c r="L445" i="3"/>
  <c r="M444" i="3"/>
  <c r="L444" i="3"/>
  <c r="N444" i="3" s="1"/>
  <c r="M443" i="3"/>
  <c r="L443" i="3"/>
  <c r="M442" i="3"/>
  <c r="L442" i="3"/>
  <c r="N442" i="3" s="1"/>
  <c r="M441" i="3"/>
  <c r="L441" i="3"/>
  <c r="M440" i="3"/>
  <c r="L440" i="3"/>
  <c r="N440" i="3" s="1"/>
  <c r="M439" i="3"/>
  <c r="M433" i="3" s="1"/>
  <c r="L439" i="3"/>
  <c r="M438" i="3"/>
  <c r="L438" i="3"/>
  <c r="N438" i="3" s="1"/>
  <c r="M437" i="3"/>
  <c r="L437" i="3"/>
  <c r="M436" i="3"/>
  <c r="L436" i="3"/>
  <c r="N436" i="3" s="1"/>
  <c r="M435" i="3"/>
  <c r="L435" i="3"/>
  <c r="M434" i="3"/>
  <c r="L434" i="3"/>
  <c r="N434" i="3" s="1"/>
  <c r="L433" i="3"/>
  <c r="M432" i="3"/>
  <c r="L432" i="3"/>
  <c r="N432" i="3" s="1"/>
  <c r="M431" i="3"/>
  <c r="L431" i="3"/>
  <c r="M430" i="3"/>
  <c r="L430" i="3"/>
  <c r="N430" i="3" s="1"/>
  <c r="M429" i="3"/>
  <c r="L429" i="3"/>
  <c r="M428" i="3"/>
  <c r="L428" i="3"/>
  <c r="N428" i="3" s="1"/>
  <c r="M427" i="3"/>
  <c r="L427" i="3"/>
  <c r="M426" i="3"/>
  <c r="L426" i="3"/>
  <c r="N426" i="3" s="1"/>
  <c r="M425" i="3"/>
  <c r="L425" i="3"/>
  <c r="M424" i="3"/>
  <c r="L424" i="3"/>
  <c r="N424" i="3" s="1"/>
  <c r="M423" i="3"/>
  <c r="L423" i="3"/>
  <c r="M422" i="3"/>
  <c r="L422" i="3"/>
  <c r="N422" i="3" s="1"/>
  <c r="M421" i="3"/>
  <c r="M420" i="3" s="1"/>
  <c r="L421" i="3"/>
  <c r="L420" i="3" s="1"/>
  <c r="M419" i="3"/>
  <c r="L419" i="3"/>
  <c r="M418" i="3"/>
  <c r="L418" i="3"/>
  <c r="N418" i="3" s="1"/>
  <c r="M417" i="3"/>
  <c r="L417" i="3"/>
  <c r="M416" i="3"/>
  <c r="L416" i="3"/>
  <c r="N416" i="3" s="1"/>
  <c r="M415" i="3"/>
  <c r="L415" i="3"/>
  <c r="M414" i="3"/>
  <c r="L414" i="3"/>
  <c r="N414" i="3" s="1"/>
  <c r="M413" i="3"/>
  <c r="L413" i="3"/>
  <c r="M412" i="3"/>
  <c r="L412" i="3"/>
  <c r="N412" i="3" s="1"/>
  <c r="M411" i="3"/>
  <c r="L411" i="3"/>
  <c r="M410" i="3"/>
  <c r="L410" i="3"/>
  <c r="N410" i="3" s="1"/>
  <c r="N409" i="3"/>
  <c r="M409" i="3"/>
  <c r="L409" i="3"/>
  <c r="M408" i="3"/>
  <c r="L408" i="3"/>
  <c r="N408" i="3" s="1"/>
  <c r="M407" i="3"/>
  <c r="L407" i="3"/>
  <c r="M406" i="3"/>
  <c r="L406" i="3"/>
  <c r="N405" i="3"/>
  <c r="M405" i="3"/>
  <c r="L405" i="3"/>
  <c r="M404" i="3"/>
  <c r="L404" i="3"/>
  <c r="M403" i="3"/>
  <c r="L403" i="3"/>
  <c r="N403" i="3" s="1"/>
  <c r="M402" i="3"/>
  <c r="L402" i="3"/>
  <c r="M401" i="3"/>
  <c r="L401" i="3"/>
  <c r="N401" i="3" s="1"/>
  <c r="M400" i="3"/>
  <c r="L400" i="3"/>
  <c r="M399" i="3"/>
  <c r="L399" i="3"/>
  <c r="N399" i="3" s="1"/>
  <c r="M398" i="3"/>
  <c r="L398" i="3"/>
  <c r="M397" i="3"/>
  <c r="L397" i="3"/>
  <c r="N397" i="3" s="1"/>
  <c r="M396" i="3"/>
  <c r="L396" i="3"/>
  <c r="M395" i="3"/>
  <c r="L395" i="3"/>
  <c r="N395" i="3" s="1"/>
  <c r="M394" i="3"/>
  <c r="L394" i="3"/>
  <c r="M393" i="3"/>
  <c r="L393" i="3"/>
  <c r="N393" i="3" s="1"/>
  <c r="M392" i="3"/>
  <c r="L392" i="3"/>
  <c r="M391" i="3"/>
  <c r="L391" i="3"/>
  <c r="N391" i="3" s="1"/>
  <c r="M390" i="3"/>
  <c r="L390" i="3"/>
  <c r="M389" i="3"/>
  <c r="L389" i="3"/>
  <c r="N389" i="3" s="1"/>
  <c r="M388" i="3"/>
  <c r="L388" i="3"/>
  <c r="M387" i="3"/>
  <c r="L387" i="3"/>
  <c r="N387" i="3" s="1"/>
  <c r="M386" i="3"/>
  <c r="L386" i="3"/>
  <c r="M385" i="3"/>
  <c r="L385" i="3"/>
  <c r="N385" i="3" s="1"/>
  <c r="M384" i="3"/>
  <c r="L384" i="3"/>
  <c r="M383" i="3"/>
  <c r="L383" i="3"/>
  <c r="N383" i="3" s="1"/>
  <c r="M382" i="3"/>
  <c r="L382" i="3"/>
  <c r="M381" i="3"/>
  <c r="L381" i="3"/>
  <c r="N381" i="3" s="1"/>
  <c r="M380" i="3"/>
  <c r="L380" i="3"/>
  <c r="M379" i="3"/>
  <c r="L379" i="3"/>
  <c r="N379" i="3" s="1"/>
  <c r="M378" i="3"/>
  <c r="L378" i="3"/>
  <c r="M377" i="3"/>
  <c r="L377" i="3"/>
  <c r="N377" i="3" s="1"/>
  <c r="M376" i="3"/>
  <c r="L376" i="3"/>
  <c r="M375" i="3"/>
  <c r="L375" i="3"/>
  <c r="N375" i="3" s="1"/>
  <c r="M374" i="3"/>
  <c r="M373" i="3"/>
  <c r="L373" i="3"/>
  <c r="N373" i="3" s="1"/>
  <c r="N372" i="3"/>
  <c r="M372" i="3"/>
  <c r="L372" i="3"/>
  <c r="M371" i="3"/>
  <c r="L371" i="3"/>
  <c r="M370" i="3"/>
  <c r="L370" i="3"/>
  <c r="M369" i="3"/>
  <c r="L369" i="3"/>
  <c r="N369" i="3" s="1"/>
  <c r="N368" i="3"/>
  <c r="M368" i="3"/>
  <c r="L368" i="3"/>
  <c r="M367" i="3"/>
  <c r="M366" i="3" s="1"/>
  <c r="L367" i="3"/>
  <c r="L366" i="3" s="1"/>
  <c r="M365" i="3"/>
  <c r="L365" i="3"/>
  <c r="N365" i="3" s="1"/>
  <c r="M364" i="3"/>
  <c r="L364" i="3"/>
  <c r="M363" i="3"/>
  <c r="L363" i="3"/>
  <c r="N363" i="3" s="1"/>
  <c r="M362" i="3"/>
  <c r="M361" i="3" s="1"/>
  <c r="L362" i="3"/>
  <c r="M360" i="3"/>
  <c r="L360" i="3"/>
  <c r="M359" i="3"/>
  <c r="L359" i="3"/>
  <c r="N359" i="3" s="1"/>
  <c r="M358" i="3"/>
  <c r="L358" i="3"/>
  <c r="N358" i="3" s="1"/>
  <c r="M357" i="3"/>
  <c r="L357" i="3"/>
  <c r="N357" i="3" s="1"/>
  <c r="M356" i="3"/>
  <c r="L356" i="3"/>
  <c r="N356" i="3" s="1"/>
  <c r="M355" i="3"/>
  <c r="L355" i="3"/>
  <c r="N355" i="3" s="1"/>
  <c r="M354" i="3"/>
  <c r="L354" i="3"/>
  <c r="N354" i="3" s="1"/>
  <c r="M353" i="3"/>
  <c r="L353" i="3"/>
  <c r="N353" i="3" s="1"/>
  <c r="M352" i="3"/>
  <c r="L352" i="3"/>
  <c r="N352" i="3" s="1"/>
  <c r="M351" i="3"/>
  <c r="L351" i="3"/>
  <c r="N351" i="3" s="1"/>
  <c r="M350" i="3"/>
  <c r="L350" i="3"/>
  <c r="N350" i="3" s="1"/>
  <c r="M349" i="3"/>
  <c r="L349" i="3"/>
  <c r="N349" i="3" s="1"/>
  <c r="M348" i="3"/>
  <c r="L348" i="3"/>
  <c r="N348" i="3" s="1"/>
  <c r="M347" i="3"/>
  <c r="L347" i="3"/>
  <c r="N347" i="3" s="1"/>
  <c r="M346" i="3"/>
  <c r="L346" i="3"/>
  <c r="N346" i="3" s="1"/>
  <c r="M345" i="3"/>
  <c r="L345" i="3"/>
  <c r="N345" i="3" s="1"/>
  <c r="M344" i="3"/>
  <c r="L344" i="3"/>
  <c r="N344" i="3" s="1"/>
  <c r="M343" i="3"/>
  <c r="L343" i="3"/>
  <c r="N343" i="3" s="1"/>
  <c r="M342" i="3"/>
  <c r="L342" i="3"/>
  <c r="N342" i="3" s="1"/>
  <c r="M341" i="3"/>
  <c r="L341" i="3"/>
  <c r="N341" i="3" s="1"/>
  <c r="M340" i="3"/>
  <c r="L340" i="3"/>
  <c r="N340" i="3" s="1"/>
  <c r="M339" i="3"/>
  <c r="L339" i="3"/>
  <c r="N339" i="3" s="1"/>
  <c r="M338" i="3"/>
  <c r="L338" i="3"/>
  <c r="N338" i="3" s="1"/>
  <c r="M337" i="3"/>
  <c r="L337" i="3"/>
  <c r="N337" i="3" s="1"/>
  <c r="M336" i="3"/>
  <c r="L336" i="3"/>
  <c r="N336" i="3" s="1"/>
  <c r="M335" i="3"/>
  <c r="L335" i="3"/>
  <c r="N335" i="3" s="1"/>
  <c r="M334" i="3"/>
  <c r="L334" i="3"/>
  <c r="N334" i="3" s="1"/>
  <c r="M333" i="3"/>
  <c r="L333" i="3"/>
  <c r="N333" i="3" s="1"/>
  <c r="M332" i="3"/>
  <c r="L332" i="3"/>
  <c r="N332" i="3" s="1"/>
  <c r="M331" i="3"/>
  <c r="L331" i="3"/>
  <c r="N331" i="3" s="1"/>
  <c r="M330" i="3"/>
  <c r="L330" i="3"/>
  <c r="N330" i="3" s="1"/>
  <c r="M329" i="3"/>
  <c r="L329" i="3"/>
  <c r="N329" i="3" s="1"/>
  <c r="M328" i="3"/>
  <c r="L328" i="3"/>
  <c r="N328" i="3" s="1"/>
  <c r="M327" i="3"/>
  <c r="L327" i="3"/>
  <c r="N327" i="3" s="1"/>
  <c r="M326" i="3"/>
  <c r="L326" i="3"/>
  <c r="N326" i="3" s="1"/>
  <c r="M325" i="3"/>
  <c r="L325" i="3"/>
  <c r="N325" i="3" s="1"/>
  <c r="M324" i="3"/>
  <c r="M323" i="3" s="1"/>
  <c r="L324" i="3"/>
  <c r="M322" i="3"/>
  <c r="L322" i="3"/>
  <c r="N322" i="3" s="1"/>
  <c r="M321" i="3"/>
  <c r="L321" i="3"/>
  <c r="N321" i="3" s="1"/>
  <c r="M320" i="3"/>
  <c r="N320" i="3" s="1"/>
  <c r="L320" i="3"/>
  <c r="M319" i="3"/>
  <c r="L319" i="3"/>
  <c r="N319" i="3" s="1"/>
  <c r="M318" i="3"/>
  <c r="L318" i="3"/>
  <c r="M317" i="3"/>
  <c r="L317" i="3"/>
  <c r="N317" i="3" s="1"/>
  <c r="M316" i="3"/>
  <c r="L316" i="3"/>
  <c r="N316" i="3" s="1"/>
  <c r="M315" i="3"/>
  <c r="L315" i="3"/>
  <c r="N315" i="3" s="1"/>
  <c r="M313" i="3"/>
  <c r="L313" i="3"/>
  <c r="M312" i="3"/>
  <c r="L312" i="3"/>
  <c r="N312" i="3" s="1"/>
  <c r="M311" i="3"/>
  <c r="M310" i="3" s="1"/>
  <c r="L311" i="3"/>
  <c r="M309" i="3"/>
  <c r="L309" i="3"/>
  <c r="M308" i="3"/>
  <c r="L308" i="3"/>
  <c r="N308" i="3" s="1"/>
  <c r="M307" i="3"/>
  <c r="L307" i="3"/>
  <c r="N307" i="3" s="1"/>
  <c r="M306" i="3"/>
  <c r="L306" i="3"/>
  <c r="N306" i="3" s="1"/>
  <c r="M305" i="3"/>
  <c r="M304" i="3" s="1"/>
  <c r="L305" i="3"/>
  <c r="N305" i="3" s="1"/>
  <c r="B302" i="3"/>
  <c r="L299" i="4"/>
  <c r="M299" i="4"/>
  <c r="L300" i="4"/>
  <c r="N300" i="4" s="1"/>
  <c r="M300" i="4"/>
  <c r="L301" i="4"/>
  <c r="M301" i="4"/>
  <c r="L302" i="4"/>
  <c r="M302" i="4"/>
  <c r="L303" i="4"/>
  <c r="M303" i="4"/>
  <c r="N1077" i="3" l="1"/>
  <c r="L1073" i="3"/>
  <c r="M1143" i="3"/>
  <c r="L1143" i="3"/>
  <c r="N1143" i="3" s="1"/>
  <c r="M1155" i="3"/>
  <c r="L1155" i="3"/>
  <c r="N309" i="3"/>
  <c r="L314" i="3"/>
  <c r="L507" i="3"/>
  <c r="N509" i="3"/>
  <c r="M593" i="3"/>
  <c r="L593" i="3"/>
  <c r="N593" i="3" s="1"/>
  <c r="M603" i="3"/>
  <c r="L603" i="3"/>
  <c r="N921" i="3"/>
  <c r="L916" i="3"/>
  <c r="N324" i="3"/>
  <c r="N323" i="3" s="1"/>
  <c r="L323" i="3"/>
  <c r="L587" i="3"/>
  <c r="M587" i="3"/>
  <c r="N750" i="3"/>
  <c r="L746" i="3"/>
  <c r="N406" i="3"/>
  <c r="L374" i="3"/>
  <c r="M1099" i="3"/>
  <c r="L1099" i="3"/>
  <c r="L304" i="3"/>
  <c r="L310" i="3"/>
  <c r="N311" i="3"/>
  <c r="N310" i="3" s="1"/>
  <c r="N313" i="3"/>
  <c r="M314" i="3"/>
  <c r="M303" i="3" s="1"/>
  <c r="N512" i="3"/>
  <c r="N521" i="3"/>
  <c r="L526" i="3"/>
  <c r="M543" i="3"/>
  <c r="N371" i="3"/>
  <c r="N504" i="3"/>
  <c r="N511" i="3"/>
  <c r="N527" i="3"/>
  <c r="N549" i="3"/>
  <c r="L624" i="3"/>
  <c r="N624" i="3" s="1"/>
  <c r="M624" i="3"/>
  <c r="L1159" i="3"/>
  <c r="M1159" i="3"/>
  <c r="L1163" i="3"/>
  <c r="N1163" i="3" s="1"/>
  <c r="M1163" i="3"/>
  <c r="N318" i="3"/>
  <c r="N314" i="3" s="1"/>
  <c r="L361" i="3"/>
  <c r="N364" i="3"/>
  <c r="N370" i="3"/>
  <c r="N407" i="3"/>
  <c r="M486" i="3"/>
  <c r="N503" i="3"/>
  <c r="N513" i="3"/>
  <c r="N515" i="3"/>
  <c r="L519" i="3"/>
  <c r="M526" i="3"/>
  <c r="N529" i="3"/>
  <c r="N531" i="3"/>
  <c r="N538" i="3"/>
  <c r="L551" i="3"/>
  <c r="L570" i="3"/>
  <c r="N570" i="3" s="1"/>
  <c r="M569" i="3"/>
  <c r="L569" i="3"/>
  <c r="N569" i="3" s="1"/>
  <c r="M585" i="3"/>
  <c r="M599" i="3"/>
  <c r="M600" i="3"/>
  <c r="L599" i="3"/>
  <c r="N644" i="3"/>
  <c r="L646" i="3"/>
  <c r="N646" i="3" s="1"/>
  <c r="M794" i="3"/>
  <c r="N1066" i="3"/>
  <c r="L1065" i="3"/>
  <c r="M1101" i="3"/>
  <c r="L1101" i="3"/>
  <c r="M1116" i="3"/>
  <c r="L1116" i="3"/>
  <c r="N1116" i="3" s="1"/>
  <c r="M1153" i="3"/>
  <c r="L1153" i="3"/>
  <c r="N360" i="3"/>
  <c r="N367" i="3"/>
  <c r="N366" i="3" s="1"/>
  <c r="N376" i="3"/>
  <c r="N378" i="3"/>
  <c r="N380" i="3"/>
  <c r="N382" i="3"/>
  <c r="N374" i="3" s="1"/>
  <c r="N384" i="3"/>
  <c r="N386" i="3"/>
  <c r="N388" i="3"/>
  <c r="N390" i="3"/>
  <c r="N392" i="3"/>
  <c r="N394" i="3"/>
  <c r="N396" i="3"/>
  <c r="N398" i="3"/>
  <c r="N400" i="3"/>
  <c r="N402" i="3"/>
  <c r="N404" i="3"/>
  <c r="N411" i="3"/>
  <c r="N413" i="3"/>
  <c r="N415" i="3"/>
  <c r="N417" i="3"/>
  <c r="N419" i="3"/>
  <c r="N421" i="3"/>
  <c r="N423" i="3"/>
  <c r="N425" i="3"/>
  <c r="N427" i="3"/>
  <c r="N429" i="3"/>
  <c r="N431" i="3"/>
  <c r="N435" i="3"/>
  <c r="N437" i="3"/>
  <c r="N439" i="3"/>
  <c r="N441" i="3"/>
  <c r="N443" i="3"/>
  <c r="N447" i="3"/>
  <c r="N445" i="3" s="1"/>
  <c r="N449" i="3"/>
  <c r="N451" i="3"/>
  <c r="N453" i="3"/>
  <c r="N455" i="3"/>
  <c r="N457" i="3"/>
  <c r="N459" i="3"/>
  <c r="N461" i="3"/>
  <c r="N463" i="3"/>
  <c r="N465" i="3"/>
  <c r="N467" i="3"/>
  <c r="N469" i="3"/>
  <c r="N471" i="3"/>
  <c r="N473" i="3"/>
  <c r="N475" i="3"/>
  <c r="N477" i="3"/>
  <c r="N479" i="3"/>
  <c r="N478" i="3" s="1"/>
  <c r="N481" i="3"/>
  <c r="N483" i="3"/>
  <c r="N488" i="3"/>
  <c r="N490" i="3"/>
  <c r="N486" i="3" s="1"/>
  <c r="N492" i="3"/>
  <c r="N494" i="3"/>
  <c r="N496" i="3"/>
  <c r="N498" i="3"/>
  <c r="N507" i="3"/>
  <c r="N510" i="3"/>
  <c r="N517" i="3"/>
  <c r="N533" i="3"/>
  <c r="N526" i="3" s="1"/>
  <c r="N535" i="3"/>
  <c r="N542" i="3"/>
  <c r="N554" i="3"/>
  <c r="N558" i="3"/>
  <c r="N589" i="3"/>
  <c r="M595" i="3"/>
  <c r="L595" i="3"/>
  <c r="N601" i="3"/>
  <c r="L607" i="3"/>
  <c r="N607" i="3" s="1"/>
  <c r="M607" i="3"/>
  <c r="N627" i="3"/>
  <c r="N629" i="3"/>
  <c r="N633" i="3"/>
  <c r="N635" i="3"/>
  <c r="M681" i="3"/>
  <c r="L681" i="3"/>
  <c r="N834" i="3"/>
  <c r="N887" i="3"/>
  <c r="N947" i="3"/>
  <c r="N968" i="3"/>
  <c r="N976" i="3"/>
  <c r="N1007" i="3"/>
  <c r="N1059" i="3"/>
  <c r="L1161" i="3"/>
  <c r="N1161" i="3" s="1"/>
  <c r="M1161" i="3"/>
  <c r="N609" i="3"/>
  <c r="N611" i="3"/>
  <c r="N647" i="3"/>
  <c r="M659" i="3"/>
  <c r="N715" i="3"/>
  <c r="N739" i="3"/>
  <c r="N774" i="3"/>
  <c r="N776" i="3"/>
  <c r="N802" i="3"/>
  <c r="N804" i="3"/>
  <c r="N836" i="3"/>
  <c r="N846" i="3"/>
  <c r="N848" i="3"/>
  <c r="N853" i="3"/>
  <c r="N874" i="3"/>
  <c r="N905" i="3"/>
  <c r="N926" i="3"/>
  <c r="N928" i="3"/>
  <c r="N942" i="3"/>
  <c r="N944" i="3"/>
  <c r="N954" i="3"/>
  <c r="N1004" i="3"/>
  <c r="N1006" i="3"/>
  <c r="N1002" i="3" s="1"/>
  <c r="N1020" i="3"/>
  <c r="N1022" i="3"/>
  <c r="M1027" i="3"/>
  <c r="N1040" i="3"/>
  <c r="N1049" i="3"/>
  <c r="M1060" i="3"/>
  <c r="N1068" i="3"/>
  <c r="M1109" i="3"/>
  <c r="N1109" i="3" s="1"/>
  <c r="N1133" i="3"/>
  <c r="N1135" i="3"/>
  <c r="N577" i="3"/>
  <c r="N581" i="3"/>
  <c r="N583" i="3"/>
  <c r="M586" i="3"/>
  <c r="M588" i="3"/>
  <c r="N592" i="3"/>
  <c r="N604" i="3"/>
  <c r="N606" i="3"/>
  <c r="N621" i="3"/>
  <c r="N623" i="3"/>
  <c r="N636" i="3"/>
  <c r="N638" i="3"/>
  <c r="L645" i="3"/>
  <c r="N645" i="3" s="1"/>
  <c r="N652" i="3"/>
  <c r="L657" i="3"/>
  <c r="N657" i="3" s="1"/>
  <c r="N661" i="3"/>
  <c r="N672" i="3"/>
  <c r="N674" i="3"/>
  <c r="N676" i="3"/>
  <c r="N678" i="3"/>
  <c r="N680" i="3"/>
  <c r="N682" i="3"/>
  <c r="N684" i="3"/>
  <c r="N686" i="3"/>
  <c r="N691" i="3"/>
  <c r="N693" i="3"/>
  <c r="N695" i="3"/>
  <c r="N697" i="3"/>
  <c r="N699" i="3"/>
  <c r="N701" i="3"/>
  <c r="N703" i="3"/>
  <c r="N710" i="3"/>
  <c r="N749" i="3"/>
  <c r="N746" i="3" s="1"/>
  <c r="N753" i="3"/>
  <c r="N756" i="3"/>
  <c r="N769" i="3"/>
  <c r="N773" i="3"/>
  <c r="M810" i="3"/>
  <c r="N888" i="3"/>
  <c r="N948" i="3"/>
  <c r="N1044" i="3"/>
  <c r="N1076" i="3"/>
  <c r="N1086" i="3"/>
  <c r="L1107" i="3"/>
  <c r="L1125" i="3"/>
  <c r="N1125" i="3" s="1"/>
  <c r="L1127" i="3"/>
  <c r="L1129" i="3"/>
  <c r="N1160" i="3"/>
  <c r="N656" i="3"/>
  <c r="N705" i="3"/>
  <c r="N707" i="3"/>
  <c r="N714" i="3"/>
  <c r="N740" i="3"/>
  <c r="N760" i="3"/>
  <c r="N777" i="3"/>
  <c r="N784" i="3"/>
  <c r="N813" i="3"/>
  <c r="N816" i="3"/>
  <c r="N821" i="3"/>
  <c r="N824" i="3"/>
  <c r="N829" i="3"/>
  <c r="N832" i="3"/>
  <c r="N837" i="3"/>
  <c r="N852" i="3"/>
  <c r="N877" i="3"/>
  <c r="N880" i="3"/>
  <c r="N892" i="3"/>
  <c r="N904" i="3"/>
  <c r="N917" i="3"/>
  <c r="N929" i="3"/>
  <c r="N936" i="3"/>
  <c r="N916" i="3" s="1"/>
  <c r="N957" i="3"/>
  <c r="M960" i="3"/>
  <c r="M971" i="3"/>
  <c r="N992" i="3"/>
  <c r="N1001" i="3"/>
  <c r="N1012" i="3"/>
  <c r="N1021" i="3"/>
  <c r="N1033" i="3"/>
  <c r="N1027" i="3" s="1"/>
  <c r="N1041" i="3"/>
  <c r="M1034" i="3"/>
  <c r="N1048" i="3"/>
  <c r="N1050" i="3"/>
  <c r="N1057" i="3"/>
  <c r="N1069" i="3"/>
  <c r="N1080" i="3"/>
  <c r="N1082" i="3"/>
  <c r="N1088" i="3"/>
  <c r="N1092" i="3"/>
  <c r="N1096" i="3"/>
  <c r="L1100" i="3"/>
  <c r="N1100" i="3" s="1"/>
  <c r="L1102" i="3"/>
  <c r="N1102" i="3" s="1"/>
  <c r="N1106" i="3"/>
  <c r="N1121" i="3"/>
  <c r="N1124" i="3"/>
  <c r="N1134" i="3"/>
  <c r="N1136" i="3"/>
  <c r="L1142" i="3"/>
  <c r="L1154" i="3"/>
  <c r="N1154" i="3" s="1"/>
  <c r="L1156" i="3"/>
  <c r="M1158" i="3"/>
  <c r="N1158" i="3" s="1"/>
  <c r="M1160" i="3"/>
  <c r="M1162" i="3"/>
  <c r="N1162" i="3" s="1"/>
  <c r="N551" i="3"/>
  <c r="N304" i="3"/>
  <c r="N433" i="3"/>
  <c r="N362" i="3"/>
  <c r="N361" i="3" s="1"/>
  <c r="N522" i="3"/>
  <c r="N546" i="3"/>
  <c r="N543" i="3" s="1"/>
  <c r="N550" i="3"/>
  <c r="N547" i="3" s="1"/>
  <c r="M559" i="3"/>
  <c r="M556" i="3" s="1"/>
  <c r="L562" i="3"/>
  <c r="N562" i="3" s="1"/>
  <c r="M563" i="3"/>
  <c r="N563" i="3" s="1"/>
  <c r="M564" i="3"/>
  <c r="M580" i="3"/>
  <c r="N580" i="3" s="1"/>
  <c r="L561" i="3"/>
  <c r="M562" i="3"/>
  <c r="N586" i="3"/>
  <c r="N588" i="3"/>
  <c r="N595" i="3"/>
  <c r="N599" i="3"/>
  <c r="N681" i="3"/>
  <c r="L486" i="3"/>
  <c r="L560" i="3"/>
  <c r="M561" i="3"/>
  <c r="L565" i="3"/>
  <c r="N565" i="3" s="1"/>
  <c r="L559" i="3"/>
  <c r="M560" i="3"/>
  <c r="L564" i="3"/>
  <c r="N564" i="3" s="1"/>
  <c r="N585" i="3"/>
  <c r="N587" i="3"/>
  <c r="N594" i="3"/>
  <c r="N598" i="3"/>
  <c r="L600" i="3"/>
  <c r="N600" i="3" s="1"/>
  <c r="M641" i="3"/>
  <c r="N641" i="3" s="1"/>
  <c r="M642" i="3"/>
  <c r="M649" i="3"/>
  <c r="N649" i="3" s="1"/>
  <c r="M650" i="3"/>
  <c r="N650" i="3" s="1"/>
  <c r="L659" i="3"/>
  <c r="N659" i="3" s="1"/>
  <c r="M660" i="3"/>
  <c r="N660" i="3" s="1"/>
  <c r="M788" i="3"/>
  <c r="N796" i="3"/>
  <c r="L794" i="3"/>
  <c r="N801" i="3"/>
  <c r="N809" i="3"/>
  <c r="N901" i="3"/>
  <c r="N896" i="3" s="1"/>
  <c r="N909" i="3"/>
  <c r="N937" i="3"/>
  <c r="N945" i="3"/>
  <c r="N952" i="3"/>
  <c r="L951" i="3"/>
  <c r="N970" i="3"/>
  <c r="N969" i="3" s="1"/>
  <c r="N974" i="3"/>
  <c r="N982" i="3"/>
  <c r="N990" i="3"/>
  <c r="M1167" i="3"/>
  <c r="L1167" i="3"/>
  <c r="N1167" i="3" s="1"/>
  <c r="M746" i="3"/>
  <c r="N893" i="3"/>
  <c r="L896" i="3"/>
  <c r="L632" i="3"/>
  <c r="N632" i="3" s="1"/>
  <c r="L643" i="3"/>
  <c r="N643" i="3" s="1"/>
  <c r="M658" i="3"/>
  <c r="N658" i="3" s="1"/>
  <c r="L665" i="3"/>
  <c r="N665" i="3" s="1"/>
  <c r="L666" i="3"/>
  <c r="N666" i="3" s="1"/>
  <c r="L667" i="3"/>
  <c r="N667" i="3" s="1"/>
  <c r="L668" i="3"/>
  <c r="N668" i="3" s="1"/>
  <c r="L669" i="3"/>
  <c r="N669" i="3" s="1"/>
  <c r="L670" i="3"/>
  <c r="N670" i="3" s="1"/>
  <c r="L688" i="3"/>
  <c r="N688" i="3" s="1"/>
  <c r="L689" i="3"/>
  <c r="N689" i="3" s="1"/>
  <c r="N772" i="3"/>
  <c r="L770" i="3"/>
  <c r="N785" i="3"/>
  <c r="L788" i="3"/>
  <c r="N797" i="3"/>
  <c r="N798" i="3"/>
  <c r="N805" i="3"/>
  <c r="N941" i="3"/>
  <c r="N949" i="3"/>
  <c r="N953" i="3"/>
  <c r="N958" i="3"/>
  <c r="N973" i="3"/>
  <c r="L971" i="3"/>
  <c r="N978" i="3"/>
  <c r="N986" i="3"/>
  <c r="L642" i="3"/>
  <c r="N642" i="3" s="1"/>
  <c r="N764" i="3"/>
  <c r="N762" i="3" s="1"/>
  <c r="L762" i="3"/>
  <c r="N812" i="3"/>
  <c r="L810" i="3"/>
  <c r="N849" i="3"/>
  <c r="M896" i="3"/>
  <c r="N912" i="3"/>
  <c r="N910" i="3" s="1"/>
  <c r="L910" i="3"/>
  <c r="M916" i="3"/>
  <c r="M951" i="3"/>
  <c r="N961" i="3"/>
  <c r="L960" i="3"/>
  <c r="M1097" i="3"/>
  <c r="L1097" i="3"/>
  <c r="N1107" i="3"/>
  <c r="N1126" i="3"/>
  <c r="N1128" i="3"/>
  <c r="N1130" i="3"/>
  <c r="N1132" i="3"/>
  <c r="N1153" i="3"/>
  <c r="N1155" i="3"/>
  <c r="M1168" i="3"/>
  <c r="L1168" i="3"/>
  <c r="N994" i="3"/>
  <c r="L1002" i="3"/>
  <c r="N1005" i="3"/>
  <c r="N1014" i="3"/>
  <c r="N1042" i="3"/>
  <c r="N1058" i="3"/>
  <c r="M1065" i="3"/>
  <c r="N1070" i="3"/>
  <c r="N1065" i="3" s="1"/>
  <c r="N1074" i="3"/>
  <c r="N1110" i="3"/>
  <c r="M1122" i="3"/>
  <c r="L1122" i="3"/>
  <c r="N1142" i="3"/>
  <c r="M1151" i="3"/>
  <c r="M1152" i="3"/>
  <c r="L1151" i="3"/>
  <c r="N1151" i="3" s="1"/>
  <c r="M1169" i="3"/>
  <c r="L1169" i="3"/>
  <c r="N998" i="3"/>
  <c r="N1018" i="3"/>
  <c r="L1034" i="3"/>
  <c r="N1037" i="3"/>
  <c r="N1034" i="3" s="1"/>
  <c r="N1046" i="3"/>
  <c r="N1061" i="3"/>
  <c r="N1060" i="3" s="1"/>
  <c r="L1060" i="3"/>
  <c r="M1073" i="3"/>
  <c r="N1078" i="3"/>
  <c r="N1091" i="3"/>
  <c r="N1093" i="3"/>
  <c r="N1103" i="3"/>
  <c r="N1119" i="3"/>
  <c r="M1123" i="3"/>
  <c r="L1123" i="3"/>
  <c r="N1127" i="3"/>
  <c r="N1129" i="3"/>
  <c r="N1131" i="3"/>
  <c r="L1152" i="3"/>
  <c r="N1156" i="3"/>
  <c r="M1166" i="3"/>
  <c r="L1166" i="3"/>
  <c r="M1170" i="3"/>
  <c r="L1170" i="3"/>
  <c r="M1108" i="3"/>
  <c r="M1085" i="3" s="1"/>
  <c r="L1140" i="3"/>
  <c r="L1150" i="3"/>
  <c r="L1027" i="3"/>
  <c r="L1095" i="3"/>
  <c r="L1112" i="3"/>
  <c r="N1112" i="3" s="1"/>
  <c r="L1113" i="3"/>
  <c r="N1113" i="3" s="1"/>
  <c r="L1138" i="3"/>
  <c r="N1138" i="3" s="1"/>
  <c r="L1139" i="3"/>
  <c r="N1139" i="3" s="1"/>
  <c r="M1140" i="3"/>
  <c r="L1146" i="3"/>
  <c r="N1146" i="3" s="1"/>
  <c r="L1147" i="3"/>
  <c r="N1147" i="3" s="1"/>
  <c r="L1148" i="3"/>
  <c r="N1148" i="3" s="1"/>
  <c r="L1149" i="3"/>
  <c r="N1149" i="3" s="1"/>
  <c r="M1150" i="3"/>
  <c r="L1111" i="3"/>
  <c r="N1111" i="3" s="1"/>
  <c r="L1137" i="3"/>
  <c r="N1137" i="3" s="1"/>
  <c r="N302" i="4"/>
  <c r="N303" i="4"/>
  <c r="N301" i="4"/>
  <c r="N299" i="4"/>
  <c r="I885" i="4"/>
  <c r="I884" i="4"/>
  <c r="I883" i="4"/>
  <c r="I882" i="4"/>
  <c r="I881" i="4"/>
  <c r="M880" i="4"/>
  <c r="L880" i="4"/>
  <c r="N879" i="4"/>
  <c r="M879" i="4"/>
  <c r="L879" i="4"/>
  <c r="I878" i="4"/>
  <c r="I877" i="4"/>
  <c r="I876" i="4"/>
  <c r="I875" i="4"/>
  <c r="L875" i="4" s="1"/>
  <c r="I874" i="4"/>
  <c r="I873" i="4"/>
  <c r="M872" i="4"/>
  <c r="L872" i="4"/>
  <c r="I871" i="4"/>
  <c r="I870" i="4"/>
  <c r="M870" i="4" s="1"/>
  <c r="I869" i="4"/>
  <c r="I868" i="4"/>
  <c r="M868" i="4" s="1"/>
  <c r="I866" i="4"/>
  <c r="I864" i="4"/>
  <c r="I863" i="4"/>
  <c r="I862" i="4"/>
  <c r="I861" i="4"/>
  <c r="M860" i="4"/>
  <c r="L860" i="4"/>
  <c r="M859" i="4"/>
  <c r="L859" i="4"/>
  <c r="I858" i="4"/>
  <c r="M858" i="4" s="1"/>
  <c r="I857" i="4"/>
  <c r="M856" i="4"/>
  <c r="L856" i="4"/>
  <c r="I854" i="4"/>
  <c r="M855" i="4" s="1"/>
  <c r="I852" i="4"/>
  <c r="I851" i="4"/>
  <c r="L850" i="4"/>
  <c r="I850" i="4"/>
  <c r="M850" i="4" s="1"/>
  <c r="L849" i="4"/>
  <c r="I849" i="4"/>
  <c r="M849" i="4" s="1"/>
  <c r="M848" i="4"/>
  <c r="L848" i="4"/>
  <c r="L847" i="4"/>
  <c r="I847" i="4"/>
  <c r="M847" i="4" s="1"/>
  <c r="L846" i="4"/>
  <c r="I846" i="4"/>
  <c r="M846" i="4" s="1"/>
  <c r="L845" i="4"/>
  <c r="I845" i="4"/>
  <c r="M845" i="4" s="1"/>
  <c r="L844" i="4"/>
  <c r="I844" i="4"/>
  <c r="M844" i="4" s="1"/>
  <c r="L843" i="4"/>
  <c r="N843" i="4" s="1"/>
  <c r="I843" i="4"/>
  <c r="M843" i="4" s="1"/>
  <c r="L842" i="4"/>
  <c r="I842" i="4"/>
  <c r="M842" i="4" s="1"/>
  <c r="L841" i="4"/>
  <c r="N841" i="4" s="1"/>
  <c r="I841" i="4"/>
  <c r="M841" i="4" s="1"/>
  <c r="L840" i="4"/>
  <c r="N840" i="4" s="1"/>
  <c r="I840" i="4"/>
  <c r="M840" i="4" s="1"/>
  <c r="M839" i="4"/>
  <c r="L839" i="4"/>
  <c r="I838" i="4"/>
  <c r="I837" i="4"/>
  <c r="N836" i="4"/>
  <c r="M836" i="4"/>
  <c r="L836" i="4"/>
  <c r="M835" i="4"/>
  <c r="L835" i="4"/>
  <c r="I834" i="4"/>
  <c r="M833" i="4"/>
  <c r="L833" i="4"/>
  <c r="I832" i="4"/>
  <c r="I831" i="4"/>
  <c r="M831" i="4" s="1"/>
  <c r="M830" i="4"/>
  <c r="L830" i="4"/>
  <c r="N830" i="4" s="1"/>
  <c r="M829" i="4"/>
  <c r="L829" i="4"/>
  <c r="N828" i="4"/>
  <c r="M828" i="4"/>
  <c r="L828" i="4"/>
  <c r="I828" i="4"/>
  <c r="M827" i="4"/>
  <c r="M826" i="4"/>
  <c r="L826" i="4"/>
  <c r="I826" i="4"/>
  <c r="L827" i="4" s="1"/>
  <c r="M825" i="4"/>
  <c r="I825" i="4"/>
  <c r="L825" i="4" s="1"/>
  <c r="I823" i="4"/>
  <c r="I822" i="4"/>
  <c r="M822" i="4" s="1"/>
  <c r="M821" i="4"/>
  <c r="L821" i="4"/>
  <c r="M820" i="4"/>
  <c r="L820" i="4"/>
  <c r="M819" i="4"/>
  <c r="L819" i="4"/>
  <c r="M818" i="4"/>
  <c r="L818" i="4"/>
  <c r="I817" i="4"/>
  <c r="I816" i="4"/>
  <c r="M816" i="4" s="1"/>
  <c r="I815" i="4"/>
  <c r="I814" i="4"/>
  <c r="M814" i="4" s="1"/>
  <c r="M813" i="4"/>
  <c r="L813" i="4"/>
  <c r="I812" i="4"/>
  <c r="M811" i="4"/>
  <c r="L811" i="4"/>
  <c r="N811" i="4" s="1"/>
  <c r="M810" i="4"/>
  <c r="I810" i="4"/>
  <c r="L810" i="4" s="1"/>
  <c r="M809" i="4"/>
  <c r="L809" i="4"/>
  <c r="I808" i="4"/>
  <c r="L807" i="4"/>
  <c r="I807" i="4"/>
  <c r="M807" i="4" s="1"/>
  <c r="M806" i="4"/>
  <c r="L806" i="4"/>
  <c r="L805" i="4"/>
  <c r="I805" i="4"/>
  <c r="M805" i="4" s="1"/>
  <c r="M804" i="4"/>
  <c r="L804" i="4"/>
  <c r="M803" i="4"/>
  <c r="L803" i="4"/>
  <c r="M802" i="4"/>
  <c r="L802" i="4"/>
  <c r="N802" i="4" s="1"/>
  <c r="M801" i="4"/>
  <c r="L801" i="4"/>
  <c r="M799" i="4"/>
  <c r="L799" i="4"/>
  <c r="N799" i="4" s="1"/>
  <c r="M798" i="4"/>
  <c r="L798" i="4"/>
  <c r="M797" i="4"/>
  <c r="L797" i="4"/>
  <c r="M796" i="4"/>
  <c r="L796" i="4"/>
  <c r="M795" i="4"/>
  <c r="N795" i="4" s="1"/>
  <c r="L795" i="4"/>
  <c r="M794" i="4"/>
  <c r="L794" i="4"/>
  <c r="N794" i="4" s="1"/>
  <c r="M793" i="4"/>
  <c r="L793" i="4"/>
  <c r="M792" i="4"/>
  <c r="L792" i="4"/>
  <c r="M791" i="4"/>
  <c r="L791" i="4"/>
  <c r="M790" i="4"/>
  <c r="L790" i="4"/>
  <c r="N790" i="4" s="1"/>
  <c r="M789" i="4"/>
  <c r="L789" i="4"/>
  <c r="M787" i="4"/>
  <c r="L787" i="4"/>
  <c r="M786" i="4"/>
  <c r="L786" i="4"/>
  <c r="M785" i="4"/>
  <c r="L785" i="4"/>
  <c r="M784" i="4"/>
  <c r="L784" i="4"/>
  <c r="M783" i="4"/>
  <c r="L783" i="4"/>
  <c r="M782" i="4"/>
  <c r="L782" i="4"/>
  <c r="M781" i="4"/>
  <c r="L781" i="4"/>
  <c r="N779" i="4"/>
  <c r="M779" i="4"/>
  <c r="L779" i="4"/>
  <c r="M778" i="4"/>
  <c r="L778" i="4"/>
  <c r="M777" i="4"/>
  <c r="L777" i="4"/>
  <c r="M776" i="4"/>
  <c r="L776" i="4"/>
  <c r="M774" i="4"/>
  <c r="L774" i="4"/>
  <c r="M773" i="4"/>
  <c r="L773" i="4"/>
  <c r="M772" i="4"/>
  <c r="L772" i="4"/>
  <c r="M771" i="4"/>
  <c r="L771" i="4"/>
  <c r="M770" i="4"/>
  <c r="L770" i="4"/>
  <c r="N770" i="4" s="1"/>
  <c r="M769" i="4"/>
  <c r="L769" i="4"/>
  <c r="M768" i="4"/>
  <c r="L768" i="4"/>
  <c r="M767" i="4"/>
  <c r="L767" i="4"/>
  <c r="N767" i="4" s="1"/>
  <c r="M766" i="4"/>
  <c r="L766" i="4"/>
  <c r="M765" i="4"/>
  <c r="L765" i="4"/>
  <c r="M764" i="4"/>
  <c r="L764" i="4"/>
  <c r="M763" i="4"/>
  <c r="L763" i="4"/>
  <c r="M762" i="4"/>
  <c r="N762" i="4" s="1"/>
  <c r="L762" i="4"/>
  <c r="M761" i="4"/>
  <c r="L761" i="4"/>
  <c r="M760" i="4"/>
  <c r="L760" i="4"/>
  <c r="M759" i="4"/>
  <c r="L759" i="4"/>
  <c r="M758" i="4"/>
  <c r="L758" i="4"/>
  <c r="M757" i="4"/>
  <c r="L757" i="4"/>
  <c r="M756" i="4"/>
  <c r="L756" i="4"/>
  <c r="M755" i="4"/>
  <c r="L755" i="4"/>
  <c r="M754" i="4"/>
  <c r="L754" i="4"/>
  <c r="M753" i="4"/>
  <c r="L753" i="4"/>
  <c r="M752" i="4"/>
  <c r="L752" i="4"/>
  <c r="M751" i="4"/>
  <c r="L751" i="4"/>
  <c r="M750" i="4"/>
  <c r="L750" i="4"/>
  <c r="M748" i="4"/>
  <c r="L748" i="4"/>
  <c r="N748" i="4" s="1"/>
  <c r="M747" i="4"/>
  <c r="L747" i="4"/>
  <c r="N747" i="4" s="1"/>
  <c r="M746" i="4"/>
  <c r="L746" i="4"/>
  <c r="N746" i="4" s="1"/>
  <c r="M745" i="4"/>
  <c r="L745" i="4"/>
  <c r="M744" i="4"/>
  <c r="L744" i="4"/>
  <c r="M743" i="4"/>
  <c r="L743" i="4"/>
  <c r="M741" i="4"/>
  <c r="L741" i="4"/>
  <c r="M740" i="4"/>
  <c r="L740" i="4"/>
  <c r="M739" i="4"/>
  <c r="L739" i="4"/>
  <c r="M738" i="4"/>
  <c r="L738" i="4"/>
  <c r="M737" i="4"/>
  <c r="L737" i="4"/>
  <c r="M736" i="4"/>
  <c r="L736" i="4"/>
  <c r="M735" i="4"/>
  <c r="L735" i="4"/>
  <c r="M734" i="4"/>
  <c r="L734" i="4"/>
  <c r="M733" i="4"/>
  <c r="L733" i="4"/>
  <c r="M732" i="4"/>
  <c r="L732" i="4"/>
  <c r="M731" i="4"/>
  <c r="L731" i="4"/>
  <c r="N731" i="4" s="1"/>
  <c r="M730" i="4"/>
  <c r="N730" i="4" s="1"/>
  <c r="L730" i="4"/>
  <c r="M729" i="4"/>
  <c r="L729" i="4"/>
  <c r="M728" i="4"/>
  <c r="L728" i="4"/>
  <c r="M727" i="4"/>
  <c r="L727" i="4"/>
  <c r="M726" i="4"/>
  <c r="L726" i="4"/>
  <c r="M725" i="4"/>
  <c r="L725" i="4"/>
  <c r="M724" i="4"/>
  <c r="L724" i="4"/>
  <c r="M723" i="4"/>
  <c r="L723" i="4"/>
  <c r="M722" i="4"/>
  <c r="L722" i="4"/>
  <c r="M721" i="4"/>
  <c r="L721" i="4"/>
  <c r="M720" i="4"/>
  <c r="L720" i="4"/>
  <c r="M719" i="4"/>
  <c r="L719" i="4"/>
  <c r="N719" i="4" s="1"/>
  <c r="M718" i="4"/>
  <c r="L718" i="4"/>
  <c r="M716" i="4"/>
  <c r="L716" i="4"/>
  <c r="N716" i="4" s="1"/>
  <c r="M715" i="4"/>
  <c r="L715" i="4"/>
  <c r="M714" i="4"/>
  <c r="L714" i="4"/>
  <c r="M713" i="4"/>
  <c r="L713" i="4"/>
  <c r="M712" i="4"/>
  <c r="L712" i="4"/>
  <c r="M711" i="4"/>
  <c r="L711" i="4"/>
  <c r="N711" i="4" s="1"/>
  <c r="M710" i="4"/>
  <c r="L710" i="4"/>
  <c r="M709" i="4"/>
  <c r="L709" i="4"/>
  <c r="M708" i="4"/>
  <c r="L708" i="4"/>
  <c r="M707" i="4"/>
  <c r="L707" i="4"/>
  <c r="N707" i="4" s="1"/>
  <c r="M706" i="4"/>
  <c r="L706" i="4"/>
  <c r="M705" i="4"/>
  <c r="L705" i="4"/>
  <c r="M704" i="4"/>
  <c r="L704" i="4"/>
  <c r="M703" i="4"/>
  <c r="L703" i="4"/>
  <c r="N703" i="4" s="1"/>
  <c r="M702" i="4"/>
  <c r="L702" i="4"/>
  <c r="M701" i="4"/>
  <c r="L701" i="4"/>
  <c r="M700" i="4"/>
  <c r="L700" i="4"/>
  <c r="N700" i="4" s="1"/>
  <c r="N699" i="4"/>
  <c r="M699" i="4"/>
  <c r="L699" i="4"/>
  <c r="M698" i="4"/>
  <c r="L698" i="4"/>
  <c r="M697" i="4"/>
  <c r="L697" i="4"/>
  <c r="N697" i="4" s="1"/>
  <c r="M696" i="4"/>
  <c r="L696" i="4"/>
  <c r="M695" i="4"/>
  <c r="L695" i="4"/>
  <c r="N695" i="4" s="1"/>
  <c r="M694" i="4"/>
  <c r="L694" i="4"/>
  <c r="M693" i="4"/>
  <c r="L693" i="4"/>
  <c r="N693" i="4" s="1"/>
  <c r="M692" i="4"/>
  <c r="L692" i="4"/>
  <c r="M691" i="4"/>
  <c r="L691" i="4"/>
  <c r="M690" i="4"/>
  <c r="L690" i="4"/>
  <c r="M689" i="4"/>
  <c r="L689" i="4"/>
  <c r="M688" i="4"/>
  <c r="L688" i="4"/>
  <c r="M687" i="4"/>
  <c r="L687" i="4"/>
  <c r="M685" i="4"/>
  <c r="M684" i="4" s="1"/>
  <c r="L685" i="4"/>
  <c r="M683" i="4"/>
  <c r="L683" i="4"/>
  <c r="M682" i="4"/>
  <c r="L682" i="4"/>
  <c r="M681" i="4"/>
  <c r="L681" i="4"/>
  <c r="M680" i="4"/>
  <c r="L680" i="4"/>
  <c r="M679" i="4"/>
  <c r="L679" i="4"/>
  <c r="M678" i="4"/>
  <c r="L678" i="4"/>
  <c r="M677" i="4"/>
  <c r="L677" i="4"/>
  <c r="M676" i="4"/>
  <c r="L676" i="4"/>
  <c r="M674" i="4"/>
  <c r="L674" i="4"/>
  <c r="M673" i="4"/>
  <c r="L673" i="4"/>
  <c r="M672" i="4"/>
  <c r="L672" i="4"/>
  <c r="N672" i="4" s="1"/>
  <c r="M671" i="4"/>
  <c r="N671" i="4" s="1"/>
  <c r="L671" i="4"/>
  <c r="M670" i="4"/>
  <c r="L670" i="4"/>
  <c r="M669" i="4"/>
  <c r="L669" i="4"/>
  <c r="M668" i="4"/>
  <c r="L668" i="4"/>
  <c r="N668" i="4" s="1"/>
  <c r="N667" i="4"/>
  <c r="M667" i="4"/>
  <c r="L667" i="4"/>
  <c r="M665" i="4"/>
  <c r="L665" i="4"/>
  <c r="N665" i="4" s="1"/>
  <c r="M664" i="4"/>
  <c r="L664" i="4"/>
  <c r="N664" i="4" s="1"/>
  <c r="M663" i="4"/>
  <c r="L663" i="4"/>
  <c r="M662" i="4"/>
  <c r="L662" i="4"/>
  <c r="N662" i="4" s="1"/>
  <c r="M661" i="4"/>
  <c r="L661" i="4"/>
  <c r="M660" i="4"/>
  <c r="L660" i="4"/>
  <c r="N660" i="4" s="1"/>
  <c r="M659" i="4"/>
  <c r="L659" i="4"/>
  <c r="M658" i="4"/>
  <c r="L658" i="4"/>
  <c r="M657" i="4"/>
  <c r="L657" i="4"/>
  <c r="M656" i="4"/>
  <c r="L656" i="4"/>
  <c r="M655" i="4"/>
  <c r="L655" i="4"/>
  <c r="M654" i="4"/>
  <c r="L654" i="4"/>
  <c r="M653" i="4"/>
  <c r="L653" i="4"/>
  <c r="M652" i="4"/>
  <c r="L652" i="4"/>
  <c r="M651" i="4"/>
  <c r="L651" i="4"/>
  <c r="M650" i="4"/>
  <c r="L650" i="4"/>
  <c r="M649" i="4"/>
  <c r="L649" i="4"/>
  <c r="M648" i="4"/>
  <c r="L648" i="4"/>
  <c r="N648" i="4" s="1"/>
  <c r="M647" i="4"/>
  <c r="N647" i="4" s="1"/>
  <c r="L647" i="4"/>
  <c r="M646" i="4"/>
  <c r="L646" i="4"/>
  <c r="M645" i="4"/>
  <c r="L645" i="4"/>
  <c r="M644" i="4"/>
  <c r="L644" i="4"/>
  <c r="N643" i="4"/>
  <c r="M643" i="4"/>
  <c r="L643" i="4"/>
  <c r="M642" i="4"/>
  <c r="L642" i="4"/>
  <c r="M641" i="4"/>
  <c r="L641" i="4"/>
  <c r="M640" i="4"/>
  <c r="L640" i="4"/>
  <c r="N640" i="4" s="1"/>
  <c r="M639" i="4"/>
  <c r="L639" i="4"/>
  <c r="M638" i="4"/>
  <c r="L638" i="4"/>
  <c r="M637" i="4"/>
  <c r="L637" i="4"/>
  <c r="N637" i="4" s="1"/>
  <c r="M636" i="4"/>
  <c r="L636" i="4"/>
  <c r="M635" i="4"/>
  <c r="L635" i="4"/>
  <c r="N635" i="4" s="1"/>
  <c r="M634" i="4"/>
  <c r="L634" i="4"/>
  <c r="M633" i="4"/>
  <c r="L633" i="4"/>
  <c r="M632" i="4"/>
  <c r="L632" i="4"/>
  <c r="N632" i="4" s="1"/>
  <c r="M630" i="4"/>
  <c r="L630" i="4"/>
  <c r="M629" i="4"/>
  <c r="L629" i="4"/>
  <c r="N629" i="4" s="1"/>
  <c r="M628" i="4"/>
  <c r="L628" i="4"/>
  <c r="N628" i="4" s="1"/>
  <c r="M627" i="4"/>
  <c r="L627" i="4"/>
  <c r="N627" i="4" s="1"/>
  <c r="M626" i="4"/>
  <c r="M625" i="4" s="1"/>
  <c r="L626" i="4"/>
  <c r="M624" i="4"/>
  <c r="L624" i="4"/>
  <c r="N624" i="4" s="1"/>
  <c r="M623" i="4"/>
  <c r="L623" i="4"/>
  <c r="M622" i="4"/>
  <c r="L622" i="4"/>
  <c r="M621" i="4"/>
  <c r="L621" i="4"/>
  <c r="M620" i="4"/>
  <c r="L620" i="4"/>
  <c r="M619" i="4"/>
  <c r="L619" i="4"/>
  <c r="N619" i="4" s="1"/>
  <c r="M618" i="4"/>
  <c r="L618" i="4"/>
  <c r="M617" i="4"/>
  <c r="L617" i="4"/>
  <c r="N617" i="4" s="1"/>
  <c r="M616" i="4"/>
  <c r="L616" i="4"/>
  <c r="M615" i="4"/>
  <c r="L615" i="4"/>
  <c r="M614" i="4"/>
  <c r="L614" i="4"/>
  <c r="M613" i="4"/>
  <c r="L613" i="4"/>
  <c r="M612" i="4"/>
  <c r="L612" i="4"/>
  <c r="N612" i="4" s="1"/>
  <c r="M610" i="4"/>
  <c r="L610" i="4"/>
  <c r="M609" i="4"/>
  <c r="L609" i="4"/>
  <c r="M608" i="4"/>
  <c r="L608" i="4"/>
  <c r="M607" i="4"/>
  <c r="L607" i="4"/>
  <c r="M606" i="4"/>
  <c r="L606" i="4"/>
  <c r="M605" i="4"/>
  <c r="L605" i="4"/>
  <c r="M604" i="4"/>
  <c r="L604" i="4"/>
  <c r="M603" i="4"/>
  <c r="L603" i="4"/>
  <c r="M602" i="4"/>
  <c r="L602" i="4"/>
  <c r="M601" i="4"/>
  <c r="L601" i="4"/>
  <c r="M600" i="4"/>
  <c r="L600" i="4"/>
  <c r="M599" i="4"/>
  <c r="L599" i="4"/>
  <c r="M598" i="4"/>
  <c r="L598" i="4"/>
  <c r="M597" i="4"/>
  <c r="L597" i="4"/>
  <c r="M596" i="4"/>
  <c r="L596" i="4"/>
  <c r="M595" i="4"/>
  <c r="L595" i="4"/>
  <c r="M594" i="4"/>
  <c r="L594" i="4"/>
  <c r="M593" i="4"/>
  <c r="L593" i="4"/>
  <c r="M592" i="4"/>
  <c r="L592" i="4"/>
  <c r="M591" i="4"/>
  <c r="L591" i="4"/>
  <c r="M590" i="4"/>
  <c r="L590" i="4"/>
  <c r="M589" i="4"/>
  <c r="L589" i="4"/>
  <c r="M588" i="4"/>
  <c r="L588" i="4"/>
  <c r="M587" i="4"/>
  <c r="L587" i="4"/>
  <c r="M586" i="4"/>
  <c r="L586" i="4"/>
  <c r="M585" i="4"/>
  <c r="L585" i="4"/>
  <c r="M584" i="4"/>
  <c r="L584" i="4"/>
  <c r="M583" i="4"/>
  <c r="L583" i="4"/>
  <c r="M582" i="4"/>
  <c r="L582" i="4"/>
  <c r="M581" i="4"/>
  <c r="L581" i="4"/>
  <c r="M580" i="4"/>
  <c r="L580" i="4"/>
  <c r="M579" i="4"/>
  <c r="L579" i="4"/>
  <c r="M578" i="4"/>
  <c r="L578" i="4"/>
  <c r="M577" i="4"/>
  <c r="L577" i="4"/>
  <c r="M576" i="4"/>
  <c r="L576" i="4"/>
  <c r="M575" i="4"/>
  <c r="L575" i="4"/>
  <c r="M574" i="4"/>
  <c r="L574" i="4"/>
  <c r="M573" i="4"/>
  <c r="L573" i="4"/>
  <c r="M572" i="4"/>
  <c r="L572" i="4"/>
  <c r="M571" i="4"/>
  <c r="L571" i="4"/>
  <c r="M570" i="4"/>
  <c r="L570" i="4"/>
  <c r="M569" i="4"/>
  <c r="L569" i="4"/>
  <c r="M568" i="4"/>
  <c r="L568" i="4"/>
  <c r="M567" i="4"/>
  <c r="L567" i="4"/>
  <c r="M566" i="4"/>
  <c r="L566" i="4"/>
  <c r="M565" i="4"/>
  <c r="L565" i="4"/>
  <c r="N565" i="4" s="1"/>
  <c r="M564" i="4"/>
  <c r="L564" i="4"/>
  <c r="N564" i="4" s="1"/>
  <c r="M563" i="4"/>
  <c r="L563" i="4"/>
  <c r="N563" i="4" s="1"/>
  <c r="M562" i="4"/>
  <c r="L562" i="4"/>
  <c r="M561" i="4"/>
  <c r="L561" i="4"/>
  <c r="M560" i="4"/>
  <c r="L560" i="4"/>
  <c r="M559" i="4"/>
  <c r="L559" i="4"/>
  <c r="N559" i="4" s="1"/>
  <c r="M558" i="4"/>
  <c r="L558" i="4"/>
  <c r="M557" i="4"/>
  <c r="L557" i="4"/>
  <c r="M556" i="4"/>
  <c r="L556" i="4"/>
  <c r="M555" i="4"/>
  <c r="L555" i="4"/>
  <c r="M554" i="4"/>
  <c r="L554" i="4"/>
  <c r="N554" i="4" s="1"/>
  <c r="M553" i="4"/>
  <c r="L553" i="4"/>
  <c r="M552" i="4"/>
  <c r="L552" i="4"/>
  <c r="N552" i="4" s="1"/>
  <c r="M551" i="4"/>
  <c r="L551" i="4"/>
  <c r="M550" i="4"/>
  <c r="L550" i="4"/>
  <c r="M549" i="4"/>
  <c r="L549" i="4"/>
  <c r="M548" i="4"/>
  <c r="L548" i="4"/>
  <c r="M547" i="4"/>
  <c r="L547" i="4"/>
  <c r="N547" i="4" s="1"/>
  <c r="M546" i="4"/>
  <c r="L546" i="4"/>
  <c r="M545" i="4"/>
  <c r="L545" i="4"/>
  <c r="N545" i="4" s="1"/>
  <c r="M544" i="4"/>
  <c r="L544" i="4"/>
  <c r="M543" i="4"/>
  <c r="L543" i="4"/>
  <c r="N543" i="4" s="1"/>
  <c r="M542" i="4"/>
  <c r="L542" i="4"/>
  <c r="M541" i="4"/>
  <c r="L541" i="4"/>
  <c r="M540" i="4"/>
  <c r="L540" i="4"/>
  <c r="M539" i="4"/>
  <c r="L539" i="4"/>
  <c r="M538" i="4"/>
  <c r="L538" i="4"/>
  <c r="M537" i="4"/>
  <c r="L537" i="4"/>
  <c r="M536" i="4"/>
  <c r="L536" i="4"/>
  <c r="N536" i="4" s="1"/>
  <c r="M535" i="4"/>
  <c r="L535" i="4"/>
  <c r="M534" i="4"/>
  <c r="L534" i="4"/>
  <c r="M533" i="4"/>
  <c r="L533" i="4"/>
  <c r="M532" i="4"/>
  <c r="L532" i="4"/>
  <c r="M531" i="4"/>
  <c r="L531" i="4"/>
  <c r="M530" i="4"/>
  <c r="L530" i="4"/>
  <c r="M529" i="4"/>
  <c r="L529" i="4"/>
  <c r="M528" i="4"/>
  <c r="L528" i="4"/>
  <c r="M527" i="4"/>
  <c r="L527" i="4"/>
  <c r="M526" i="4"/>
  <c r="L526" i="4"/>
  <c r="M524" i="4"/>
  <c r="L524" i="4"/>
  <c r="M523" i="4"/>
  <c r="L523" i="4"/>
  <c r="M522" i="4"/>
  <c r="L522" i="4"/>
  <c r="M521" i="4"/>
  <c r="L521" i="4"/>
  <c r="M520" i="4"/>
  <c r="L520" i="4"/>
  <c r="M519" i="4"/>
  <c r="L519" i="4"/>
  <c r="M518" i="4"/>
  <c r="L518" i="4"/>
  <c r="M517" i="4"/>
  <c r="L517" i="4"/>
  <c r="M516" i="4"/>
  <c r="L516" i="4"/>
  <c r="M515" i="4"/>
  <c r="L515" i="4"/>
  <c r="N515" i="4" s="1"/>
  <c r="M514" i="4"/>
  <c r="L514" i="4"/>
  <c r="M513" i="4"/>
  <c r="L513" i="4"/>
  <c r="M512" i="4"/>
  <c r="L512" i="4"/>
  <c r="M511" i="4"/>
  <c r="L511" i="4"/>
  <c r="N511" i="4" s="1"/>
  <c r="M510" i="4"/>
  <c r="L510" i="4"/>
  <c r="M508" i="4"/>
  <c r="L508" i="4"/>
  <c r="N508" i="4" s="1"/>
  <c r="M507" i="4"/>
  <c r="L507" i="4"/>
  <c r="M506" i="4"/>
  <c r="L506" i="4"/>
  <c r="M505" i="4"/>
  <c r="L505" i="4"/>
  <c r="M504" i="4"/>
  <c r="L504" i="4"/>
  <c r="M502" i="4"/>
  <c r="L502" i="4"/>
  <c r="M501" i="4"/>
  <c r="L501" i="4"/>
  <c r="M500" i="4"/>
  <c r="L500" i="4"/>
  <c r="M499" i="4"/>
  <c r="L499" i="4"/>
  <c r="M498" i="4"/>
  <c r="L498" i="4"/>
  <c r="M497" i="4"/>
  <c r="L497" i="4"/>
  <c r="M496" i="4"/>
  <c r="L496" i="4"/>
  <c r="M495" i="4"/>
  <c r="L495" i="4"/>
  <c r="M494" i="4"/>
  <c r="L494" i="4"/>
  <c r="M493" i="4"/>
  <c r="L493" i="4"/>
  <c r="M492" i="4"/>
  <c r="L492" i="4"/>
  <c r="M491" i="4"/>
  <c r="L491" i="4"/>
  <c r="M490" i="4"/>
  <c r="L490" i="4"/>
  <c r="M489" i="4"/>
  <c r="L489" i="4"/>
  <c r="M488" i="4"/>
  <c r="L488" i="4"/>
  <c r="M487" i="4"/>
  <c r="L487" i="4"/>
  <c r="M486" i="4"/>
  <c r="L486" i="4"/>
  <c r="M484" i="4"/>
  <c r="L484" i="4"/>
  <c r="N484" i="4" s="1"/>
  <c r="M483" i="4"/>
  <c r="L483" i="4"/>
  <c r="N483" i="4" s="1"/>
  <c r="M482" i="4"/>
  <c r="L482" i="4"/>
  <c r="M481" i="4"/>
  <c r="L481" i="4"/>
  <c r="M480" i="4"/>
  <c r="L480" i="4"/>
  <c r="M479" i="4"/>
  <c r="N479" i="4" s="1"/>
  <c r="L479" i="4"/>
  <c r="M478" i="4"/>
  <c r="L478" i="4"/>
  <c r="M476" i="4"/>
  <c r="L476" i="4"/>
  <c r="M475" i="4"/>
  <c r="L475" i="4"/>
  <c r="M474" i="4"/>
  <c r="L474" i="4"/>
  <c r="M473" i="4"/>
  <c r="L473" i="4"/>
  <c r="M472" i="4"/>
  <c r="L472" i="4"/>
  <c r="M471" i="4"/>
  <c r="L471" i="4"/>
  <c r="M470" i="4"/>
  <c r="L470" i="4"/>
  <c r="M469" i="4"/>
  <c r="L469" i="4"/>
  <c r="M468" i="4"/>
  <c r="L468" i="4"/>
  <c r="M467" i="4"/>
  <c r="L467" i="4"/>
  <c r="M466" i="4"/>
  <c r="L466" i="4"/>
  <c r="M465" i="4"/>
  <c r="L465" i="4"/>
  <c r="M464" i="4"/>
  <c r="L464" i="4"/>
  <c r="M463" i="4"/>
  <c r="L463" i="4"/>
  <c r="M462" i="4"/>
  <c r="L462" i="4"/>
  <c r="B459" i="4"/>
  <c r="N457" i="4"/>
  <c r="N456" i="4"/>
  <c r="M455" i="4"/>
  <c r="L455" i="4"/>
  <c r="N455" i="4" s="1"/>
  <c r="M454" i="4"/>
  <c r="L454" i="4"/>
  <c r="M453" i="4"/>
  <c r="L453" i="4"/>
  <c r="N452" i="4"/>
  <c r="I452" i="4"/>
  <c r="N451" i="4"/>
  <c r="I451" i="4"/>
  <c r="N450" i="4"/>
  <c r="I450" i="4"/>
  <c r="N449" i="4"/>
  <c r="N448" i="4"/>
  <c r="N447" i="4"/>
  <c r="N446" i="4"/>
  <c r="N445" i="4"/>
  <c r="N444" i="4"/>
  <c r="N443" i="4"/>
  <c r="I443" i="4"/>
  <c r="N442" i="4"/>
  <c r="I442" i="4"/>
  <c r="N441" i="4"/>
  <c r="N440" i="4"/>
  <c r="N439" i="4"/>
  <c r="N438" i="4"/>
  <c r="N437" i="4"/>
  <c r="N436" i="4"/>
  <c r="N435" i="4"/>
  <c r="N434" i="4"/>
  <c r="I434" i="4"/>
  <c r="N433" i="4"/>
  <c r="I433" i="4"/>
  <c r="N432" i="4"/>
  <c r="I432" i="4"/>
  <c r="N431" i="4"/>
  <c r="I431" i="4"/>
  <c r="M430" i="4"/>
  <c r="L430" i="4"/>
  <c r="M429" i="4"/>
  <c r="L429" i="4"/>
  <c r="M428" i="4"/>
  <c r="L428" i="4"/>
  <c r="M427" i="4"/>
  <c r="N427" i="4" s="1"/>
  <c r="L427" i="4"/>
  <c r="M426" i="4"/>
  <c r="L426" i="4"/>
  <c r="M425" i="4"/>
  <c r="L425" i="4"/>
  <c r="M424" i="4"/>
  <c r="L424" i="4"/>
  <c r="M423" i="4"/>
  <c r="N423" i="4" s="1"/>
  <c r="L423" i="4"/>
  <c r="M422" i="4"/>
  <c r="L422" i="4"/>
  <c r="M421" i="4"/>
  <c r="L421" i="4"/>
  <c r="M420" i="4"/>
  <c r="N420" i="4" s="1"/>
  <c r="L420" i="4"/>
  <c r="M419" i="4"/>
  <c r="L419" i="4"/>
  <c r="M418" i="4"/>
  <c r="L418" i="4"/>
  <c r="M417" i="4"/>
  <c r="L417" i="4"/>
  <c r="M416" i="4"/>
  <c r="N416" i="4" s="1"/>
  <c r="L416" i="4"/>
  <c r="M415" i="4"/>
  <c r="L415" i="4"/>
  <c r="N415" i="4" s="1"/>
  <c r="M414" i="4"/>
  <c r="L414" i="4"/>
  <c r="N414" i="4" s="1"/>
  <c r="M413" i="4"/>
  <c r="L413" i="4"/>
  <c r="N413" i="4" s="1"/>
  <c r="M412" i="4"/>
  <c r="L412" i="4"/>
  <c r="N412" i="4" s="1"/>
  <c r="M411" i="4"/>
  <c r="L411" i="4"/>
  <c r="M410" i="4"/>
  <c r="L410" i="4"/>
  <c r="M409" i="4"/>
  <c r="L409" i="4"/>
  <c r="N409" i="4" s="1"/>
  <c r="M408" i="4"/>
  <c r="L408" i="4"/>
  <c r="M407" i="4"/>
  <c r="L407" i="4"/>
  <c r="M406" i="4"/>
  <c r="L406" i="4"/>
  <c r="M405" i="4"/>
  <c r="L405" i="4"/>
  <c r="I404" i="4"/>
  <c r="M404" i="4" s="1"/>
  <c r="I403" i="4"/>
  <c r="M403" i="4" s="1"/>
  <c r="M402" i="4"/>
  <c r="L402" i="4"/>
  <c r="N402" i="4" s="1"/>
  <c r="M401" i="4"/>
  <c r="L401" i="4"/>
  <c r="M400" i="4"/>
  <c r="L400" i="4"/>
  <c r="M399" i="4"/>
  <c r="L399" i="4"/>
  <c r="M398" i="4"/>
  <c r="L398" i="4"/>
  <c r="M397" i="4"/>
  <c r="L397" i="4"/>
  <c r="I396" i="4"/>
  <c r="M396" i="4" s="1"/>
  <c r="M395" i="4"/>
  <c r="L395" i="4"/>
  <c r="N395" i="4" s="1"/>
  <c r="M394" i="4"/>
  <c r="L394" i="4"/>
  <c r="M393" i="4"/>
  <c r="L393" i="4"/>
  <c r="N393" i="4" s="1"/>
  <c r="M392" i="4"/>
  <c r="L392" i="4"/>
  <c r="M391" i="4"/>
  <c r="L391" i="4"/>
  <c r="M390" i="4"/>
  <c r="L390" i="4"/>
  <c r="M389" i="4"/>
  <c r="L389" i="4"/>
  <c r="N389" i="4" s="1"/>
  <c r="M388" i="4"/>
  <c r="L388" i="4"/>
  <c r="M387" i="4"/>
  <c r="L387" i="4"/>
  <c r="M386" i="4"/>
  <c r="L386" i="4"/>
  <c r="L385" i="4"/>
  <c r="N385" i="4" s="1"/>
  <c r="I385" i="4"/>
  <c r="M385" i="4" s="1"/>
  <c r="L384" i="4"/>
  <c r="I384" i="4"/>
  <c r="M384" i="4" s="1"/>
  <c r="L383" i="4"/>
  <c r="I383" i="4"/>
  <c r="M383" i="4" s="1"/>
  <c r="I382" i="4"/>
  <c r="M382" i="4" s="1"/>
  <c r="I381" i="4"/>
  <c r="I380" i="4"/>
  <c r="M379" i="4"/>
  <c r="L379" i="4"/>
  <c r="M378" i="4"/>
  <c r="L378" i="4"/>
  <c r="N378" i="4" s="1"/>
  <c r="N377" i="4"/>
  <c r="M376" i="4"/>
  <c r="I376" i="4"/>
  <c r="L376" i="4" s="1"/>
  <c r="L374" i="4"/>
  <c r="I373" i="4"/>
  <c r="M374" i="4" s="1"/>
  <c r="I372" i="4"/>
  <c r="M372" i="4" s="1"/>
  <c r="M371" i="4"/>
  <c r="L371" i="4"/>
  <c r="M370" i="4"/>
  <c r="L370" i="4"/>
  <c r="N370" i="4" s="1"/>
  <c r="M369" i="4"/>
  <c r="L369" i="4"/>
  <c r="M368" i="4"/>
  <c r="L368" i="4"/>
  <c r="M367" i="4"/>
  <c r="L367" i="4"/>
  <c r="M366" i="4"/>
  <c r="L366" i="4"/>
  <c r="N366" i="4" s="1"/>
  <c r="I365" i="4"/>
  <c r="L365" i="4" s="1"/>
  <c r="I364" i="4"/>
  <c r="L364" i="4" s="1"/>
  <c r="M363" i="4"/>
  <c r="L363" i="4"/>
  <c r="M362" i="4"/>
  <c r="L362" i="4"/>
  <c r="I361" i="4"/>
  <c r="M361" i="4" s="1"/>
  <c r="I360" i="4"/>
  <c r="M360" i="4" s="1"/>
  <c r="M359" i="4"/>
  <c r="L359" i="4"/>
  <c r="I357" i="4"/>
  <c r="M358" i="4" s="1"/>
  <c r="I356" i="4"/>
  <c r="L356" i="4" s="1"/>
  <c r="M355" i="4"/>
  <c r="L355" i="4"/>
  <c r="M354" i="4"/>
  <c r="L354" i="4"/>
  <c r="M353" i="4"/>
  <c r="L353" i="4"/>
  <c r="M352" i="4"/>
  <c r="L352" i="4"/>
  <c r="I351" i="4"/>
  <c r="L351" i="4" s="1"/>
  <c r="M350" i="4"/>
  <c r="L350" i="4"/>
  <c r="N350" i="4" s="1"/>
  <c r="M349" i="4"/>
  <c r="L349" i="4"/>
  <c r="M348" i="4"/>
  <c r="L348" i="4"/>
  <c r="I347" i="4"/>
  <c r="M346" i="4"/>
  <c r="L346" i="4"/>
  <c r="M345" i="4"/>
  <c r="L345" i="4"/>
  <c r="N345" i="4" s="1"/>
  <c r="I344" i="4"/>
  <c r="M344" i="4" s="1"/>
  <c r="M343" i="4"/>
  <c r="L343" i="4"/>
  <c r="M342" i="4"/>
  <c r="L342" i="4"/>
  <c r="M341" i="4"/>
  <c r="L341" i="4"/>
  <c r="N341" i="4" s="1"/>
  <c r="M340" i="4"/>
  <c r="L340" i="4"/>
  <c r="I339" i="4"/>
  <c r="M338" i="4"/>
  <c r="L338" i="4"/>
  <c r="N338" i="4" s="1"/>
  <c r="M337" i="4"/>
  <c r="L337" i="4"/>
  <c r="M336" i="4"/>
  <c r="L336" i="4"/>
  <c r="N335" i="4"/>
  <c r="I335" i="4"/>
  <c r="N334" i="4"/>
  <c r="I334" i="4"/>
  <c r="N333" i="4"/>
  <c r="I333" i="4"/>
  <c r="N332" i="4"/>
  <c r="I332" i="4"/>
  <c r="N331" i="4"/>
  <c r="I331" i="4"/>
  <c r="N330" i="4"/>
  <c r="I330" i="4"/>
  <c r="N329" i="4"/>
  <c r="I329" i="4"/>
  <c r="N328" i="4"/>
  <c r="I328" i="4"/>
  <c r="M327" i="4"/>
  <c r="L327" i="4"/>
  <c r="M326" i="4"/>
  <c r="L326" i="4"/>
  <c r="M325" i="4"/>
  <c r="L325" i="4"/>
  <c r="M324" i="4"/>
  <c r="L324" i="4"/>
  <c r="M323" i="4"/>
  <c r="L323" i="4"/>
  <c r="I322" i="4"/>
  <c r="M322" i="4" s="1"/>
  <c r="M321" i="4"/>
  <c r="L321" i="4"/>
  <c r="M320" i="4"/>
  <c r="L320" i="4"/>
  <c r="N320" i="4" s="1"/>
  <c r="M319" i="4"/>
  <c r="L319" i="4"/>
  <c r="I318" i="4"/>
  <c r="L318" i="4" s="1"/>
  <c r="M317" i="4"/>
  <c r="L317" i="4"/>
  <c r="N317" i="4" s="1"/>
  <c r="I316" i="4"/>
  <c r="M316" i="4" s="1"/>
  <c r="I314" i="4"/>
  <c r="I313" i="4"/>
  <c r="M313" i="4" s="1"/>
  <c r="N312" i="4"/>
  <c r="I312" i="4"/>
  <c r="N311" i="4"/>
  <c r="I311" i="4"/>
  <c r="L310" i="4"/>
  <c r="I310" i="4"/>
  <c r="M310" i="4" s="1"/>
  <c r="I309" i="4"/>
  <c r="M309" i="4" s="1"/>
  <c r="I308" i="4"/>
  <c r="M308" i="4" s="1"/>
  <c r="M307" i="4"/>
  <c r="L307" i="4"/>
  <c r="M306" i="4"/>
  <c r="L306" i="4"/>
  <c r="M305" i="4"/>
  <c r="N305" i="4" s="1"/>
  <c r="L305" i="4"/>
  <c r="M304" i="4"/>
  <c r="I304" i="4"/>
  <c r="L304" i="4" s="1"/>
  <c r="I303" i="4"/>
  <c r="I302" i="4"/>
  <c r="I301" i="4"/>
  <c r="I300" i="4"/>
  <c r="I298" i="4"/>
  <c r="M297" i="4"/>
  <c r="L297" i="4"/>
  <c r="M296" i="4"/>
  <c r="L296" i="4"/>
  <c r="I295" i="4"/>
  <c r="M295" i="4" s="1"/>
  <c r="M294" i="4"/>
  <c r="L294" i="4"/>
  <c r="M293" i="4"/>
  <c r="L293" i="4"/>
  <c r="I292" i="4"/>
  <c r="L292" i="4" s="1"/>
  <c r="N291" i="4"/>
  <c r="I291" i="4"/>
  <c r="N290" i="4"/>
  <c r="N289" i="4"/>
  <c r="N288" i="4"/>
  <c r="N287" i="4"/>
  <c r="I287" i="4"/>
  <c r="M286" i="4"/>
  <c r="L286" i="4"/>
  <c r="I284" i="4"/>
  <c r="M283" i="4"/>
  <c r="L283" i="4"/>
  <c r="N283" i="4" s="1"/>
  <c r="M282" i="4"/>
  <c r="L282" i="4"/>
  <c r="I281" i="4"/>
  <c r="M281" i="4" s="1"/>
  <c r="I279" i="4"/>
  <c r="M279" i="4" s="1"/>
  <c r="I274" i="4"/>
  <c r="L278" i="4" s="1"/>
  <c r="M273" i="4"/>
  <c r="L273" i="4"/>
  <c r="M272" i="4"/>
  <c r="L272" i="4"/>
  <c r="J272" i="4"/>
  <c r="M270" i="4"/>
  <c r="L270" i="4"/>
  <c r="N270" i="4" s="1"/>
  <c r="M269" i="4"/>
  <c r="L269" i="4"/>
  <c r="M268" i="4"/>
  <c r="L268" i="4"/>
  <c r="M267" i="4"/>
  <c r="L267" i="4"/>
  <c r="N267" i="4" s="1"/>
  <c r="M265" i="4"/>
  <c r="L265" i="4"/>
  <c r="M264" i="4"/>
  <c r="L264" i="4"/>
  <c r="M263" i="4"/>
  <c r="L263" i="4"/>
  <c r="N263" i="4" s="1"/>
  <c r="M261" i="4"/>
  <c r="L261" i="4"/>
  <c r="M260" i="4"/>
  <c r="L260" i="4"/>
  <c r="M259" i="4"/>
  <c r="N259" i="4" s="1"/>
  <c r="L259" i="4"/>
  <c r="M257" i="4"/>
  <c r="L257" i="4"/>
  <c r="M256" i="4"/>
  <c r="L256" i="4"/>
  <c r="M255" i="4"/>
  <c r="N255" i="4" s="1"/>
  <c r="L255" i="4"/>
  <c r="M254" i="4"/>
  <c r="L254" i="4"/>
  <c r="N254" i="4" s="1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N246" i="4" s="1"/>
  <c r="M245" i="4"/>
  <c r="L245" i="4"/>
  <c r="M244" i="4"/>
  <c r="L244" i="4"/>
  <c r="N244" i="4" s="1"/>
  <c r="M243" i="4"/>
  <c r="L243" i="4"/>
  <c r="M242" i="4"/>
  <c r="L242" i="4"/>
  <c r="M240" i="4"/>
  <c r="L240" i="4"/>
  <c r="M239" i="4"/>
  <c r="L239" i="4"/>
  <c r="M238" i="4"/>
  <c r="L238" i="4"/>
  <c r="N238" i="4" s="1"/>
  <c r="M237" i="4"/>
  <c r="L237" i="4"/>
  <c r="M236" i="4"/>
  <c r="L236" i="4"/>
  <c r="M235" i="4"/>
  <c r="L235" i="4"/>
  <c r="M233" i="4"/>
  <c r="L233" i="4"/>
  <c r="M232" i="4"/>
  <c r="L232" i="4"/>
  <c r="M231" i="4"/>
  <c r="L231" i="4"/>
  <c r="M230" i="4"/>
  <c r="L230" i="4"/>
  <c r="M229" i="4"/>
  <c r="N229" i="4" s="1"/>
  <c r="L229" i="4"/>
  <c r="M228" i="4"/>
  <c r="L228" i="4"/>
  <c r="M227" i="4"/>
  <c r="L227" i="4"/>
  <c r="M226" i="4"/>
  <c r="L226" i="4"/>
  <c r="M225" i="4"/>
  <c r="N225" i="4" s="1"/>
  <c r="L225" i="4"/>
  <c r="M224" i="4"/>
  <c r="L224" i="4"/>
  <c r="M223" i="4"/>
  <c r="L223" i="4"/>
  <c r="M221" i="4"/>
  <c r="L221" i="4"/>
  <c r="M220" i="4"/>
  <c r="L220" i="4"/>
  <c r="M219" i="4"/>
  <c r="L219" i="4"/>
  <c r="N219" i="4" s="1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N195" i="4" s="1"/>
  <c r="M194" i="4"/>
  <c r="M193" i="4" s="1"/>
  <c r="L194" i="4"/>
  <c r="M192" i="4"/>
  <c r="L192" i="4"/>
  <c r="M191" i="4"/>
  <c r="L191" i="4"/>
  <c r="M190" i="4"/>
  <c r="L190" i="4"/>
  <c r="M188" i="4"/>
  <c r="L188" i="4"/>
  <c r="M187" i="4"/>
  <c r="L187" i="4"/>
  <c r="M186" i="4"/>
  <c r="L186" i="4"/>
  <c r="N186" i="4" s="1"/>
  <c r="M185" i="4"/>
  <c r="L185" i="4"/>
  <c r="M184" i="4"/>
  <c r="L184" i="4"/>
  <c r="N184" i="4" s="1"/>
  <c r="N183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N178" i="4" s="1"/>
  <c r="M177" i="4"/>
  <c r="L177" i="4"/>
  <c r="M176" i="4"/>
  <c r="L176" i="4"/>
  <c r="M175" i="4"/>
  <c r="L175" i="4"/>
  <c r="N175" i="4" s="1"/>
  <c r="M174" i="4"/>
  <c r="L174" i="4"/>
  <c r="M173" i="4"/>
  <c r="L173" i="4"/>
  <c r="N173" i="4" s="1"/>
  <c r="M172" i="4"/>
  <c r="L172" i="4"/>
  <c r="M171" i="4"/>
  <c r="L171" i="4"/>
  <c r="N171" i="4" s="1"/>
  <c r="M170" i="4"/>
  <c r="L170" i="4"/>
  <c r="M169" i="4"/>
  <c r="L169" i="4"/>
  <c r="M168" i="4"/>
  <c r="L168" i="4"/>
  <c r="M167" i="4"/>
  <c r="L167" i="4"/>
  <c r="N167" i="4" s="1"/>
  <c r="M166" i="4"/>
  <c r="L166" i="4"/>
  <c r="M165" i="4"/>
  <c r="L165" i="4"/>
  <c r="N165" i="4" s="1"/>
  <c r="M164" i="4"/>
  <c r="L164" i="4"/>
  <c r="M163" i="4"/>
  <c r="L163" i="4"/>
  <c r="N163" i="4" s="1"/>
  <c r="M162" i="4"/>
  <c r="L162" i="4"/>
  <c r="M161" i="4"/>
  <c r="L161" i="4"/>
  <c r="M159" i="4"/>
  <c r="L159" i="4"/>
  <c r="M158" i="4"/>
  <c r="L158" i="4"/>
  <c r="N158" i="4" s="1"/>
  <c r="M157" i="4"/>
  <c r="L157" i="4"/>
  <c r="M156" i="4"/>
  <c r="L156" i="4"/>
  <c r="M155" i="4"/>
  <c r="L155" i="4"/>
  <c r="M154" i="4"/>
  <c r="N154" i="4" s="1"/>
  <c r="L154" i="4"/>
  <c r="M153" i="4"/>
  <c r="L153" i="4"/>
  <c r="N153" i="4" s="1"/>
  <c r="M152" i="4"/>
  <c r="L152" i="4"/>
  <c r="M151" i="4"/>
  <c r="L151" i="4"/>
  <c r="N151" i="4" s="1"/>
  <c r="M150" i="4"/>
  <c r="L150" i="4"/>
  <c r="M149" i="4"/>
  <c r="L149" i="4"/>
  <c r="N149" i="4" s="1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N139" i="4" s="1"/>
  <c r="M138" i="4"/>
  <c r="L138" i="4"/>
  <c r="M137" i="4"/>
  <c r="L137" i="4"/>
  <c r="M136" i="4"/>
  <c r="L136" i="4"/>
  <c r="M134" i="4"/>
  <c r="L134" i="4"/>
  <c r="M133" i="4"/>
  <c r="L133" i="4"/>
  <c r="M132" i="4"/>
  <c r="L132" i="4"/>
  <c r="N132" i="4" s="1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N124" i="4" s="1"/>
  <c r="M123" i="4"/>
  <c r="L123" i="4"/>
  <c r="M122" i="4"/>
  <c r="L122" i="4"/>
  <c r="M121" i="4"/>
  <c r="L121" i="4"/>
  <c r="M120" i="4"/>
  <c r="L120" i="4"/>
  <c r="N119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N110" i="4" s="1"/>
  <c r="M109" i="4"/>
  <c r="L109" i="4"/>
  <c r="M108" i="4"/>
  <c r="L108" i="4"/>
  <c r="M107" i="4"/>
  <c r="L107" i="4"/>
  <c r="N107" i="4" s="1"/>
  <c r="M106" i="4"/>
  <c r="L106" i="4"/>
  <c r="M105" i="4"/>
  <c r="L105" i="4"/>
  <c r="M104" i="4"/>
  <c r="L104" i="4"/>
  <c r="M103" i="4"/>
  <c r="L103" i="4"/>
  <c r="N103" i="4" s="1"/>
  <c r="M102" i="4"/>
  <c r="L102" i="4"/>
  <c r="M101" i="4"/>
  <c r="L101" i="4"/>
  <c r="M100" i="4"/>
  <c r="L100" i="4"/>
  <c r="M99" i="4"/>
  <c r="L99" i="4"/>
  <c r="N99" i="4" s="1"/>
  <c r="M98" i="4"/>
  <c r="L98" i="4"/>
  <c r="M97" i="4"/>
  <c r="L97" i="4"/>
  <c r="N97" i="4" s="1"/>
  <c r="M96" i="4"/>
  <c r="L96" i="4"/>
  <c r="M95" i="4"/>
  <c r="L95" i="4"/>
  <c r="N95" i="4" s="1"/>
  <c r="M94" i="4"/>
  <c r="N94" i="4" s="1"/>
  <c r="L94" i="4"/>
  <c r="M93" i="4"/>
  <c r="L93" i="4"/>
  <c r="N93" i="4" s="1"/>
  <c r="M92" i="4"/>
  <c r="L92" i="4"/>
  <c r="M91" i="4"/>
  <c r="L91" i="4"/>
  <c r="N91" i="4" s="1"/>
  <c r="M90" i="4"/>
  <c r="L90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0" i="4"/>
  <c r="L80" i="4"/>
  <c r="M79" i="4"/>
  <c r="L79" i="4"/>
  <c r="M78" i="4"/>
  <c r="L78" i="4"/>
  <c r="M77" i="4"/>
  <c r="L77" i="4"/>
  <c r="M75" i="4"/>
  <c r="L75" i="4"/>
  <c r="N75" i="4" s="1"/>
  <c r="M74" i="4"/>
  <c r="L74" i="4"/>
  <c r="M73" i="4"/>
  <c r="L73" i="4"/>
  <c r="N73" i="4" s="1"/>
  <c r="M72" i="4"/>
  <c r="L72" i="4"/>
  <c r="M71" i="4"/>
  <c r="L71" i="4"/>
  <c r="N71" i="4" s="1"/>
  <c r="M70" i="4"/>
  <c r="L70" i="4"/>
  <c r="N70" i="4" s="1"/>
  <c r="M69" i="4"/>
  <c r="L69" i="4"/>
  <c r="M68" i="4"/>
  <c r="L68" i="4"/>
  <c r="N68" i="4" s="1"/>
  <c r="M67" i="4"/>
  <c r="L67" i="4"/>
  <c r="M66" i="4"/>
  <c r="L66" i="4"/>
  <c r="M65" i="4"/>
  <c r="L65" i="4"/>
  <c r="M64" i="4"/>
  <c r="L64" i="4"/>
  <c r="N64" i="4" s="1"/>
  <c r="M63" i="4"/>
  <c r="L63" i="4"/>
  <c r="M62" i="4"/>
  <c r="L62" i="4"/>
  <c r="N62" i="4" s="1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N53" i="4" s="1"/>
  <c r="M52" i="4"/>
  <c r="L52" i="4"/>
  <c r="M51" i="4"/>
  <c r="L51" i="4"/>
  <c r="N51" i="4" s="1"/>
  <c r="M50" i="4"/>
  <c r="N50" i="4" s="1"/>
  <c r="L50" i="4"/>
  <c r="M49" i="4"/>
  <c r="L49" i="4"/>
  <c r="M48" i="4"/>
  <c r="L48" i="4"/>
  <c r="M47" i="4"/>
  <c r="L47" i="4"/>
  <c r="N47" i="4" s="1"/>
  <c r="M46" i="4"/>
  <c r="L46" i="4"/>
  <c r="M45" i="4"/>
  <c r="L45" i="4"/>
  <c r="N45" i="4" s="1"/>
  <c r="M44" i="4"/>
  <c r="L44" i="4"/>
  <c r="M43" i="4"/>
  <c r="L43" i="4"/>
  <c r="N43" i="4" s="1"/>
  <c r="M42" i="4"/>
  <c r="L42" i="4"/>
  <c r="M41" i="4"/>
  <c r="L41" i="4"/>
  <c r="M40" i="4"/>
  <c r="L40" i="4"/>
  <c r="M39" i="4"/>
  <c r="L39" i="4"/>
  <c r="M37" i="4"/>
  <c r="L37" i="4"/>
  <c r="M36" i="4"/>
  <c r="L36" i="4"/>
  <c r="N36" i="4" s="1"/>
  <c r="M35" i="4"/>
  <c r="L35" i="4"/>
  <c r="N35" i="4" s="1"/>
  <c r="M34" i="4"/>
  <c r="L34" i="4"/>
  <c r="N34" i="4" s="1"/>
  <c r="M33" i="4"/>
  <c r="L33" i="4"/>
  <c r="M32" i="4"/>
  <c r="L32" i="4"/>
  <c r="N32" i="4" s="1"/>
  <c r="M31" i="4"/>
  <c r="L31" i="4"/>
  <c r="M30" i="4"/>
  <c r="L30" i="4"/>
  <c r="M28" i="4"/>
  <c r="L28" i="4"/>
  <c r="M27" i="4"/>
  <c r="L27" i="4"/>
  <c r="N27" i="4" s="1"/>
  <c r="M26" i="4"/>
  <c r="L26" i="4"/>
  <c r="M24" i="4"/>
  <c r="L24" i="4"/>
  <c r="M23" i="4"/>
  <c r="L23" i="4"/>
  <c r="M22" i="4"/>
  <c r="L22" i="4"/>
  <c r="M21" i="4"/>
  <c r="L21" i="4"/>
  <c r="M20" i="4"/>
  <c r="L20" i="4"/>
  <c r="B17" i="4"/>
  <c r="M302" i="3" l="1"/>
  <c r="N960" i="3"/>
  <c r="N810" i="3"/>
  <c r="N770" i="3"/>
  <c r="N474" i="3"/>
  <c r="N1101" i="3"/>
  <c r="N1159" i="3"/>
  <c r="N794" i="3"/>
  <c r="N1166" i="3"/>
  <c r="N1152" i="3"/>
  <c r="N1108" i="3"/>
  <c r="N1122" i="3"/>
  <c r="L745" i="3"/>
  <c r="L303" i="3"/>
  <c r="N519" i="3"/>
  <c r="N420" i="3"/>
  <c r="N1099" i="3"/>
  <c r="N603" i="3"/>
  <c r="N1170" i="3"/>
  <c r="N1169" i="3"/>
  <c r="N1168" i="3"/>
  <c r="N559" i="3"/>
  <c r="L556" i="3"/>
  <c r="L302" i="3" s="1"/>
  <c r="N561" i="3"/>
  <c r="N1150" i="3"/>
  <c r="N971" i="3"/>
  <c r="M745" i="3"/>
  <c r="M744" i="3" s="1"/>
  <c r="N1140" i="3"/>
  <c r="N951" i="3"/>
  <c r="N560" i="3"/>
  <c r="N303" i="3"/>
  <c r="L1085" i="3"/>
  <c r="L744" i="3" s="1"/>
  <c r="N1095" i="3"/>
  <c r="N1123" i="3"/>
  <c r="N1073" i="3"/>
  <c r="N1097" i="3"/>
  <c r="N1085" i="3" s="1"/>
  <c r="M258" i="4"/>
  <c r="N723" i="4"/>
  <c r="N735" i="4"/>
  <c r="N842" i="4"/>
  <c r="N260" i="4"/>
  <c r="N297" i="4"/>
  <c r="N337" i="4"/>
  <c r="N603" i="4"/>
  <c r="N605" i="4"/>
  <c r="N78" i="4"/>
  <c r="N226" i="4"/>
  <c r="N321" i="4"/>
  <c r="N724" i="4"/>
  <c r="N810" i="4"/>
  <c r="N829" i="4"/>
  <c r="N190" i="4"/>
  <c r="N379" i="4"/>
  <c r="N600" i="4"/>
  <c r="N602" i="4"/>
  <c r="N604" i="4"/>
  <c r="N680" i="4"/>
  <c r="N682" i="4"/>
  <c r="N751" i="4"/>
  <c r="N846" i="4"/>
  <c r="M189" i="4"/>
  <c r="N198" i="4"/>
  <c r="N200" i="4"/>
  <c r="N607" i="4"/>
  <c r="N609" i="4"/>
  <c r="N674" i="4"/>
  <c r="N679" i="4"/>
  <c r="N738" i="4"/>
  <c r="N754" i="4"/>
  <c r="N847" i="4"/>
  <c r="N224" i="4"/>
  <c r="N228" i="4"/>
  <c r="N230" i="4"/>
  <c r="N232" i="4"/>
  <c r="N239" i="4"/>
  <c r="N147" i="4"/>
  <c r="N134" i="4"/>
  <c r="N644" i="4"/>
  <c r="N646" i="4"/>
  <c r="N108" i="4"/>
  <c r="N116" i="4"/>
  <c r="N551" i="4"/>
  <c r="N783" i="4"/>
  <c r="N844" i="4"/>
  <c r="N319" i="4"/>
  <c r="N340" i="4"/>
  <c r="N394" i="4"/>
  <c r="N476" i="4"/>
  <c r="N798" i="4"/>
  <c r="N310" i="4"/>
  <c r="N324" i="4"/>
  <c r="N410" i="4"/>
  <c r="N791" i="4"/>
  <c r="N845" i="4"/>
  <c r="M503" i="4"/>
  <c r="N507" i="4"/>
  <c r="N211" i="4"/>
  <c r="N512" i="4"/>
  <c r="N83" i="4"/>
  <c r="N87" i="4"/>
  <c r="N513" i="4"/>
  <c r="N639" i="4"/>
  <c r="N248" i="4"/>
  <c r="N60" i="4"/>
  <c r="N66" i="4"/>
  <c r="N561" i="4"/>
  <c r="N176" i="4"/>
  <c r="N182" i="4"/>
  <c r="N166" i="4"/>
  <c r="N541" i="4"/>
  <c r="N567" i="4"/>
  <c r="N268" i="4"/>
  <c r="N538" i="4"/>
  <c r="N641" i="4"/>
  <c r="N487" i="4"/>
  <c r="N621" i="4"/>
  <c r="N623" i="4"/>
  <c r="N630" i="4"/>
  <c r="N205" i="4"/>
  <c r="N209" i="4"/>
  <c r="N690" i="4"/>
  <c r="N55" i="4"/>
  <c r="N352" i="4"/>
  <c r="N820" i="4"/>
  <c r="N583" i="4"/>
  <c r="N31" i="4"/>
  <c r="N688" i="4"/>
  <c r="N203" i="4"/>
  <c r="N207" i="4"/>
  <c r="N156" i="4"/>
  <c r="N42" i="4"/>
  <c r="L298" i="4"/>
  <c r="M298" i="4"/>
  <c r="M29" i="4"/>
  <c r="N58" i="4"/>
  <c r="L89" i="4"/>
  <c r="N114" i="4"/>
  <c r="L189" i="4"/>
  <c r="N213" i="4"/>
  <c r="M234" i="4"/>
  <c r="M817" i="4"/>
  <c r="L817" i="4"/>
  <c r="M874" i="4"/>
  <c r="L874" i="4"/>
  <c r="M878" i="4"/>
  <c r="L878" i="4"/>
  <c r="N26" i="4"/>
  <c r="N28" i="4"/>
  <c r="N33" i="4"/>
  <c r="N39" i="4"/>
  <c r="N59" i="4"/>
  <c r="N61" i="4"/>
  <c r="N72" i="4"/>
  <c r="N74" i="4"/>
  <c r="N79" i="4"/>
  <c r="N82" i="4"/>
  <c r="N96" i="4"/>
  <c r="N111" i="4"/>
  <c r="N115" i="4"/>
  <c r="N117" i="4"/>
  <c r="N122" i="4"/>
  <c r="N130" i="4"/>
  <c r="N143" i="4"/>
  <c r="N155" i="4"/>
  <c r="N157" i="4"/>
  <c r="N159" i="4"/>
  <c r="N162" i="4"/>
  <c r="N179" i="4"/>
  <c r="N181" i="4"/>
  <c r="N199" i="4"/>
  <c r="N210" i="4"/>
  <c r="N212" i="4"/>
  <c r="N214" i="4"/>
  <c r="N216" i="4"/>
  <c r="N218" i="4"/>
  <c r="N220" i="4"/>
  <c r="N223" i="4"/>
  <c r="N231" i="4"/>
  <c r="N250" i="4"/>
  <c r="N256" i="4"/>
  <c r="N475" i="4"/>
  <c r="N535" i="4"/>
  <c r="N659" i="4"/>
  <c r="N759" i="4"/>
  <c r="N782" i="4"/>
  <c r="M851" i="4"/>
  <c r="L851" i="4"/>
  <c r="N851" i="4" s="1"/>
  <c r="M160" i="4"/>
  <c r="M19" i="4"/>
  <c r="M25" i="4"/>
  <c r="N44" i="4"/>
  <c r="N52" i="4"/>
  <c r="N63" i="4"/>
  <c r="N65" i="4"/>
  <c r="N67" i="4"/>
  <c r="N69" i="4"/>
  <c r="M76" i="4"/>
  <c r="M81" i="4"/>
  <c r="N88" i="4"/>
  <c r="N102" i="4"/>
  <c r="N106" i="4"/>
  <c r="N125" i="4"/>
  <c r="N127" i="4"/>
  <c r="N129" i="4"/>
  <c r="N131" i="4"/>
  <c r="N133" i="4"/>
  <c r="N138" i="4"/>
  <c r="N152" i="4"/>
  <c r="N168" i="4"/>
  <c r="N170" i="4"/>
  <c r="N174" i="4"/>
  <c r="N187" i="4"/>
  <c r="N191" i="4"/>
  <c r="N194" i="4"/>
  <c r="N240" i="4"/>
  <c r="N247" i="4"/>
  <c r="N249" i="4"/>
  <c r="M262" i="4"/>
  <c r="M314" i="4"/>
  <c r="L315" i="4"/>
  <c r="L339" i="4"/>
  <c r="M339" i="4"/>
  <c r="N398" i="4"/>
  <c r="N599" i="4"/>
  <c r="N727" i="4"/>
  <c r="N778" i="4"/>
  <c r="M815" i="4"/>
  <c r="L815" i="4"/>
  <c r="L824" i="4"/>
  <c r="L823" i="4"/>
  <c r="M857" i="4"/>
  <c r="L857" i="4"/>
  <c r="M876" i="4"/>
  <c r="L876" i="4"/>
  <c r="M266" i="4"/>
  <c r="N272" i="4"/>
  <c r="N282" i="4"/>
  <c r="N307" i="4"/>
  <c r="N327" i="4"/>
  <c r="N355" i="4"/>
  <c r="N359" i="4"/>
  <c r="N387" i="4"/>
  <c r="N417" i="4"/>
  <c r="N419" i="4"/>
  <c r="N429" i="4"/>
  <c r="N453" i="4"/>
  <c r="N464" i="4"/>
  <c r="N466" i="4"/>
  <c r="N472" i="4"/>
  <c r="N480" i="4"/>
  <c r="N488" i="4"/>
  <c r="N490" i="4"/>
  <c r="N492" i="4"/>
  <c r="N500" i="4"/>
  <c r="N505" i="4"/>
  <c r="N519" i="4"/>
  <c r="N521" i="4"/>
  <c r="N523" i="4"/>
  <c r="N532" i="4"/>
  <c r="N568" i="4"/>
  <c r="N570" i="4"/>
  <c r="N572" i="4"/>
  <c r="N580" i="4"/>
  <c r="N656" i="4"/>
  <c r="N663" i="4"/>
  <c r="N694" i="4"/>
  <c r="N698" i="4"/>
  <c r="N718" i="4"/>
  <c r="N763" i="4"/>
  <c r="N781" i="4"/>
  <c r="N786" i="4"/>
  <c r="N819" i="4"/>
  <c r="N872" i="4"/>
  <c r="M788" i="4"/>
  <c r="N880" i="4"/>
  <c r="N264" i="4"/>
  <c r="N293" i="4"/>
  <c r="N304" i="4"/>
  <c r="N306" i="4"/>
  <c r="L316" i="4"/>
  <c r="M318" i="4"/>
  <c r="N323" i="4"/>
  <c r="N336" i="4"/>
  <c r="L344" i="4"/>
  <c r="N346" i="4"/>
  <c r="M356" i="4"/>
  <c r="N356" i="4" s="1"/>
  <c r="N363" i="4"/>
  <c r="N369" i="4"/>
  <c r="N386" i="4"/>
  <c r="N408" i="4"/>
  <c r="N422" i="4"/>
  <c r="N424" i="4"/>
  <c r="N426" i="4"/>
  <c r="N428" i="4"/>
  <c r="N430" i="4"/>
  <c r="N465" i="4"/>
  <c r="N467" i="4"/>
  <c r="N469" i="4"/>
  <c r="N471" i="4"/>
  <c r="N473" i="4"/>
  <c r="N491" i="4"/>
  <c r="N493" i="4"/>
  <c r="N495" i="4"/>
  <c r="N497" i="4"/>
  <c r="N499" i="4"/>
  <c r="N501" i="4"/>
  <c r="L503" i="4"/>
  <c r="N506" i="4"/>
  <c r="N520" i="4"/>
  <c r="N529" i="4"/>
  <c r="N531" i="4"/>
  <c r="N548" i="4"/>
  <c r="N573" i="4"/>
  <c r="N575" i="4"/>
  <c r="N577" i="4"/>
  <c r="N579" i="4"/>
  <c r="N581" i="4"/>
  <c r="N589" i="4"/>
  <c r="N591" i="4"/>
  <c r="N593" i="4"/>
  <c r="N595" i="4"/>
  <c r="N597" i="4"/>
  <c r="N615" i="4"/>
  <c r="N649" i="4"/>
  <c r="N651" i="4"/>
  <c r="N653" i="4"/>
  <c r="N655" i="4"/>
  <c r="N657" i="4"/>
  <c r="N673" i="4"/>
  <c r="N676" i="4"/>
  <c r="N687" i="4"/>
  <c r="N706" i="4"/>
  <c r="N734" i="4"/>
  <c r="N739" i="4"/>
  <c r="N750" i="4"/>
  <c r="N755" i="4"/>
  <c r="N766" i="4"/>
  <c r="N771" i="4"/>
  <c r="N803" i="4"/>
  <c r="N809" i="4"/>
  <c r="L814" i="4"/>
  <c r="L816" i="4"/>
  <c r="L822" i="4"/>
  <c r="L831" i="4"/>
  <c r="L858" i="4"/>
  <c r="N860" i="4"/>
  <c r="M875" i="4"/>
  <c r="N235" i="4"/>
  <c r="N715" i="4"/>
  <c r="M686" i="4"/>
  <c r="N616" i="4"/>
  <c r="N596" i="4"/>
  <c r="N586" i="4"/>
  <c r="N584" i="4"/>
  <c r="N588" i="4"/>
  <c r="N557" i="4"/>
  <c r="M485" i="4"/>
  <c r="N454" i="4"/>
  <c r="N243" i="4"/>
  <c r="M241" i="4"/>
  <c r="N251" i="4"/>
  <c r="N202" i="4"/>
  <c r="M201" i="4"/>
  <c r="N206" i="4"/>
  <c r="N150" i="4"/>
  <c r="N146" i="4"/>
  <c r="N140" i="4"/>
  <c r="N142" i="4"/>
  <c r="M135" i="4"/>
  <c r="N123" i="4"/>
  <c r="M89" i="4"/>
  <c r="N100" i="4"/>
  <c r="M38" i="4"/>
  <c r="N22" i="4"/>
  <c r="N20" i="4"/>
  <c r="N23" i="4"/>
  <c r="L625" i="4"/>
  <c r="N217" i="4"/>
  <c r="N463" i="4"/>
  <c r="N710" i="4"/>
  <c r="N714" i="4"/>
  <c r="M808" i="4"/>
  <c r="L808" i="4"/>
  <c r="M871" i="4"/>
  <c r="L871" i="4"/>
  <c r="N24" i="4"/>
  <c r="N40" i="4"/>
  <c r="N49" i="4"/>
  <c r="N54" i="4"/>
  <c r="N56" i="4"/>
  <c r="L81" i="4"/>
  <c r="N84" i="4"/>
  <c r="N98" i="4"/>
  <c r="N105" i="4"/>
  <c r="N113" i="4"/>
  <c r="N118" i="4"/>
  <c r="N120" i="4"/>
  <c r="N137" i="4"/>
  <c r="N145" i="4"/>
  <c r="L148" i="4"/>
  <c r="L193" i="4"/>
  <c r="N221" i="4"/>
  <c r="M222" i="4"/>
  <c r="L281" i="4"/>
  <c r="N281" i="4" s="1"/>
  <c r="N286" i="4"/>
  <c r="L308" i="4"/>
  <c r="N308" i="4" s="1"/>
  <c r="L322" i="4"/>
  <c r="N322" i="4" s="1"/>
  <c r="N325" i="4"/>
  <c r="N343" i="4"/>
  <c r="N348" i="4"/>
  <c r="M351" i="4"/>
  <c r="N353" i="4"/>
  <c r="M365" i="4"/>
  <c r="N365" i="4" s="1"/>
  <c r="N367" i="4"/>
  <c r="N376" i="4"/>
  <c r="N383" i="4"/>
  <c r="N390" i="4"/>
  <c r="N399" i="4"/>
  <c r="L404" i="4"/>
  <c r="N404" i="4" s="1"/>
  <c r="N406" i="4"/>
  <c r="N555" i="4"/>
  <c r="N787" i="4"/>
  <c r="M863" i="4"/>
  <c r="L863" i="4"/>
  <c r="N344" i="4"/>
  <c r="N351" i="4"/>
  <c r="M862" i="4"/>
  <c r="L862" i="4"/>
  <c r="N862" i="4" s="1"/>
  <c r="L29" i="4"/>
  <c r="L76" i="4"/>
  <c r="N86" i="4"/>
  <c r="L160" i="4"/>
  <c r="L201" i="4"/>
  <c r="L241" i="4"/>
  <c r="N316" i="4"/>
  <c r="N364" i="4"/>
  <c r="N527" i="4"/>
  <c r="L525" i="4"/>
  <c r="N571" i="4"/>
  <c r="N683" i="4"/>
  <c r="M749" i="4"/>
  <c r="M834" i="4"/>
  <c r="L834" i="4"/>
  <c r="N834" i="4" s="1"/>
  <c r="L853" i="4"/>
  <c r="M853" i="4"/>
  <c r="M852" i="4"/>
  <c r="L852" i="4"/>
  <c r="N852" i="4" s="1"/>
  <c r="L865" i="4"/>
  <c r="M864" i="4"/>
  <c r="L864" i="4"/>
  <c r="N864" i="4" s="1"/>
  <c r="M869" i="4"/>
  <c r="L869" i="4"/>
  <c r="N21" i="4"/>
  <c r="L25" i="4"/>
  <c r="N30" i="4"/>
  <c r="N37" i="4"/>
  <c r="N41" i="4"/>
  <c r="N46" i="4"/>
  <c r="N48" i="4"/>
  <c r="N57" i="4"/>
  <c r="N77" i="4"/>
  <c r="N80" i="4"/>
  <c r="N85" i="4"/>
  <c r="N90" i="4"/>
  <c r="N92" i="4"/>
  <c r="N101" i="4"/>
  <c r="N104" i="4"/>
  <c r="N109" i="4"/>
  <c r="N112" i="4"/>
  <c r="N121" i="4"/>
  <c r="N126" i="4"/>
  <c r="N128" i="4"/>
  <c r="N136" i="4"/>
  <c r="N141" i="4"/>
  <c r="N144" i="4"/>
  <c r="M148" i="4"/>
  <c r="N161" i="4"/>
  <c r="N164" i="4"/>
  <c r="N169" i="4"/>
  <c r="N172" i="4"/>
  <c r="N177" i="4"/>
  <c r="N180" i="4"/>
  <c r="N185" i="4"/>
  <c r="N188" i="4"/>
  <c r="N197" i="4"/>
  <c r="N208" i="4"/>
  <c r="N215" i="4"/>
  <c r="N227" i="4"/>
  <c r="N252" i="4"/>
  <c r="N257" i="4"/>
  <c r="N269" i="4"/>
  <c r="N266" i="4" s="1"/>
  <c r="M292" i="4"/>
  <c r="N292" i="4" s="1"/>
  <c r="N294" i="4"/>
  <c r="N298" i="4"/>
  <c r="L314" i="4"/>
  <c r="N318" i="4"/>
  <c r="N342" i="4"/>
  <c r="N349" i="4"/>
  <c r="N354" i="4"/>
  <c r="M357" i="4"/>
  <c r="L360" i="4"/>
  <c r="N360" i="4" s="1"/>
  <c r="M364" i="4"/>
  <c r="N371" i="4"/>
  <c r="L373" i="4"/>
  <c r="N373" i="4" s="1"/>
  <c r="N384" i="4"/>
  <c r="N391" i="4"/>
  <c r="L396" i="4"/>
  <c r="N396" i="4" s="1"/>
  <c r="N400" i="4"/>
  <c r="L403" i="4"/>
  <c r="N403" i="4" s="1"/>
  <c r="N405" i="4"/>
  <c r="L477" i="4"/>
  <c r="N539" i="4"/>
  <c r="N587" i="4"/>
  <c r="N691" i="4"/>
  <c r="N743" i="4"/>
  <c r="N758" i="4"/>
  <c r="N774" i="4"/>
  <c r="L788" i="4"/>
  <c r="M832" i="4"/>
  <c r="L832" i="4"/>
  <c r="N835" i="4"/>
  <c r="N849" i="4"/>
  <c r="L855" i="4"/>
  <c r="N855" i="4" s="1"/>
  <c r="M854" i="4"/>
  <c r="L854" i="4"/>
  <c r="M861" i="4"/>
  <c r="L861" i="4"/>
  <c r="M865" i="4"/>
  <c r="M873" i="4"/>
  <c r="L873" i="4"/>
  <c r="M877" i="4"/>
  <c r="L877" i="4"/>
  <c r="N516" i="4"/>
  <c r="N518" i="4"/>
  <c r="M675" i="4"/>
  <c r="N702" i="4"/>
  <c r="N704" i="4"/>
  <c r="N726" i="4"/>
  <c r="N728" i="4"/>
  <c r="N736" i="4"/>
  <c r="M742" i="4"/>
  <c r="N757" i="4"/>
  <c r="N760" i="4"/>
  <c r="N765" i="4"/>
  <c r="N768" i="4"/>
  <c r="N773" i="4"/>
  <c r="M775" i="4"/>
  <c r="M780" i="4"/>
  <c r="N796" i="4"/>
  <c r="N813" i="4"/>
  <c r="M824" i="4"/>
  <c r="N824" i="4" s="1"/>
  <c r="N827" i="4"/>
  <c r="N856" i="4"/>
  <c r="N421" i="4"/>
  <c r="M461" i="4"/>
  <c r="N494" i="4"/>
  <c r="N533" i="4"/>
  <c r="N540" i="4"/>
  <c r="N549" i="4"/>
  <c r="N556" i="4"/>
  <c r="N618" i="4"/>
  <c r="L666" i="4"/>
  <c r="M666" i="4"/>
  <c r="N692" i="4"/>
  <c r="N701" i="4"/>
  <c r="N744" i="4"/>
  <c r="N785" i="4"/>
  <c r="N833" i="4"/>
  <c r="N418" i="4"/>
  <c r="N425" i="4"/>
  <c r="N468" i="4"/>
  <c r="N470" i="4"/>
  <c r="N481" i="4"/>
  <c r="N489" i="4"/>
  <c r="N496" i="4"/>
  <c r="N510" i="4"/>
  <c r="N517" i="4"/>
  <c r="N524" i="4"/>
  <c r="N528" i="4"/>
  <c r="N530" i="4"/>
  <c r="N537" i="4"/>
  <c r="N544" i="4"/>
  <c r="N546" i="4"/>
  <c r="N553" i="4"/>
  <c r="N560" i="4"/>
  <c r="N562" i="4"/>
  <c r="N569" i="4"/>
  <c r="N576" i="4"/>
  <c r="N578" i="4"/>
  <c r="N585" i="4"/>
  <c r="N592" i="4"/>
  <c r="N594" i="4"/>
  <c r="N601" i="4"/>
  <c r="N608" i="4"/>
  <c r="N610" i="4"/>
  <c r="N620" i="4"/>
  <c r="M631" i="4"/>
  <c r="N636" i="4"/>
  <c r="N638" i="4"/>
  <c r="N645" i="4"/>
  <c r="N652" i="4"/>
  <c r="N654" i="4"/>
  <c r="N661" i="4"/>
  <c r="N669" i="4"/>
  <c r="N681" i="4"/>
  <c r="N689" i="4"/>
  <c r="N696" i="4"/>
  <c r="N705" i="4"/>
  <c r="N712" i="4"/>
  <c r="N720" i="4"/>
  <c r="N732" i="4"/>
  <c r="N740" i="4"/>
  <c r="L742" i="4"/>
  <c r="N753" i="4"/>
  <c r="N756" i="4"/>
  <c r="N761" i="4"/>
  <c r="N764" i="4"/>
  <c r="N769" i="4"/>
  <c r="N772" i="4"/>
  <c r="N792" i="4"/>
  <c r="N801" i="4"/>
  <c r="N806" i="4"/>
  <c r="N818" i="4"/>
  <c r="N821" i="4"/>
  <c r="N825" i="4"/>
  <c r="N839" i="4"/>
  <c r="N859" i="4"/>
  <c r="L868" i="4"/>
  <c r="L870" i="4"/>
  <c r="N870" i="4" s="1"/>
  <c r="L19" i="4"/>
  <c r="L135" i="4"/>
  <c r="N236" i="4"/>
  <c r="L234" i="4"/>
  <c r="N242" i="4"/>
  <c r="L258" i="4"/>
  <c r="L274" i="4"/>
  <c r="L279" i="4"/>
  <c r="N279" i="4" s="1"/>
  <c r="M284" i="4"/>
  <c r="M285" i="4"/>
  <c r="L284" i="4"/>
  <c r="N374" i="4"/>
  <c r="M381" i="4"/>
  <c r="L381" i="4"/>
  <c r="N722" i="4"/>
  <c r="M717" i="4"/>
  <c r="N784" i="4"/>
  <c r="L780" i="4"/>
  <c r="M882" i="4"/>
  <c r="L882" i="4"/>
  <c r="L38" i="4"/>
  <c r="N192" i="4"/>
  <c r="N189" i="4" s="1"/>
  <c r="N196" i="4"/>
  <c r="N204" i="4"/>
  <c r="L222" i="4"/>
  <c r="N233" i="4"/>
  <c r="N261" i="4"/>
  <c r="N258" i="4" s="1"/>
  <c r="L262" i="4"/>
  <c r="N273" i="4"/>
  <c r="L275" i="4"/>
  <c r="L280" i="4"/>
  <c r="L295" i="4"/>
  <c r="N295" i="4" s="1"/>
  <c r="L309" i="4"/>
  <c r="N309" i="4" s="1"/>
  <c r="L313" i="4"/>
  <c r="N313" i="4" s="1"/>
  <c r="M315" i="4"/>
  <c r="N315" i="4" s="1"/>
  <c r="N326" i="4"/>
  <c r="L361" i="4"/>
  <c r="N361" i="4" s="1"/>
  <c r="L372" i="4"/>
  <c r="N372" i="4" s="1"/>
  <c r="N388" i="4"/>
  <c r="N397" i="4"/>
  <c r="N407" i="4"/>
  <c r="L461" i="4"/>
  <c r="N474" i="4"/>
  <c r="N478" i="4"/>
  <c r="L485" i="4"/>
  <c r="N498" i="4"/>
  <c r="N237" i="4"/>
  <c r="N245" i="4"/>
  <c r="N253" i="4"/>
  <c r="N265" i="4"/>
  <c r="N262" i="4" s="1"/>
  <c r="L266" i="4"/>
  <c r="M275" i="4"/>
  <c r="M280" i="4"/>
  <c r="L285" i="4"/>
  <c r="N285" i="4" s="1"/>
  <c r="N296" i="4"/>
  <c r="N339" i="4"/>
  <c r="N362" i="4"/>
  <c r="N368" i="4"/>
  <c r="L375" i="4"/>
  <c r="M373" i="4"/>
  <c r="M375" i="4"/>
  <c r="M380" i="4"/>
  <c r="L380" i="4"/>
  <c r="N392" i="4"/>
  <c r="N401" i="4"/>
  <c r="N411" i="4"/>
  <c r="N462" i="4"/>
  <c r="M477" i="4"/>
  <c r="N482" i="4"/>
  <c r="N486" i="4"/>
  <c r="N502" i="4"/>
  <c r="M277" i="4"/>
  <c r="L276" i="4"/>
  <c r="M278" i="4"/>
  <c r="N278" i="4" s="1"/>
  <c r="L277" i="4"/>
  <c r="M274" i="4"/>
  <c r="M276" i="4"/>
  <c r="M347" i="4"/>
  <c r="L347" i="4"/>
  <c r="N504" i="4"/>
  <c r="N503" i="4" s="1"/>
  <c r="L509" i="4"/>
  <c r="N522" i="4"/>
  <c r="N526" i="4"/>
  <c r="N542" i="4"/>
  <c r="N558" i="4"/>
  <c r="N574" i="4"/>
  <c r="N590" i="4"/>
  <c r="N606" i="4"/>
  <c r="N614" i="4"/>
  <c r="N633" i="4"/>
  <c r="L631" i="4"/>
  <c r="N642" i="4"/>
  <c r="N658" i="4"/>
  <c r="N677" i="4"/>
  <c r="L675" i="4"/>
  <c r="L686" i="4"/>
  <c r="L749" i="4"/>
  <c r="N752" i="4"/>
  <c r="M866" i="4"/>
  <c r="M867" i="4"/>
  <c r="L866" i="4"/>
  <c r="L867" i="4"/>
  <c r="L358" i="4"/>
  <c r="N358" i="4" s="1"/>
  <c r="L382" i="4"/>
  <c r="N382" i="4" s="1"/>
  <c r="M525" i="4"/>
  <c r="M611" i="4"/>
  <c r="N666" i="4"/>
  <c r="N685" i="4"/>
  <c r="N684" i="4" s="1"/>
  <c r="L684" i="4"/>
  <c r="M838" i="4"/>
  <c r="L838" i="4"/>
  <c r="N838" i="4" s="1"/>
  <c r="L357" i="4"/>
  <c r="M509" i="4"/>
  <c r="N514" i="4"/>
  <c r="N534" i="4"/>
  <c r="N550" i="4"/>
  <c r="N566" i="4"/>
  <c r="N582" i="4"/>
  <c r="N598" i="4"/>
  <c r="N613" i="4"/>
  <c r="L611" i="4"/>
  <c r="N622" i="4"/>
  <c r="N626" i="4"/>
  <c r="N634" i="4"/>
  <c r="N650" i="4"/>
  <c r="N670" i="4"/>
  <c r="N678" i="4"/>
  <c r="N804" i="4"/>
  <c r="N708" i="4"/>
  <c r="N713" i="4"/>
  <c r="N721" i="4"/>
  <c r="N729" i="4"/>
  <c r="N737" i="4"/>
  <c r="N776" i="4"/>
  <c r="L775" i="4"/>
  <c r="N793" i="4"/>
  <c r="M812" i="4"/>
  <c r="L812" i="4"/>
  <c r="N814" i="4"/>
  <c r="N816" i="4"/>
  <c r="N831" i="4"/>
  <c r="N850" i="4"/>
  <c r="N858" i="4"/>
  <c r="N871" i="4"/>
  <c r="N873" i="4"/>
  <c r="M883" i="4"/>
  <c r="L883" i="4"/>
  <c r="M884" i="4"/>
  <c r="L884" i="4"/>
  <c r="N709" i="4"/>
  <c r="L717" i="4"/>
  <c r="N725" i="4"/>
  <c r="N733" i="4"/>
  <c r="N741" i="4"/>
  <c r="N745" i="4"/>
  <c r="N777" i="4"/>
  <c r="N789" i="4"/>
  <c r="N797" i="4"/>
  <c r="N805" i="4"/>
  <c r="N807" i="4"/>
  <c r="N817" i="4"/>
  <c r="N822" i="4"/>
  <c r="N826" i="4"/>
  <c r="M837" i="4"/>
  <c r="L837" i="4"/>
  <c r="N848" i="4"/>
  <c r="N857" i="4"/>
  <c r="N868" i="4"/>
  <c r="N875" i="4"/>
  <c r="M881" i="4"/>
  <c r="L881" i="4"/>
  <c r="M885" i="4"/>
  <c r="L885" i="4"/>
  <c r="M823" i="4"/>
  <c r="N745" i="3" l="1"/>
  <c r="N744" i="3" s="1"/>
  <c r="N556" i="3"/>
  <c r="N302" i="3" s="1"/>
  <c r="N876" i="4"/>
  <c r="N878" i="4"/>
  <c r="N357" i="4"/>
  <c r="N882" i="4"/>
  <c r="N815" i="4"/>
  <c r="N874" i="4"/>
  <c r="N883" i="4"/>
  <c r="N861" i="4"/>
  <c r="N193" i="4"/>
  <c r="N780" i="4"/>
  <c r="N625" i="4"/>
  <c r="N148" i="4"/>
  <c r="N742" i="4"/>
  <c r="N25" i="4"/>
  <c r="M800" i="4"/>
  <c r="N877" i="4"/>
  <c r="N832" i="4"/>
  <c r="N314" i="4"/>
  <c r="N38" i="4"/>
  <c r="N29" i="4"/>
  <c r="N869" i="4"/>
  <c r="N234" i="4"/>
  <c r="N863" i="4"/>
  <c r="N81" i="4"/>
  <c r="N884" i="4"/>
  <c r="N222" i="4"/>
  <c r="N381" i="4"/>
  <c r="N854" i="4"/>
  <c r="M18" i="4"/>
  <c r="N19" i="4"/>
  <c r="N461" i="4"/>
  <c r="N686" i="4"/>
  <c r="M460" i="4"/>
  <c r="M459" i="4" s="1"/>
  <c r="N808" i="4"/>
  <c r="N717" i="4"/>
  <c r="N201" i="4"/>
  <c r="N160" i="4"/>
  <c r="N135" i="4"/>
  <c r="N76" i="4"/>
  <c r="N788" i="4"/>
  <c r="N812" i="4"/>
  <c r="N509" i="4"/>
  <c r="N867" i="4"/>
  <c r="N749" i="4"/>
  <c r="N347" i="4"/>
  <c r="N277" i="4"/>
  <c r="N380" i="4"/>
  <c r="N89" i="4"/>
  <c r="N865" i="4"/>
  <c r="N853" i="4"/>
  <c r="N881" i="4"/>
  <c r="N837" i="4"/>
  <c r="L800" i="4"/>
  <c r="N611" i="4"/>
  <c r="N866" i="4"/>
  <c r="N675" i="4"/>
  <c r="N631" i="4"/>
  <c r="M271" i="4"/>
  <c r="N477" i="4"/>
  <c r="N375" i="4"/>
  <c r="N280" i="4"/>
  <c r="N284" i="4"/>
  <c r="N274" i="4"/>
  <c r="N885" i="4"/>
  <c r="N823" i="4"/>
  <c r="N775" i="4"/>
  <c r="N485" i="4"/>
  <c r="L460" i="4"/>
  <c r="N275" i="4"/>
  <c r="N525" i="4"/>
  <c r="N276" i="4"/>
  <c r="L271" i="4"/>
  <c r="N241" i="4"/>
  <c r="L18" i="4"/>
  <c r="L459" i="4" l="1"/>
  <c r="M17" i="4"/>
  <c r="N460" i="4"/>
  <c r="N271" i="4"/>
  <c r="L17" i="4"/>
  <c r="N18" i="4"/>
  <c r="N800" i="4"/>
  <c r="N459" i="4" l="1"/>
  <c r="N17" i="4"/>
  <c r="I2039" i="3" l="1"/>
  <c r="M2039" i="3" s="1"/>
  <c r="I2038" i="3"/>
  <c r="M2038" i="3" s="1"/>
  <c r="I2037" i="3"/>
  <c r="M2037" i="3" s="1"/>
  <c r="I2036" i="3"/>
  <c r="M2036" i="3" s="1"/>
  <c r="I2035" i="3"/>
  <c r="M2035" i="3" s="1"/>
  <c r="M2034" i="3"/>
  <c r="L2034" i="3"/>
  <c r="N2034" i="3" s="1"/>
  <c r="M2033" i="3"/>
  <c r="L2033" i="3"/>
  <c r="I2032" i="3"/>
  <c r="M2031" i="3"/>
  <c r="I2031" i="3"/>
  <c r="L2031" i="3" s="1"/>
  <c r="N2031" i="3" s="1"/>
  <c r="I2030" i="3"/>
  <c r="I2029" i="3"/>
  <c r="I2028" i="3"/>
  <c r="I2027" i="3"/>
  <c r="L2027" i="3" s="1"/>
  <c r="M2026" i="3"/>
  <c r="L2026" i="3"/>
  <c r="I2025" i="3"/>
  <c r="M2025" i="3" s="1"/>
  <c r="I2024" i="3"/>
  <c r="L2024" i="3" s="1"/>
  <c r="I2023" i="3"/>
  <c r="M2023" i="3" s="1"/>
  <c r="I2022" i="3"/>
  <c r="I2020" i="3"/>
  <c r="I2018" i="3"/>
  <c r="I2017" i="3"/>
  <c r="I2016" i="3"/>
  <c r="M2016" i="3" s="1"/>
  <c r="I2015" i="3"/>
  <c r="M2014" i="3"/>
  <c r="L2014" i="3"/>
  <c r="N2014" i="3" s="1"/>
  <c r="M2013" i="3"/>
  <c r="N2013" i="3" s="1"/>
  <c r="L2013" i="3"/>
  <c r="I2012" i="3"/>
  <c r="M2012" i="3" s="1"/>
  <c r="L2011" i="3"/>
  <c r="N2011" i="3" s="1"/>
  <c r="I2011" i="3"/>
  <c r="M2011" i="3" s="1"/>
  <c r="M2010" i="3"/>
  <c r="L2010" i="3"/>
  <c r="N2010" i="3" s="1"/>
  <c r="I2008" i="3"/>
  <c r="I2006" i="3"/>
  <c r="L2007" i="3" s="1"/>
  <c r="I2005" i="3"/>
  <c r="L2005" i="3" s="1"/>
  <c r="I2004" i="3"/>
  <c r="L2004" i="3" s="1"/>
  <c r="I2003" i="3"/>
  <c r="L2003" i="3" s="1"/>
  <c r="M2002" i="3"/>
  <c r="L2002" i="3"/>
  <c r="L2001" i="3"/>
  <c r="I2001" i="3"/>
  <c r="M2001" i="3" s="1"/>
  <c r="N2001" i="3" s="1"/>
  <c r="I2000" i="3"/>
  <c r="M2000" i="3" s="1"/>
  <c r="I1999" i="3"/>
  <c r="M1999" i="3" s="1"/>
  <c r="I1998" i="3"/>
  <c r="M1998" i="3" s="1"/>
  <c r="I1997" i="3"/>
  <c r="M1997" i="3" s="1"/>
  <c r="L1996" i="3"/>
  <c r="N1996" i="3" s="1"/>
  <c r="I1996" i="3"/>
  <c r="M1996" i="3" s="1"/>
  <c r="I1995" i="3"/>
  <c r="M1995" i="3" s="1"/>
  <c r="I1994" i="3"/>
  <c r="M1994" i="3" s="1"/>
  <c r="M1993" i="3"/>
  <c r="L1993" i="3"/>
  <c r="N1993" i="3" s="1"/>
  <c r="L1992" i="3"/>
  <c r="N1992" i="3" s="1"/>
  <c r="I1992" i="3"/>
  <c r="M1992" i="3" s="1"/>
  <c r="I1991" i="3"/>
  <c r="M1991" i="3" s="1"/>
  <c r="M1990" i="3"/>
  <c r="L1990" i="3"/>
  <c r="M1989" i="3"/>
  <c r="L1989" i="3"/>
  <c r="N1989" i="3" s="1"/>
  <c r="I1988" i="3"/>
  <c r="L1988" i="3" s="1"/>
  <c r="M1987" i="3"/>
  <c r="L1987" i="3"/>
  <c r="N1987" i="3" s="1"/>
  <c r="I1986" i="3"/>
  <c r="I1985" i="3"/>
  <c r="M1984" i="3"/>
  <c r="L1984" i="3"/>
  <c r="N1984" i="3" s="1"/>
  <c r="M1983" i="3"/>
  <c r="L1983" i="3"/>
  <c r="I1982" i="3"/>
  <c r="I1980" i="3"/>
  <c r="M1980" i="3" s="1"/>
  <c r="I1979" i="3"/>
  <c r="M1977" i="3"/>
  <c r="I1977" i="3"/>
  <c r="L1978" i="3" s="1"/>
  <c r="L1976" i="3"/>
  <c r="I1976" i="3"/>
  <c r="M1976" i="3" s="1"/>
  <c r="M1975" i="3"/>
  <c r="L1975" i="3"/>
  <c r="M1974" i="3"/>
  <c r="L1974" i="3"/>
  <c r="M1973" i="3"/>
  <c r="L1973" i="3"/>
  <c r="N1973" i="3" s="1"/>
  <c r="M1972" i="3"/>
  <c r="L1972" i="3"/>
  <c r="I1971" i="3"/>
  <c r="M1971" i="3" s="1"/>
  <c r="I1970" i="3"/>
  <c r="I1969" i="3"/>
  <c r="M1969" i="3" s="1"/>
  <c r="I1968" i="3"/>
  <c r="L1968" i="3" s="1"/>
  <c r="M1967" i="3"/>
  <c r="L1967" i="3"/>
  <c r="N1967" i="3" s="1"/>
  <c r="I1966" i="3"/>
  <c r="M1966" i="3" s="1"/>
  <c r="M1965" i="3"/>
  <c r="L1965" i="3"/>
  <c r="I1964" i="3"/>
  <c r="M1963" i="3"/>
  <c r="L1963" i="3"/>
  <c r="I1962" i="3"/>
  <c r="L1962" i="3" s="1"/>
  <c r="I1961" i="3"/>
  <c r="L1961" i="3" s="1"/>
  <c r="M1960" i="3"/>
  <c r="L1960" i="3"/>
  <c r="N1960" i="3" s="1"/>
  <c r="L1959" i="3"/>
  <c r="N1959" i="3" s="1"/>
  <c r="I1959" i="3"/>
  <c r="M1959" i="3" s="1"/>
  <c r="M1958" i="3"/>
  <c r="L1958" i="3"/>
  <c r="N1958" i="3" s="1"/>
  <c r="M1957" i="3"/>
  <c r="L1957" i="3"/>
  <c r="N1957" i="3" s="1"/>
  <c r="M1956" i="3"/>
  <c r="L1956" i="3"/>
  <c r="M1955" i="3"/>
  <c r="L1955" i="3"/>
  <c r="N1955" i="3" s="1"/>
  <c r="M1953" i="3"/>
  <c r="L1953" i="3"/>
  <c r="M1952" i="3"/>
  <c r="L1952" i="3"/>
  <c r="N1952" i="3" s="1"/>
  <c r="M1951" i="3"/>
  <c r="L1951" i="3"/>
  <c r="M1950" i="3"/>
  <c r="L1950" i="3"/>
  <c r="M1949" i="3"/>
  <c r="L1949" i="3"/>
  <c r="M1948" i="3"/>
  <c r="L1948" i="3"/>
  <c r="N1948" i="3" s="1"/>
  <c r="M1947" i="3"/>
  <c r="L1947" i="3"/>
  <c r="M1946" i="3"/>
  <c r="L1946" i="3"/>
  <c r="N1946" i="3" s="1"/>
  <c r="M1945" i="3"/>
  <c r="L1945" i="3"/>
  <c r="M1944" i="3"/>
  <c r="L1944" i="3"/>
  <c r="M1943" i="3"/>
  <c r="L1943" i="3"/>
  <c r="N1943" i="3" s="1"/>
  <c r="M1941" i="3"/>
  <c r="L1941" i="3"/>
  <c r="M1940" i="3"/>
  <c r="L1940" i="3"/>
  <c r="M1939" i="3"/>
  <c r="L1939" i="3"/>
  <c r="N1939" i="3" s="1"/>
  <c r="M1938" i="3"/>
  <c r="L1938" i="3"/>
  <c r="N1938" i="3" s="1"/>
  <c r="M1937" i="3"/>
  <c r="L1937" i="3"/>
  <c r="M1936" i="3"/>
  <c r="L1936" i="3"/>
  <c r="L1934" i="3" s="1"/>
  <c r="M1935" i="3"/>
  <c r="L1935" i="3"/>
  <c r="M1933" i="3"/>
  <c r="L1933" i="3"/>
  <c r="M1932" i="3"/>
  <c r="L1932" i="3"/>
  <c r="N1932" i="3" s="1"/>
  <c r="M1931" i="3"/>
  <c r="L1931" i="3"/>
  <c r="M1930" i="3"/>
  <c r="L1930" i="3"/>
  <c r="M1928" i="3"/>
  <c r="L1928" i="3"/>
  <c r="M1927" i="3"/>
  <c r="L1927" i="3"/>
  <c r="N1927" i="3" s="1"/>
  <c r="M1926" i="3"/>
  <c r="L1926" i="3"/>
  <c r="N1926" i="3" s="1"/>
  <c r="M1925" i="3"/>
  <c r="L1925" i="3"/>
  <c r="M1924" i="3"/>
  <c r="L1924" i="3"/>
  <c r="M1923" i="3"/>
  <c r="L1923" i="3"/>
  <c r="N1923" i="3" s="1"/>
  <c r="M1922" i="3"/>
  <c r="L1922" i="3"/>
  <c r="M1921" i="3"/>
  <c r="L1921" i="3"/>
  <c r="N1921" i="3" s="1"/>
  <c r="M1920" i="3"/>
  <c r="L1920" i="3"/>
  <c r="N1920" i="3" s="1"/>
  <c r="M1919" i="3"/>
  <c r="L1919" i="3"/>
  <c r="M1918" i="3"/>
  <c r="L1918" i="3"/>
  <c r="M1917" i="3"/>
  <c r="L1917" i="3"/>
  <c r="M1916" i="3"/>
  <c r="L1916" i="3"/>
  <c r="N1916" i="3" s="1"/>
  <c r="M1915" i="3"/>
  <c r="L1915" i="3"/>
  <c r="M1914" i="3"/>
  <c r="L1914" i="3"/>
  <c r="N1914" i="3" s="1"/>
  <c r="M1913" i="3"/>
  <c r="L1913" i="3"/>
  <c r="M1912" i="3"/>
  <c r="L1912" i="3"/>
  <c r="N1912" i="3" s="1"/>
  <c r="M1911" i="3"/>
  <c r="L1911" i="3"/>
  <c r="M1910" i="3"/>
  <c r="L1910" i="3"/>
  <c r="N1910" i="3" s="1"/>
  <c r="M1909" i="3"/>
  <c r="L1909" i="3"/>
  <c r="M1908" i="3"/>
  <c r="L1908" i="3"/>
  <c r="N1908" i="3" s="1"/>
  <c r="M1907" i="3"/>
  <c r="L1907" i="3"/>
  <c r="M1906" i="3"/>
  <c r="L1906" i="3"/>
  <c r="M1905" i="3"/>
  <c r="L1905" i="3"/>
  <c r="M1904" i="3"/>
  <c r="L1904" i="3"/>
  <c r="N1904" i="3" s="1"/>
  <c r="M1902" i="3"/>
  <c r="L1902" i="3"/>
  <c r="N1902" i="3" s="1"/>
  <c r="M1901" i="3"/>
  <c r="L1901" i="3"/>
  <c r="M1900" i="3"/>
  <c r="L1900" i="3"/>
  <c r="N1900" i="3" s="1"/>
  <c r="M1899" i="3"/>
  <c r="L1899" i="3"/>
  <c r="M1898" i="3"/>
  <c r="L1898" i="3"/>
  <c r="N1898" i="3" s="1"/>
  <c r="M1897" i="3"/>
  <c r="L1897" i="3"/>
  <c r="M1895" i="3"/>
  <c r="L1895" i="3"/>
  <c r="M1894" i="3"/>
  <c r="L1894" i="3"/>
  <c r="M1893" i="3"/>
  <c r="L1893" i="3"/>
  <c r="M1892" i="3"/>
  <c r="L1892" i="3"/>
  <c r="N1892" i="3" s="1"/>
  <c r="M1891" i="3"/>
  <c r="N1891" i="3" s="1"/>
  <c r="L1891" i="3"/>
  <c r="M1890" i="3"/>
  <c r="L1890" i="3"/>
  <c r="M1889" i="3"/>
  <c r="L1889" i="3"/>
  <c r="M1888" i="3"/>
  <c r="L1888" i="3"/>
  <c r="M1887" i="3"/>
  <c r="L1887" i="3"/>
  <c r="N1887" i="3" s="1"/>
  <c r="M1886" i="3"/>
  <c r="N1886" i="3" s="1"/>
  <c r="L1886" i="3"/>
  <c r="M1885" i="3"/>
  <c r="L1885" i="3"/>
  <c r="M1884" i="3"/>
  <c r="L1884" i="3"/>
  <c r="M1883" i="3"/>
  <c r="L1883" i="3"/>
  <c r="N1883" i="3" s="1"/>
  <c r="M1882" i="3"/>
  <c r="L1882" i="3"/>
  <c r="M1881" i="3"/>
  <c r="L1881" i="3"/>
  <c r="M1880" i="3"/>
  <c r="L1880" i="3"/>
  <c r="N1880" i="3" s="1"/>
  <c r="M1879" i="3"/>
  <c r="L1879" i="3"/>
  <c r="N1879" i="3" s="1"/>
  <c r="M1878" i="3"/>
  <c r="L1878" i="3"/>
  <c r="M1877" i="3"/>
  <c r="L1877" i="3"/>
  <c r="M1876" i="3"/>
  <c r="L1876" i="3"/>
  <c r="N1876" i="3" s="1"/>
  <c r="M1875" i="3"/>
  <c r="L1875" i="3"/>
  <c r="M1874" i="3"/>
  <c r="L1874" i="3"/>
  <c r="N1874" i="3" s="1"/>
  <c r="M1873" i="3"/>
  <c r="L1873" i="3"/>
  <c r="M1872" i="3"/>
  <c r="L1872" i="3"/>
  <c r="M1870" i="3"/>
  <c r="L1870" i="3"/>
  <c r="M1869" i="3"/>
  <c r="L1869" i="3"/>
  <c r="N1869" i="3" s="1"/>
  <c r="M1868" i="3"/>
  <c r="L1868" i="3"/>
  <c r="M1867" i="3"/>
  <c r="L1867" i="3"/>
  <c r="M1866" i="3"/>
  <c r="L1866" i="3"/>
  <c r="M1865" i="3"/>
  <c r="L1865" i="3"/>
  <c r="M1864" i="3"/>
  <c r="L1864" i="3"/>
  <c r="N1864" i="3" s="1"/>
  <c r="M1863" i="3"/>
  <c r="L1863" i="3"/>
  <c r="M1862" i="3"/>
  <c r="L1862" i="3"/>
  <c r="N1862" i="3" s="1"/>
  <c r="M1861" i="3"/>
  <c r="L1861" i="3"/>
  <c r="M1860" i="3"/>
  <c r="L1860" i="3"/>
  <c r="N1860" i="3" s="1"/>
  <c r="M1859" i="3"/>
  <c r="L1859" i="3"/>
  <c r="N1859" i="3" s="1"/>
  <c r="M1858" i="3"/>
  <c r="L1858" i="3"/>
  <c r="N1858" i="3" s="1"/>
  <c r="M1857" i="3"/>
  <c r="L1857" i="3"/>
  <c r="N1857" i="3" s="1"/>
  <c r="M1856" i="3"/>
  <c r="L1856" i="3"/>
  <c r="N1856" i="3" s="1"/>
  <c r="M1855" i="3"/>
  <c r="L1855" i="3"/>
  <c r="N1855" i="3" s="1"/>
  <c r="M1854" i="3"/>
  <c r="L1854" i="3"/>
  <c r="M1853" i="3"/>
  <c r="L1853" i="3"/>
  <c r="M1852" i="3"/>
  <c r="L1852" i="3"/>
  <c r="N1852" i="3" s="1"/>
  <c r="M1851" i="3"/>
  <c r="L1851" i="3"/>
  <c r="M1850" i="3"/>
  <c r="L1850" i="3"/>
  <c r="M1849" i="3"/>
  <c r="L1849" i="3"/>
  <c r="M1848" i="3"/>
  <c r="L1848" i="3"/>
  <c r="M1847" i="3"/>
  <c r="N1847" i="3" s="1"/>
  <c r="L1847" i="3"/>
  <c r="M1846" i="3"/>
  <c r="L1846" i="3"/>
  <c r="M1845" i="3"/>
  <c r="L1845" i="3"/>
  <c r="M1844" i="3"/>
  <c r="L1844" i="3"/>
  <c r="M1843" i="3"/>
  <c r="L1843" i="3"/>
  <c r="N1843" i="3" s="1"/>
  <c r="M1842" i="3"/>
  <c r="L1842" i="3"/>
  <c r="M1841" i="3"/>
  <c r="L1841" i="3"/>
  <c r="M1839" i="3"/>
  <c r="M1838" i="3" s="1"/>
  <c r="L1839" i="3"/>
  <c r="N1839" i="3" s="1"/>
  <c r="N1838" i="3" s="1"/>
  <c r="L1838" i="3"/>
  <c r="M1837" i="3"/>
  <c r="L1837" i="3"/>
  <c r="M1836" i="3"/>
  <c r="L1836" i="3"/>
  <c r="M1835" i="3"/>
  <c r="N1835" i="3" s="1"/>
  <c r="L1835" i="3"/>
  <c r="M1834" i="3"/>
  <c r="L1834" i="3"/>
  <c r="M1833" i="3"/>
  <c r="L1833" i="3"/>
  <c r="M1832" i="3"/>
  <c r="L1832" i="3"/>
  <c r="M1831" i="3"/>
  <c r="L1831" i="3"/>
  <c r="M1830" i="3"/>
  <c r="L1830" i="3"/>
  <c r="M1828" i="3"/>
  <c r="L1828" i="3"/>
  <c r="M1827" i="3"/>
  <c r="L1827" i="3"/>
  <c r="N1827" i="3" s="1"/>
  <c r="M1826" i="3"/>
  <c r="L1826" i="3"/>
  <c r="M1825" i="3"/>
  <c r="L1825" i="3"/>
  <c r="N1825" i="3" s="1"/>
  <c r="M1824" i="3"/>
  <c r="N1824" i="3" s="1"/>
  <c r="L1824" i="3"/>
  <c r="M1823" i="3"/>
  <c r="L1823" i="3"/>
  <c r="M1822" i="3"/>
  <c r="L1822" i="3"/>
  <c r="M1821" i="3"/>
  <c r="L1821" i="3"/>
  <c r="L1820" i="3"/>
  <c r="M1819" i="3"/>
  <c r="L1819" i="3"/>
  <c r="N1819" i="3" s="1"/>
  <c r="M1818" i="3"/>
  <c r="L1818" i="3"/>
  <c r="N1818" i="3" s="1"/>
  <c r="M1817" i="3"/>
  <c r="L1817" i="3"/>
  <c r="N1817" i="3" s="1"/>
  <c r="M1816" i="3"/>
  <c r="L1816" i="3"/>
  <c r="M1815" i="3"/>
  <c r="L1815" i="3"/>
  <c r="M1814" i="3"/>
  <c r="L1814" i="3"/>
  <c r="N1814" i="3" s="1"/>
  <c r="M1813" i="3"/>
  <c r="L1813" i="3"/>
  <c r="N1813" i="3" s="1"/>
  <c r="M1812" i="3"/>
  <c r="L1812" i="3"/>
  <c r="M1811" i="3"/>
  <c r="L1811" i="3"/>
  <c r="N1811" i="3" s="1"/>
  <c r="M1810" i="3"/>
  <c r="L1810" i="3"/>
  <c r="M1809" i="3"/>
  <c r="L1809" i="3"/>
  <c r="M1808" i="3"/>
  <c r="L1808" i="3"/>
  <c r="M1807" i="3"/>
  <c r="N1807" i="3" s="1"/>
  <c r="L1807" i="3"/>
  <c r="M1806" i="3"/>
  <c r="L1806" i="3"/>
  <c r="M1805" i="3"/>
  <c r="L1805" i="3"/>
  <c r="M1804" i="3"/>
  <c r="L1804" i="3"/>
  <c r="M1803" i="3"/>
  <c r="L1803" i="3"/>
  <c r="M1802" i="3"/>
  <c r="L1802" i="3"/>
  <c r="N1802" i="3" s="1"/>
  <c r="M1801" i="3"/>
  <c r="L1801" i="3"/>
  <c r="M1800" i="3"/>
  <c r="L1800" i="3"/>
  <c r="M1799" i="3"/>
  <c r="L1799" i="3"/>
  <c r="M1798" i="3"/>
  <c r="L1798" i="3"/>
  <c r="N1798" i="3" s="1"/>
  <c r="M1797" i="3"/>
  <c r="L1797" i="3"/>
  <c r="M1796" i="3"/>
  <c r="L1796" i="3"/>
  <c r="M1795" i="3"/>
  <c r="L1795" i="3"/>
  <c r="N1795" i="3" s="1"/>
  <c r="M1794" i="3"/>
  <c r="L1794" i="3"/>
  <c r="N1794" i="3" s="1"/>
  <c r="M1793" i="3"/>
  <c r="L1793" i="3"/>
  <c r="N1793" i="3" s="1"/>
  <c r="M1792" i="3"/>
  <c r="L1792" i="3"/>
  <c r="M1791" i="3"/>
  <c r="L1791" i="3"/>
  <c r="N1791" i="3" s="1"/>
  <c r="M1790" i="3"/>
  <c r="L1790" i="3"/>
  <c r="M1789" i="3"/>
  <c r="L1789" i="3"/>
  <c r="M1788" i="3"/>
  <c r="L1788" i="3"/>
  <c r="M1787" i="3"/>
  <c r="L1787" i="3"/>
  <c r="N1787" i="3" s="1"/>
  <c r="M1786" i="3"/>
  <c r="L1786" i="3"/>
  <c r="M1784" i="3"/>
  <c r="L1784" i="3"/>
  <c r="M1783" i="3"/>
  <c r="L1783" i="3"/>
  <c r="N1783" i="3" s="1"/>
  <c r="M1782" i="3"/>
  <c r="L1782" i="3"/>
  <c r="M1781" i="3"/>
  <c r="L1781" i="3"/>
  <c r="N1781" i="3" s="1"/>
  <c r="M1780" i="3"/>
  <c r="L1780" i="3"/>
  <c r="M1778" i="3"/>
  <c r="L1778" i="3"/>
  <c r="M1777" i="3"/>
  <c r="L1777" i="3"/>
  <c r="N1777" i="3" s="1"/>
  <c r="M1776" i="3"/>
  <c r="L1776" i="3"/>
  <c r="M1775" i="3"/>
  <c r="L1775" i="3"/>
  <c r="N1775" i="3" s="1"/>
  <c r="M1774" i="3"/>
  <c r="N1774" i="3" s="1"/>
  <c r="L1774" i="3"/>
  <c r="M1773" i="3"/>
  <c r="L1773" i="3"/>
  <c r="M1772" i="3"/>
  <c r="L1772" i="3"/>
  <c r="M1771" i="3"/>
  <c r="L1771" i="3"/>
  <c r="M1770" i="3"/>
  <c r="L1770" i="3"/>
  <c r="N1770" i="3" s="1"/>
  <c r="M1769" i="3"/>
  <c r="L1769" i="3"/>
  <c r="M1768" i="3"/>
  <c r="L1768" i="3"/>
  <c r="M1767" i="3"/>
  <c r="L1767" i="3"/>
  <c r="M1766" i="3"/>
  <c r="L1766" i="3"/>
  <c r="N1766" i="3" s="1"/>
  <c r="M1764" i="3"/>
  <c r="L1764" i="3"/>
  <c r="N1764" i="3" s="1"/>
  <c r="M1763" i="3"/>
  <c r="L1763" i="3"/>
  <c r="N1763" i="3" s="1"/>
  <c r="M1762" i="3"/>
  <c r="N1762" i="3" s="1"/>
  <c r="L1762" i="3"/>
  <c r="M1761" i="3"/>
  <c r="L1761" i="3"/>
  <c r="M1760" i="3"/>
  <c r="L1760" i="3"/>
  <c r="M1759" i="3"/>
  <c r="L1759" i="3"/>
  <c r="N1759" i="3" s="1"/>
  <c r="M1758" i="3"/>
  <c r="L1758" i="3"/>
  <c r="M1757" i="3"/>
  <c r="L1757" i="3"/>
  <c r="N1757" i="3" s="1"/>
  <c r="M1756" i="3"/>
  <c r="L1756" i="3"/>
  <c r="M1755" i="3"/>
  <c r="L1755" i="3"/>
  <c r="N1755" i="3" s="1"/>
  <c r="M1754" i="3"/>
  <c r="L1754" i="3"/>
  <c r="M1753" i="3"/>
  <c r="L1753" i="3"/>
  <c r="N1753" i="3" s="1"/>
  <c r="M1752" i="3"/>
  <c r="L1752" i="3"/>
  <c r="N1752" i="3" s="1"/>
  <c r="M1751" i="3"/>
  <c r="L1751" i="3"/>
  <c r="M1750" i="3"/>
  <c r="L1750" i="3"/>
  <c r="N1750" i="3" s="1"/>
  <c r="M1749" i="3"/>
  <c r="L1749" i="3"/>
  <c r="M1748" i="3"/>
  <c r="L1748" i="3"/>
  <c r="M1747" i="3"/>
  <c r="L1747" i="3"/>
  <c r="N1747" i="3" s="1"/>
  <c r="M1746" i="3"/>
  <c r="L1746" i="3"/>
  <c r="M1745" i="3"/>
  <c r="L1745" i="3"/>
  <c r="N1745" i="3" s="1"/>
  <c r="M1744" i="3"/>
  <c r="L1744" i="3"/>
  <c r="M1743" i="3"/>
  <c r="L1743" i="3"/>
  <c r="N1743" i="3" s="1"/>
  <c r="M1742" i="3"/>
  <c r="L1742" i="3"/>
  <c r="M1741" i="3"/>
  <c r="L1741" i="3"/>
  <c r="N1741" i="3" s="1"/>
  <c r="M1740" i="3"/>
  <c r="L1740" i="3"/>
  <c r="M1739" i="3"/>
  <c r="L1739" i="3"/>
  <c r="N1739" i="3" s="1"/>
  <c r="M1738" i="3"/>
  <c r="N1738" i="3" s="1"/>
  <c r="L1738" i="3"/>
  <c r="M1737" i="3"/>
  <c r="L1737" i="3"/>
  <c r="N1737" i="3" s="1"/>
  <c r="M1736" i="3"/>
  <c r="L1736" i="3"/>
  <c r="N1736" i="3" s="1"/>
  <c r="M1735" i="3"/>
  <c r="L1735" i="3"/>
  <c r="M1734" i="3"/>
  <c r="L1734" i="3"/>
  <c r="M1733" i="3"/>
  <c r="L1733" i="3"/>
  <c r="N1733" i="3" s="1"/>
  <c r="M1732" i="3"/>
  <c r="L1732" i="3"/>
  <c r="N1732" i="3" s="1"/>
  <c r="M1731" i="3"/>
  <c r="L1731" i="3"/>
  <c r="M1730" i="3"/>
  <c r="L1730" i="3"/>
  <c r="M1729" i="3"/>
  <c r="L1729" i="3"/>
  <c r="M1728" i="3"/>
  <c r="L1728" i="3"/>
  <c r="N1728" i="3" s="1"/>
  <c r="M1727" i="3"/>
  <c r="L1727" i="3"/>
  <c r="N1727" i="3" s="1"/>
  <c r="M1726" i="3"/>
  <c r="L1726" i="3"/>
  <c r="M1725" i="3"/>
  <c r="L1725" i="3"/>
  <c r="M1724" i="3"/>
  <c r="L1724" i="3"/>
  <c r="N1724" i="3" s="1"/>
  <c r="M1723" i="3"/>
  <c r="L1723" i="3"/>
  <c r="M1722" i="3"/>
  <c r="L1722" i="3"/>
  <c r="M1721" i="3"/>
  <c r="L1721" i="3"/>
  <c r="M1720" i="3"/>
  <c r="L1720" i="3"/>
  <c r="N1720" i="3" s="1"/>
  <c r="M1719" i="3"/>
  <c r="L1719" i="3"/>
  <c r="N1719" i="3" s="1"/>
  <c r="M1718" i="3"/>
  <c r="L1718" i="3"/>
  <c r="M1717" i="3"/>
  <c r="L1717" i="3"/>
  <c r="M1716" i="3"/>
  <c r="L1716" i="3"/>
  <c r="N1716" i="3" s="1"/>
  <c r="M1715" i="3"/>
  <c r="L1715" i="3"/>
  <c r="M1714" i="3"/>
  <c r="L1714" i="3"/>
  <c r="M1713" i="3"/>
  <c r="L1713" i="3"/>
  <c r="M1712" i="3"/>
  <c r="L1712" i="3"/>
  <c r="N1712" i="3" s="1"/>
  <c r="M1711" i="3"/>
  <c r="L1711" i="3"/>
  <c r="N1711" i="3" s="1"/>
  <c r="M1710" i="3"/>
  <c r="L1710" i="3"/>
  <c r="M1709" i="3"/>
  <c r="L1709" i="3"/>
  <c r="M1708" i="3"/>
  <c r="L1708" i="3"/>
  <c r="N1708" i="3" s="1"/>
  <c r="M1707" i="3"/>
  <c r="L1707" i="3"/>
  <c r="M1706" i="3"/>
  <c r="L1706" i="3"/>
  <c r="M1705" i="3"/>
  <c r="L1705" i="3"/>
  <c r="M1704" i="3"/>
  <c r="L1704" i="3"/>
  <c r="N1704" i="3" s="1"/>
  <c r="M1703" i="3"/>
  <c r="L1703" i="3"/>
  <c r="N1703" i="3" s="1"/>
  <c r="M1702" i="3"/>
  <c r="L1702" i="3"/>
  <c r="M1701" i="3"/>
  <c r="L1701" i="3"/>
  <c r="M1700" i="3"/>
  <c r="L1700" i="3"/>
  <c r="N1700" i="3" s="1"/>
  <c r="M1699" i="3"/>
  <c r="L1699" i="3"/>
  <c r="M1698" i="3"/>
  <c r="L1698" i="3"/>
  <c r="M1697" i="3"/>
  <c r="L1697" i="3"/>
  <c r="M1696" i="3"/>
  <c r="L1696" i="3"/>
  <c r="N1696" i="3" s="1"/>
  <c r="M1695" i="3"/>
  <c r="L1695" i="3"/>
  <c r="N1695" i="3" s="1"/>
  <c r="M1694" i="3"/>
  <c r="L1694" i="3"/>
  <c r="M1693" i="3"/>
  <c r="L1693" i="3"/>
  <c r="M1692" i="3"/>
  <c r="L1692" i="3"/>
  <c r="N1692" i="3" s="1"/>
  <c r="M1691" i="3"/>
  <c r="L1691" i="3"/>
  <c r="M1690" i="3"/>
  <c r="L1690" i="3"/>
  <c r="M1689" i="3"/>
  <c r="L1689" i="3"/>
  <c r="M1688" i="3"/>
  <c r="L1688" i="3"/>
  <c r="N1688" i="3" s="1"/>
  <c r="M1687" i="3"/>
  <c r="L1687" i="3"/>
  <c r="N1687" i="3" s="1"/>
  <c r="M1686" i="3"/>
  <c r="L1686" i="3"/>
  <c r="M1685" i="3"/>
  <c r="L1685" i="3"/>
  <c r="N1685" i="3" s="1"/>
  <c r="M1684" i="3"/>
  <c r="L1684" i="3"/>
  <c r="N1684" i="3" s="1"/>
  <c r="M1683" i="3"/>
  <c r="L1683" i="3"/>
  <c r="N1683" i="3" s="1"/>
  <c r="M1682" i="3"/>
  <c r="L1682" i="3"/>
  <c r="M1681" i="3"/>
  <c r="L1681" i="3"/>
  <c r="M1680" i="3"/>
  <c r="N1680" i="3" s="1"/>
  <c r="L1680" i="3"/>
  <c r="M1678" i="3"/>
  <c r="L1678" i="3"/>
  <c r="M1677" i="3"/>
  <c r="L1677" i="3"/>
  <c r="M1676" i="3"/>
  <c r="L1676" i="3"/>
  <c r="N1676" i="3" s="1"/>
  <c r="M1675" i="3"/>
  <c r="L1675" i="3"/>
  <c r="N1675" i="3" s="1"/>
  <c r="M1674" i="3"/>
  <c r="L1674" i="3"/>
  <c r="M1673" i="3"/>
  <c r="L1673" i="3"/>
  <c r="M1672" i="3"/>
  <c r="L1672" i="3"/>
  <c r="N1672" i="3" s="1"/>
  <c r="M1671" i="3"/>
  <c r="L1671" i="3"/>
  <c r="M1670" i="3"/>
  <c r="L1670" i="3"/>
  <c r="M1669" i="3"/>
  <c r="L1669" i="3"/>
  <c r="M1668" i="3"/>
  <c r="L1668" i="3"/>
  <c r="M1667" i="3"/>
  <c r="L1667" i="3"/>
  <c r="N1667" i="3" s="1"/>
  <c r="M1666" i="3"/>
  <c r="L1666" i="3"/>
  <c r="M1665" i="3"/>
  <c r="L1665" i="3"/>
  <c r="M1664" i="3"/>
  <c r="L1664" i="3"/>
  <c r="N1664" i="3" s="1"/>
  <c r="M1662" i="3"/>
  <c r="L1662" i="3"/>
  <c r="M1661" i="3"/>
  <c r="L1661" i="3"/>
  <c r="N1661" i="3" s="1"/>
  <c r="M1660" i="3"/>
  <c r="L1660" i="3"/>
  <c r="N1660" i="3" s="1"/>
  <c r="M1659" i="3"/>
  <c r="L1659" i="3"/>
  <c r="N1659" i="3" s="1"/>
  <c r="M1658" i="3"/>
  <c r="L1658" i="3"/>
  <c r="N1658" i="3" s="1"/>
  <c r="M1656" i="3"/>
  <c r="L1656" i="3"/>
  <c r="N1656" i="3" s="1"/>
  <c r="M1655" i="3"/>
  <c r="L1655" i="3"/>
  <c r="N1655" i="3" s="1"/>
  <c r="M1654" i="3"/>
  <c r="L1654" i="3"/>
  <c r="M1653" i="3"/>
  <c r="L1653" i="3"/>
  <c r="M1652" i="3"/>
  <c r="L1652" i="3"/>
  <c r="N1652" i="3" s="1"/>
  <c r="M1651" i="3"/>
  <c r="L1651" i="3"/>
  <c r="N1651" i="3" s="1"/>
  <c r="M1650" i="3"/>
  <c r="L1650" i="3"/>
  <c r="M1649" i="3"/>
  <c r="L1649" i="3"/>
  <c r="M1648" i="3"/>
  <c r="L1648" i="3"/>
  <c r="N1648" i="3" s="1"/>
  <c r="M1647" i="3"/>
  <c r="L1647" i="3"/>
  <c r="M1646" i="3"/>
  <c r="L1646" i="3"/>
  <c r="M1645" i="3"/>
  <c r="L1645" i="3"/>
  <c r="M1644" i="3"/>
  <c r="L1644" i="3"/>
  <c r="N1644" i="3" s="1"/>
  <c r="M1643" i="3"/>
  <c r="L1643" i="3"/>
  <c r="N1643" i="3" s="1"/>
  <c r="M1642" i="3"/>
  <c r="L1642" i="3"/>
  <c r="M1641" i="3"/>
  <c r="L1641" i="3"/>
  <c r="M1640" i="3"/>
  <c r="L1640" i="3"/>
  <c r="N1640" i="3" s="1"/>
  <c r="M1638" i="3"/>
  <c r="L1638" i="3"/>
  <c r="M1637" i="3"/>
  <c r="L1637" i="3"/>
  <c r="N1637" i="3" s="1"/>
  <c r="M1636" i="3"/>
  <c r="L1636" i="3"/>
  <c r="M1635" i="3"/>
  <c r="L1635" i="3"/>
  <c r="N1635" i="3" s="1"/>
  <c r="M1634" i="3"/>
  <c r="L1634" i="3"/>
  <c r="N1634" i="3" s="1"/>
  <c r="M1633" i="3"/>
  <c r="L1633" i="3"/>
  <c r="N1633" i="3" s="1"/>
  <c r="M1632" i="3"/>
  <c r="L1632" i="3"/>
  <c r="N1632" i="3" s="1"/>
  <c r="M1630" i="3"/>
  <c r="L1630" i="3"/>
  <c r="M1629" i="3"/>
  <c r="L1629" i="3"/>
  <c r="M1628" i="3"/>
  <c r="N1628" i="3" s="1"/>
  <c r="L1628" i="3"/>
  <c r="M1627" i="3"/>
  <c r="L1627" i="3"/>
  <c r="M1626" i="3"/>
  <c r="L1626" i="3"/>
  <c r="M1625" i="3"/>
  <c r="L1625" i="3"/>
  <c r="M1624" i="3"/>
  <c r="L1624" i="3"/>
  <c r="N1624" i="3" s="1"/>
  <c r="M1623" i="3"/>
  <c r="L1623" i="3"/>
  <c r="N1623" i="3" s="1"/>
  <c r="M1622" i="3"/>
  <c r="L1622" i="3"/>
  <c r="M1621" i="3"/>
  <c r="L1621" i="3"/>
  <c r="M1620" i="3"/>
  <c r="L1620" i="3"/>
  <c r="N1620" i="3" s="1"/>
  <c r="M1619" i="3"/>
  <c r="L1619" i="3"/>
  <c r="N1619" i="3" s="1"/>
  <c r="M1618" i="3"/>
  <c r="L1618" i="3"/>
  <c r="M1617" i="3"/>
  <c r="L1617" i="3"/>
  <c r="M1616" i="3"/>
  <c r="L1616" i="3"/>
  <c r="N1616" i="3" s="1"/>
  <c r="B1613" i="3"/>
  <c r="N1611" i="3"/>
  <c r="N1610" i="3"/>
  <c r="M1609" i="3"/>
  <c r="L1609" i="3"/>
  <c r="N1609" i="3" s="1"/>
  <c r="M1608" i="3"/>
  <c r="L1608" i="3"/>
  <c r="M1607" i="3"/>
  <c r="L1607" i="3"/>
  <c r="N1606" i="3"/>
  <c r="I1606" i="3"/>
  <c r="N1605" i="3"/>
  <c r="I1605" i="3"/>
  <c r="N1604" i="3"/>
  <c r="I1604" i="3"/>
  <c r="N1603" i="3"/>
  <c r="N1602" i="3"/>
  <c r="N1601" i="3"/>
  <c r="N1600" i="3"/>
  <c r="N1599" i="3"/>
  <c r="N1598" i="3"/>
  <c r="N1597" i="3"/>
  <c r="I1597" i="3"/>
  <c r="N1596" i="3"/>
  <c r="I1596" i="3"/>
  <c r="N1595" i="3"/>
  <c r="N1594" i="3"/>
  <c r="N1593" i="3"/>
  <c r="N1592" i="3"/>
  <c r="N1591" i="3"/>
  <c r="N1590" i="3"/>
  <c r="N1589" i="3"/>
  <c r="N1588" i="3"/>
  <c r="I1588" i="3"/>
  <c r="N1587" i="3"/>
  <c r="I1587" i="3"/>
  <c r="N1586" i="3"/>
  <c r="I1586" i="3"/>
  <c r="N1585" i="3"/>
  <c r="I1585" i="3"/>
  <c r="M1584" i="3"/>
  <c r="L1584" i="3"/>
  <c r="N1584" i="3" s="1"/>
  <c r="M1583" i="3"/>
  <c r="L1583" i="3"/>
  <c r="N1583" i="3" s="1"/>
  <c r="M1582" i="3"/>
  <c r="L1582" i="3"/>
  <c r="N1582" i="3" s="1"/>
  <c r="M1581" i="3"/>
  <c r="L1581" i="3"/>
  <c r="M1580" i="3"/>
  <c r="L1580" i="3"/>
  <c r="N1580" i="3" s="1"/>
  <c r="M1579" i="3"/>
  <c r="L1579" i="3"/>
  <c r="M1578" i="3"/>
  <c r="L1578" i="3"/>
  <c r="N1578" i="3" s="1"/>
  <c r="M1577" i="3"/>
  <c r="L1577" i="3"/>
  <c r="M1576" i="3"/>
  <c r="L1576" i="3"/>
  <c r="N1576" i="3" s="1"/>
  <c r="M1575" i="3"/>
  <c r="L1575" i="3"/>
  <c r="M1574" i="3"/>
  <c r="L1574" i="3"/>
  <c r="N1574" i="3" s="1"/>
  <c r="M1573" i="3"/>
  <c r="N1573" i="3" s="1"/>
  <c r="L1573" i="3"/>
  <c r="M1572" i="3"/>
  <c r="L1572" i="3"/>
  <c r="N1572" i="3" s="1"/>
  <c r="M1571" i="3"/>
  <c r="L1571" i="3"/>
  <c r="M1570" i="3"/>
  <c r="L1570" i="3"/>
  <c r="N1570" i="3" s="1"/>
  <c r="M1569" i="3"/>
  <c r="L1569" i="3"/>
  <c r="M1568" i="3"/>
  <c r="L1568" i="3"/>
  <c r="N1568" i="3" s="1"/>
  <c r="M1567" i="3"/>
  <c r="L1567" i="3"/>
  <c r="N1567" i="3" s="1"/>
  <c r="M1566" i="3"/>
  <c r="L1566" i="3"/>
  <c r="N1566" i="3" s="1"/>
  <c r="M1565" i="3"/>
  <c r="L1565" i="3"/>
  <c r="N1565" i="3" s="1"/>
  <c r="M1564" i="3"/>
  <c r="L1564" i="3"/>
  <c r="M1563" i="3"/>
  <c r="L1563" i="3"/>
  <c r="M1562" i="3"/>
  <c r="L1562" i="3"/>
  <c r="M1561" i="3"/>
  <c r="L1561" i="3"/>
  <c r="N1561" i="3" s="1"/>
  <c r="M1560" i="3"/>
  <c r="L1560" i="3"/>
  <c r="N1560" i="3" s="1"/>
  <c r="M1559" i="3"/>
  <c r="L1559" i="3"/>
  <c r="I1558" i="3"/>
  <c r="M1558" i="3" s="1"/>
  <c r="I1557" i="3"/>
  <c r="M1556" i="3"/>
  <c r="L1556" i="3"/>
  <c r="N1556" i="3" s="1"/>
  <c r="M1555" i="3"/>
  <c r="L1555" i="3"/>
  <c r="M1554" i="3"/>
  <c r="L1554" i="3"/>
  <c r="M1553" i="3"/>
  <c r="L1553" i="3"/>
  <c r="M1552" i="3"/>
  <c r="L1552" i="3"/>
  <c r="N1551" i="3"/>
  <c r="M1551" i="3"/>
  <c r="L1551" i="3"/>
  <c r="I1550" i="3"/>
  <c r="L1550" i="3" s="1"/>
  <c r="M1549" i="3"/>
  <c r="L1549" i="3"/>
  <c r="M1548" i="3"/>
  <c r="L1548" i="3"/>
  <c r="M1547" i="3"/>
  <c r="L1547" i="3"/>
  <c r="M1546" i="3"/>
  <c r="L1546" i="3"/>
  <c r="N1546" i="3" s="1"/>
  <c r="M1545" i="3"/>
  <c r="L1545" i="3"/>
  <c r="M1544" i="3"/>
  <c r="L1544" i="3"/>
  <c r="M1543" i="3"/>
  <c r="L1543" i="3"/>
  <c r="M1542" i="3"/>
  <c r="L1542" i="3"/>
  <c r="M1541" i="3"/>
  <c r="L1541" i="3"/>
  <c r="M1540" i="3"/>
  <c r="L1540" i="3"/>
  <c r="I1539" i="3"/>
  <c r="M1539" i="3" s="1"/>
  <c r="I1538" i="3"/>
  <c r="M1538" i="3" s="1"/>
  <c r="L1537" i="3"/>
  <c r="N1537" i="3" s="1"/>
  <c r="I1537" i="3"/>
  <c r="M1537" i="3" s="1"/>
  <c r="I1536" i="3"/>
  <c r="M1536" i="3" s="1"/>
  <c r="I1535" i="3"/>
  <c r="I1534" i="3"/>
  <c r="M1534" i="3" s="1"/>
  <c r="M1533" i="3"/>
  <c r="L1533" i="3"/>
  <c r="M1532" i="3"/>
  <c r="L1532" i="3"/>
  <c r="N1532" i="3" s="1"/>
  <c r="N1531" i="3"/>
  <c r="I1530" i="3"/>
  <c r="M1527" i="3"/>
  <c r="I1527" i="3"/>
  <c r="M1529" i="3" s="1"/>
  <c r="L1526" i="3"/>
  <c r="N1526" i="3" s="1"/>
  <c r="I1526" i="3"/>
  <c r="M1526" i="3" s="1"/>
  <c r="M1525" i="3"/>
  <c r="L1525" i="3"/>
  <c r="M1524" i="3"/>
  <c r="L1524" i="3"/>
  <c r="M1523" i="3"/>
  <c r="L1523" i="3"/>
  <c r="N1523" i="3" s="1"/>
  <c r="M1522" i="3"/>
  <c r="L1522" i="3"/>
  <c r="M1521" i="3"/>
  <c r="L1521" i="3"/>
  <c r="M1520" i="3"/>
  <c r="L1520" i="3"/>
  <c r="I1519" i="3"/>
  <c r="I1518" i="3"/>
  <c r="M1517" i="3"/>
  <c r="L1517" i="3"/>
  <c r="M1516" i="3"/>
  <c r="L1516" i="3"/>
  <c r="L1515" i="3"/>
  <c r="N1515" i="3" s="1"/>
  <c r="I1515" i="3"/>
  <c r="M1515" i="3" s="1"/>
  <c r="I1514" i="3"/>
  <c r="M1513" i="3"/>
  <c r="L1513" i="3"/>
  <c r="N1513" i="3" s="1"/>
  <c r="I1511" i="3"/>
  <c r="I1510" i="3"/>
  <c r="M1509" i="3"/>
  <c r="L1509" i="3"/>
  <c r="M1508" i="3"/>
  <c r="L1508" i="3"/>
  <c r="N1508" i="3" s="1"/>
  <c r="M1507" i="3"/>
  <c r="L1507" i="3"/>
  <c r="M1506" i="3"/>
  <c r="L1506" i="3"/>
  <c r="L1505" i="3"/>
  <c r="N1505" i="3" s="1"/>
  <c r="I1505" i="3"/>
  <c r="M1505" i="3" s="1"/>
  <c r="M1504" i="3"/>
  <c r="L1504" i="3"/>
  <c r="N1504" i="3" s="1"/>
  <c r="M1503" i="3"/>
  <c r="L1503" i="3"/>
  <c r="M1502" i="3"/>
  <c r="L1502" i="3"/>
  <c r="N1502" i="3" s="1"/>
  <c r="M1501" i="3"/>
  <c r="I1501" i="3"/>
  <c r="L1501" i="3" s="1"/>
  <c r="M1500" i="3"/>
  <c r="L1500" i="3"/>
  <c r="M1499" i="3"/>
  <c r="L1499" i="3"/>
  <c r="I1498" i="3"/>
  <c r="M1498" i="3" s="1"/>
  <c r="M1497" i="3"/>
  <c r="L1497" i="3"/>
  <c r="M1496" i="3"/>
  <c r="N1496" i="3" s="1"/>
  <c r="L1496" i="3"/>
  <c r="M1495" i="3"/>
  <c r="L1495" i="3"/>
  <c r="M1494" i="3"/>
  <c r="L1494" i="3"/>
  <c r="I1493" i="3"/>
  <c r="M1493" i="3" s="1"/>
  <c r="M1492" i="3"/>
  <c r="L1492" i="3"/>
  <c r="M1491" i="3"/>
  <c r="L1491" i="3"/>
  <c r="M1490" i="3"/>
  <c r="L1490" i="3"/>
  <c r="N1489" i="3"/>
  <c r="I1489" i="3"/>
  <c r="N1488" i="3"/>
  <c r="I1488" i="3"/>
  <c r="N1487" i="3"/>
  <c r="I1487" i="3"/>
  <c r="N1486" i="3"/>
  <c r="I1486" i="3"/>
  <c r="N1485" i="3"/>
  <c r="I1485" i="3"/>
  <c r="N1484" i="3"/>
  <c r="I1484" i="3"/>
  <c r="N1483" i="3"/>
  <c r="I1483" i="3"/>
  <c r="N1482" i="3"/>
  <c r="I1482" i="3"/>
  <c r="M1481" i="3"/>
  <c r="L1481" i="3"/>
  <c r="M1480" i="3"/>
  <c r="L1480" i="3"/>
  <c r="N1480" i="3" s="1"/>
  <c r="M1479" i="3"/>
  <c r="L1479" i="3"/>
  <c r="M1478" i="3"/>
  <c r="L1478" i="3"/>
  <c r="N1478" i="3" s="1"/>
  <c r="M1477" i="3"/>
  <c r="L1477" i="3"/>
  <c r="I1476" i="3"/>
  <c r="M1476" i="3" s="1"/>
  <c r="M1475" i="3"/>
  <c r="L1475" i="3"/>
  <c r="N1475" i="3" s="1"/>
  <c r="M1474" i="3"/>
  <c r="L1474" i="3"/>
  <c r="M1473" i="3"/>
  <c r="L1473" i="3"/>
  <c r="N1473" i="3" s="1"/>
  <c r="I1472" i="3"/>
  <c r="M1471" i="3"/>
  <c r="L1471" i="3"/>
  <c r="I1470" i="3"/>
  <c r="M1470" i="3" s="1"/>
  <c r="I1468" i="3"/>
  <c r="I1467" i="3"/>
  <c r="M1467" i="3" s="1"/>
  <c r="N1466" i="3"/>
  <c r="I1466" i="3"/>
  <c r="N1465" i="3"/>
  <c r="I1465" i="3"/>
  <c r="M1464" i="3"/>
  <c r="N1464" i="3" s="1"/>
  <c r="I1464" i="3"/>
  <c r="L1464" i="3" s="1"/>
  <c r="I1463" i="3"/>
  <c r="M1463" i="3" s="1"/>
  <c r="I1462" i="3"/>
  <c r="M1461" i="3"/>
  <c r="L1461" i="3"/>
  <c r="M1460" i="3"/>
  <c r="L1460" i="3"/>
  <c r="N1460" i="3" s="1"/>
  <c r="M1459" i="3"/>
  <c r="L1459" i="3"/>
  <c r="N1459" i="3" s="1"/>
  <c r="I1458" i="3"/>
  <c r="M1458" i="3" s="1"/>
  <c r="N1457" i="3"/>
  <c r="I1457" i="3"/>
  <c r="N1456" i="3"/>
  <c r="I1456" i="3"/>
  <c r="N1455" i="3"/>
  <c r="I1455" i="3"/>
  <c r="N1454" i="3"/>
  <c r="I1454" i="3"/>
  <c r="N1453" i="3"/>
  <c r="I1452" i="3"/>
  <c r="M1451" i="3"/>
  <c r="L1451" i="3"/>
  <c r="N1450" i="3"/>
  <c r="M1450" i="3"/>
  <c r="L1450" i="3"/>
  <c r="I1449" i="3"/>
  <c r="M1449" i="3" s="1"/>
  <c r="M1448" i="3"/>
  <c r="L1448" i="3"/>
  <c r="M1447" i="3"/>
  <c r="L1447" i="3"/>
  <c r="I1446" i="3"/>
  <c r="N1445" i="3"/>
  <c r="I1445" i="3"/>
  <c r="N1444" i="3"/>
  <c r="N1443" i="3"/>
  <c r="N1442" i="3"/>
  <c r="N1441" i="3"/>
  <c r="I1441" i="3"/>
  <c r="M1440" i="3"/>
  <c r="L1440" i="3"/>
  <c r="N1440" i="3" s="1"/>
  <c r="I1438" i="3"/>
  <c r="M1437" i="3"/>
  <c r="L1437" i="3"/>
  <c r="M1436" i="3"/>
  <c r="L1436" i="3"/>
  <c r="I1435" i="3"/>
  <c r="M1435" i="3" s="1"/>
  <c r="I1433" i="3"/>
  <c r="L1434" i="3" s="1"/>
  <c r="M1431" i="3"/>
  <c r="I1428" i="3"/>
  <c r="M1430" i="3" s="1"/>
  <c r="M1427" i="3"/>
  <c r="L1427" i="3"/>
  <c r="M1426" i="3"/>
  <c r="L1426" i="3"/>
  <c r="N1426" i="3" s="1"/>
  <c r="J1426" i="3"/>
  <c r="M1424" i="3"/>
  <c r="L1424" i="3"/>
  <c r="M1423" i="3"/>
  <c r="L1423" i="3"/>
  <c r="N1423" i="3" s="1"/>
  <c r="M1422" i="3"/>
  <c r="L1422" i="3"/>
  <c r="M1421" i="3"/>
  <c r="L1421" i="3"/>
  <c r="M1419" i="3"/>
  <c r="N1419" i="3" s="1"/>
  <c r="L1419" i="3"/>
  <c r="M1418" i="3"/>
  <c r="N1418" i="3" s="1"/>
  <c r="L1418" i="3"/>
  <c r="M1417" i="3"/>
  <c r="L1417" i="3"/>
  <c r="M1415" i="3"/>
  <c r="L1415" i="3"/>
  <c r="N1415" i="3" s="1"/>
  <c r="M1414" i="3"/>
  <c r="L1414" i="3"/>
  <c r="M1413" i="3"/>
  <c r="M1412" i="3" s="1"/>
  <c r="L1413" i="3"/>
  <c r="M1411" i="3"/>
  <c r="L1411" i="3"/>
  <c r="M1410" i="3"/>
  <c r="L1410" i="3"/>
  <c r="M1409" i="3"/>
  <c r="L1409" i="3"/>
  <c r="M1408" i="3"/>
  <c r="L1408" i="3"/>
  <c r="M1407" i="3"/>
  <c r="L1407" i="3"/>
  <c r="N1407" i="3" s="1"/>
  <c r="M1406" i="3"/>
  <c r="L1406" i="3"/>
  <c r="M1405" i="3"/>
  <c r="L1405" i="3"/>
  <c r="N1405" i="3" s="1"/>
  <c r="M1404" i="3"/>
  <c r="L1404" i="3"/>
  <c r="N1404" i="3" s="1"/>
  <c r="M1403" i="3"/>
  <c r="L1403" i="3"/>
  <c r="N1403" i="3" s="1"/>
  <c r="M1402" i="3"/>
  <c r="L1402" i="3"/>
  <c r="M1401" i="3"/>
  <c r="L1401" i="3"/>
  <c r="M1400" i="3"/>
  <c r="L1400" i="3"/>
  <c r="M1399" i="3"/>
  <c r="L1399" i="3"/>
  <c r="N1399" i="3" s="1"/>
  <c r="M1398" i="3"/>
  <c r="L1398" i="3"/>
  <c r="M1397" i="3"/>
  <c r="L1397" i="3"/>
  <c r="N1397" i="3" s="1"/>
  <c r="M1396" i="3"/>
  <c r="L1396" i="3"/>
  <c r="N1396" i="3" s="1"/>
  <c r="M1394" i="3"/>
  <c r="L1394" i="3"/>
  <c r="N1394" i="3" s="1"/>
  <c r="M1393" i="3"/>
  <c r="L1393" i="3"/>
  <c r="N1393" i="3" s="1"/>
  <c r="M1392" i="3"/>
  <c r="L1392" i="3"/>
  <c r="N1392" i="3" s="1"/>
  <c r="M1391" i="3"/>
  <c r="L1391" i="3"/>
  <c r="N1391" i="3" s="1"/>
  <c r="M1390" i="3"/>
  <c r="L1390" i="3"/>
  <c r="N1390" i="3" s="1"/>
  <c r="M1389" i="3"/>
  <c r="L1389" i="3"/>
  <c r="M1387" i="3"/>
  <c r="L1387" i="3"/>
  <c r="M1386" i="3"/>
  <c r="L1386" i="3"/>
  <c r="M1385" i="3"/>
  <c r="L1385" i="3"/>
  <c r="M1384" i="3"/>
  <c r="L1384" i="3"/>
  <c r="N1384" i="3" s="1"/>
  <c r="M1383" i="3"/>
  <c r="L1383" i="3"/>
  <c r="M1382" i="3"/>
  <c r="L1382" i="3"/>
  <c r="M1381" i="3"/>
  <c r="L1381" i="3"/>
  <c r="M1380" i="3"/>
  <c r="L1380" i="3"/>
  <c r="N1380" i="3" s="1"/>
  <c r="M1379" i="3"/>
  <c r="L1379" i="3"/>
  <c r="N1379" i="3" s="1"/>
  <c r="M1378" i="3"/>
  <c r="L1378" i="3"/>
  <c r="M1377" i="3"/>
  <c r="L1377" i="3"/>
  <c r="N1375" i="3"/>
  <c r="M1375" i="3"/>
  <c r="L1375" i="3"/>
  <c r="M1374" i="3"/>
  <c r="L1374" i="3"/>
  <c r="N1374" i="3" s="1"/>
  <c r="M1373" i="3"/>
  <c r="L1373" i="3"/>
  <c r="N1373" i="3" s="1"/>
  <c r="M1372" i="3"/>
  <c r="L1372" i="3"/>
  <c r="N1372" i="3" s="1"/>
  <c r="M1371" i="3"/>
  <c r="L1371" i="3"/>
  <c r="N1371" i="3" s="1"/>
  <c r="M1370" i="3"/>
  <c r="L1370" i="3"/>
  <c r="N1370" i="3" s="1"/>
  <c r="M1369" i="3"/>
  <c r="L1369" i="3"/>
  <c r="N1369" i="3" s="1"/>
  <c r="M1368" i="3"/>
  <c r="L1368" i="3"/>
  <c r="M1367" i="3"/>
  <c r="L1367" i="3"/>
  <c r="N1367" i="3" s="1"/>
  <c r="M1366" i="3"/>
  <c r="L1366" i="3"/>
  <c r="N1366" i="3" s="1"/>
  <c r="M1365" i="3"/>
  <c r="L1365" i="3"/>
  <c r="N1365" i="3" s="1"/>
  <c r="M1364" i="3"/>
  <c r="L1364" i="3"/>
  <c r="M1363" i="3"/>
  <c r="L1363" i="3"/>
  <c r="N1363" i="3" s="1"/>
  <c r="M1362" i="3"/>
  <c r="L1362" i="3"/>
  <c r="M1361" i="3"/>
  <c r="L1361" i="3"/>
  <c r="M1360" i="3"/>
  <c r="L1360" i="3"/>
  <c r="M1359" i="3"/>
  <c r="L1359" i="3"/>
  <c r="N1359" i="3" s="1"/>
  <c r="M1358" i="3"/>
  <c r="L1358" i="3"/>
  <c r="N1358" i="3" s="1"/>
  <c r="M1357" i="3"/>
  <c r="L1357" i="3"/>
  <c r="N1357" i="3" s="1"/>
  <c r="M1356" i="3"/>
  <c r="L1356" i="3"/>
  <c r="M1354" i="3"/>
  <c r="L1354" i="3"/>
  <c r="M1353" i="3"/>
  <c r="L1353" i="3"/>
  <c r="M1352" i="3"/>
  <c r="L1352" i="3"/>
  <c r="N1352" i="3" s="1"/>
  <c r="M1351" i="3"/>
  <c r="L1351" i="3"/>
  <c r="M1350" i="3"/>
  <c r="L1350" i="3"/>
  <c r="M1349" i="3"/>
  <c r="L1349" i="3"/>
  <c r="M1348" i="3"/>
  <c r="L1348" i="3"/>
  <c r="N1348" i="3" s="1"/>
  <c r="M1346" i="3"/>
  <c r="L1346" i="3"/>
  <c r="N1346" i="3" s="1"/>
  <c r="M1345" i="3"/>
  <c r="L1345" i="3"/>
  <c r="N1345" i="3" s="1"/>
  <c r="M1344" i="3"/>
  <c r="L1344" i="3"/>
  <c r="M1342" i="3"/>
  <c r="L1342" i="3"/>
  <c r="M1341" i="3"/>
  <c r="L1341" i="3"/>
  <c r="M1340" i="3"/>
  <c r="L1340" i="3"/>
  <c r="N1340" i="3" s="1"/>
  <c r="M1339" i="3"/>
  <c r="L1339" i="3"/>
  <c r="M1338" i="3"/>
  <c r="L1338" i="3"/>
  <c r="M1337" i="3"/>
  <c r="L1337" i="3"/>
  <c r="N1336" i="3"/>
  <c r="M1336" i="3"/>
  <c r="L1336" i="3"/>
  <c r="M1335" i="3"/>
  <c r="L1335" i="3"/>
  <c r="M1334" i="3"/>
  <c r="L1334" i="3"/>
  <c r="N1334" i="3" s="1"/>
  <c r="M1333" i="3"/>
  <c r="L1333" i="3"/>
  <c r="M1332" i="3"/>
  <c r="L1332" i="3"/>
  <c r="N1332" i="3" s="1"/>
  <c r="M1331" i="3"/>
  <c r="L1331" i="3"/>
  <c r="N1331" i="3" s="1"/>
  <c r="M1330" i="3"/>
  <c r="L1330" i="3"/>
  <c r="M1329" i="3"/>
  <c r="L1329" i="3"/>
  <c r="N1329" i="3" s="1"/>
  <c r="M1328" i="3"/>
  <c r="L1328" i="3"/>
  <c r="N1328" i="3" s="1"/>
  <c r="M1327" i="3"/>
  <c r="N1327" i="3" s="1"/>
  <c r="L1327" i="3"/>
  <c r="M1326" i="3"/>
  <c r="L1326" i="3"/>
  <c r="M1325" i="3"/>
  <c r="L1325" i="3"/>
  <c r="M1324" i="3"/>
  <c r="L1324" i="3"/>
  <c r="M1323" i="3"/>
  <c r="L1323" i="3"/>
  <c r="M1322" i="3"/>
  <c r="L1322" i="3"/>
  <c r="M1321" i="3"/>
  <c r="M1314" i="3" s="1"/>
  <c r="L1321" i="3"/>
  <c r="M1320" i="3"/>
  <c r="L1320" i="3"/>
  <c r="N1320" i="3" s="1"/>
  <c r="M1319" i="3"/>
  <c r="L1319" i="3"/>
  <c r="M1318" i="3"/>
  <c r="L1318" i="3"/>
  <c r="N1318" i="3" s="1"/>
  <c r="M1317" i="3"/>
  <c r="L1317" i="3"/>
  <c r="M1316" i="3"/>
  <c r="L1316" i="3"/>
  <c r="N1316" i="3" s="1"/>
  <c r="M1315" i="3"/>
  <c r="L1315" i="3"/>
  <c r="N1315" i="3" s="1"/>
  <c r="M1313" i="3"/>
  <c r="L1313" i="3"/>
  <c r="M1312" i="3"/>
  <c r="N1312" i="3" s="1"/>
  <c r="L1312" i="3"/>
  <c r="M1311" i="3"/>
  <c r="L1311" i="3"/>
  <c r="M1310" i="3"/>
  <c r="L1310" i="3"/>
  <c r="M1309" i="3"/>
  <c r="L1309" i="3"/>
  <c r="M1308" i="3"/>
  <c r="L1308" i="3"/>
  <c r="N1308" i="3" s="1"/>
  <c r="N1307" i="3"/>
  <c r="M1307" i="3"/>
  <c r="L1307" i="3"/>
  <c r="M1306" i="3"/>
  <c r="L1306" i="3"/>
  <c r="M1305" i="3"/>
  <c r="L1305" i="3"/>
  <c r="M1304" i="3"/>
  <c r="L1304" i="3"/>
  <c r="M1303" i="3"/>
  <c r="L1303" i="3"/>
  <c r="N1303" i="3" s="1"/>
  <c r="M1301" i="3"/>
  <c r="L1301" i="3"/>
  <c r="N1301" i="3" s="1"/>
  <c r="N1300" i="3"/>
  <c r="M1300" i="3"/>
  <c r="L1300" i="3"/>
  <c r="M1299" i="3"/>
  <c r="N1299" i="3" s="1"/>
  <c r="L1299" i="3"/>
  <c r="M1298" i="3"/>
  <c r="L1298" i="3"/>
  <c r="N1298" i="3" s="1"/>
  <c r="M1297" i="3"/>
  <c r="L1297" i="3"/>
  <c r="M1296" i="3"/>
  <c r="L1296" i="3"/>
  <c r="N1296" i="3" s="1"/>
  <c r="M1295" i="3"/>
  <c r="L1295" i="3"/>
  <c r="M1294" i="3"/>
  <c r="L1294" i="3"/>
  <c r="M1293" i="3"/>
  <c r="L1293" i="3"/>
  <c r="M1292" i="3"/>
  <c r="L1292" i="3"/>
  <c r="N1292" i="3" s="1"/>
  <c r="N1291" i="3"/>
  <c r="M1291" i="3"/>
  <c r="L1291" i="3"/>
  <c r="M1290" i="3"/>
  <c r="L1290" i="3"/>
  <c r="M1288" i="3"/>
  <c r="L1288" i="3"/>
  <c r="N1288" i="3" s="1"/>
  <c r="N1287" i="3"/>
  <c r="M1287" i="3"/>
  <c r="L1287" i="3"/>
  <c r="M1286" i="3"/>
  <c r="L1286" i="3"/>
  <c r="M1285" i="3"/>
  <c r="L1285" i="3"/>
  <c r="M1284" i="3"/>
  <c r="L1284" i="3"/>
  <c r="N1284" i="3" s="1"/>
  <c r="M1283" i="3"/>
  <c r="L1283" i="3"/>
  <c r="M1282" i="3"/>
  <c r="L1282" i="3"/>
  <c r="M1281" i="3"/>
  <c r="L1281" i="3"/>
  <c r="N1281" i="3" s="1"/>
  <c r="M1280" i="3"/>
  <c r="L1280" i="3"/>
  <c r="N1280" i="3" s="1"/>
  <c r="M1279" i="3"/>
  <c r="L1279" i="3"/>
  <c r="N1279" i="3" s="1"/>
  <c r="M1278" i="3"/>
  <c r="L1278" i="3"/>
  <c r="M1277" i="3"/>
  <c r="L1277" i="3"/>
  <c r="M1276" i="3"/>
  <c r="L1276" i="3"/>
  <c r="M1275" i="3"/>
  <c r="L1275" i="3"/>
  <c r="N1275" i="3" s="1"/>
  <c r="M1274" i="3"/>
  <c r="L1274" i="3"/>
  <c r="M1273" i="3"/>
  <c r="L1273" i="3"/>
  <c r="N1273" i="3" s="1"/>
  <c r="M1272" i="3"/>
  <c r="L1272" i="3"/>
  <c r="N1272" i="3" s="1"/>
  <c r="M1271" i="3"/>
  <c r="L1271" i="3"/>
  <c r="N1271" i="3" s="1"/>
  <c r="M1270" i="3"/>
  <c r="L1270" i="3"/>
  <c r="M1269" i="3"/>
  <c r="L1269" i="3"/>
  <c r="M1268" i="3"/>
  <c r="L1268" i="3"/>
  <c r="N1268" i="3" s="1"/>
  <c r="M1267" i="3"/>
  <c r="L1267" i="3"/>
  <c r="N1267" i="3" s="1"/>
  <c r="M1266" i="3"/>
  <c r="L1266" i="3"/>
  <c r="M1265" i="3"/>
  <c r="L1265" i="3"/>
  <c r="N1265" i="3" s="1"/>
  <c r="M1264" i="3"/>
  <c r="L1264" i="3"/>
  <c r="N1264" i="3" s="1"/>
  <c r="M1263" i="3"/>
  <c r="L1263" i="3"/>
  <c r="N1263" i="3" s="1"/>
  <c r="M1262" i="3"/>
  <c r="L1262" i="3"/>
  <c r="M1261" i="3"/>
  <c r="L1261" i="3"/>
  <c r="M1260" i="3"/>
  <c r="L1260" i="3"/>
  <c r="N1260" i="3" s="1"/>
  <c r="M1259" i="3"/>
  <c r="L1259" i="3"/>
  <c r="N1259" i="3" s="1"/>
  <c r="M1258" i="3"/>
  <c r="L1258" i="3"/>
  <c r="M1257" i="3"/>
  <c r="L1257" i="3"/>
  <c r="N1257" i="3" s="1"/>
  <c r="M1256" i="3"/>
  <c r="L1256" i="3"/>
  <c r="N1256" i="3" s="1"/>
  <c r="N1255" i="3"/>
  <c r="M1255" i="3"/>
  <c r="L1255" i="3"/>
  <c r="M1254" i="3"/>
  <c r="L1254" i="3"/>
  <c r="M1253" i="3"/>
  <c r="L1253" i="3"/>
  <c r="M1252" i="3"/>
  <c r="L1252" i="3"/>
  <c r="N1252" i="3" s="1"/>
  <c r="M1251" i="3"/>
  <c r="L1251" i="3"/>
  <c r="N1251" i="3" s="1"/>
  <c r="M1250" i="3"/>
  <c r="L1250" i="3"/>
  <c r="M1249" i="3"/>
  <c r="L1249" i="3"/>
  <c r="N1249" i="3" s="1"/>
  <c r="M1248" i="3"/>
  <c r="L1248" i="3"/>
  <c r="N1248" i="3" s="1"/>
  <c r="M1247" i="3"/>
  <c r="L1247" i="3"/>
  <c r="N1247" i="3" s="1"/>
  <c r="M1246" i="3"/>
  <c r="L1246" i="3"/>
  <c r="M1245" i="3"/>
  <c r="L1245" i="3"/>
  <c r="M1244" i="3"/>
  <c r="L1244" i="3"/>
  <c r="N1244" i="3" s="1"/>
  <c r="M1242" i="3"/>
  <c r="L1242" i="3"/>
  <c r="M1241" i="3"/>
  <c r="L1241" i="3"/>
  <c r="M1240" i="3"/>
  <c r="L1240" i="3"/>
  <c r="N1240" i="3" s="1"/>
  <c r="M1239" i="3"/>
  <c r="L1239" i="3"/>
  <c r="N1239" i="3" s="1"/>
  <c r="M1238" i="3"/>
  <c r="L1238" i="3"/>
  <c r="M1237" i="3"/>
  <c r="L1237" i="3"/>
  <c r="N1237" i="3" s="1"/>
  <c r="M1236" i="3"/>
  <c r="L1236" i="3"/>
  <c r="N1236" i="3" s="1"/>
  <c r="M1234" i="3"/>
  <c r="L1234" i="3"/>
  <c r="M1233" i="3"/>
  <c r="L1233" i="3"/>
  <c r="M1232" i="3"/>
  <c r="L1232" i="3"/>
  <c r="N1232" i="3" s="1"/>
  <c r="M1231" i="3"/>
  <c r="L1231" i="3"/>
  <c r="N1231" i="3" s="1"/>
  <c r="M1229" i="3"/>
  <c r="L1229" i="3"/>
  <c r="M1228" i="3"/>
  <c r="L1228" i="3"/>
  <c r="N1228" i="3" s="1"/>
  <c r="M1227" i="3"/>
  <c r="L1227" i="3"/>
  <c r="N1227" i="3" s="1"/>
  <c r="M1226" i="3"/>
  <c r="L1226" i="3"/>
  <c r="M1225" i="3"/>
  <c r="L1225" i="3"/>
  <c r="N1225" i="3" s="1"/>
  <c r="M1224" i="3"/>
  <c r="L1224" i="3"/>
  <c r="N1224" i="3" s="1"/>
  <c r="M1223" i="3"/>
  <c r="N1223" i="3" s="1"/>
  <c r="L1223" i="3"/>
  <c r="M1222" i="3"/>
  <c r="L1222" i="3"/>
  <c r="N1222" i="3" s="1"/>
  <c r="M1221" i="3"/>
  <c r="L1221" i="3"/>
  <c r="M1220" i="3"/>
  <c r="L1220" i="3"/>
  <c r="N1220" i="3" s="1"/>
  <c r="M1219" i="3"/>
  <c r="L1219" i="3"/>
  <c r="M1218" i="3"/>
  <c r="L1218" i="3"/>
  <c r="M1217" i="3"/>
  <c r="L1217" i="3"/>
  <c r="N1217" i="3" s="1"/>
  <c r="M1216" i="3"/>
  <c r="L1216" i="3"/>
  <c r="N1216" i="3" s="1"/>
  <c r="M1215" i="3"/>
  <c r="L1215" i="3"/>
  <c r="N1215" i="3" s="1"/>
  <c r="M1214" i="3"/>
  <c r="L1214" i="3"/>
  <c r="N1214" i="3" s="1"/>
  <c r="M1213" i="3"/>
  <c r="L1213" i="3"/>
  <c r="M1212" i="3"/>
  <c r="L1212" i="3"/>
  <c r="N1212" i="3" s="1"/>
  <c r="M1211" i="3"/>
  <c r="L1211" i="3"/>
  <c r="N1211" i="3" s="1"/>
  <c r="M1210" i="3"/>
  <c r="L1210" i="3"/>
  <c r="M1209" i="3"/>
  <c r="L1209" i="3"/>
  <c r="N1209" i="3" s="1"/>
  <c r="M1208" i="3"/>
  <c r="L1208" i="3"/>
  <c r="N1208" i="3" s="1"/>
  <c r="M1207" i="3"/>
  <c r="L1207" i="3"/>
  <c r="N1207" i="3" s="1"/>
  <c r="M1206" i="3"/>
  <c r="L1206" i="3"/>
  <c r="N1206" i="3" s="1"/>
  <c r="M1205" i="3"/>
  <c r="L1205" i="3"/>
  <c r="M1204" i="3"/>
  <c r="L1204" i="3"/>
  <c r="N1204" i="3" s="1"/>
  <c r="M1203" i="3"/>
  <c r="L1203" i="3"/>
  <c r="N1203" i="3" s="1"/>
  <c r="M1202" i="3"/>
  <c r="L1202" i="3"/>
  <c r="M1201" i="3"/>
  <c r="L1201" i="3"/>
  <c r="N1201" i="3" s="1"/>
  <c r="M1200" i="3"/>
  <c r="L1200" i="3"/>
  <c r="N1200" i="3" s="1"/>
  <c r="M1199" i="3"/>
  <c r="L1199" i="3"/>
  <c r="N1199" i="3" s="1"/>
  <c r="M1198" i="3"/>
  <c r="L1198" i="3"/>
  <c r="N1198" i="3" s="1"/>
  <c r="M1197" i="3"/>
  <c r="L1197" i="3"/>
  <c r="M1196" i="3"/>
  <c r="L1196" i="3"/>
  <c r="N1196" i="3" s="1"/>
  <c r="M1195" i="3"/>
  <c r="L1195" i="3"/>
  <c r="N1195" i="3" s="1"/>
  <c r="M1194" i="3"/>
  <c r="L1194" i="3"/>
  <c r="M1193" i="3"/>
  <c r="L1193" i="3"/>
  <c r="M1191" i="3"/>
  <c r="L1191" i="3"/>
  <c r="N1191" i="3" s="1"/>
  <c r="M1190" i="3"/>
  <c r="L1190" i="3"/>
  <c r="M1189" i="3"/>
  <c r="L1189" i="3"/>
  <c r="N1189" i="3" s="1"/>
  <c r="M1188" i="3"/>
  <c r="L1188" i="3"/>
  <c r="N1188" i="3" s="1"/>
  <c r="M1187" i="3"/>
  <c r="L1187" i="3"/>
  <c r="N1187" i="3" s="1"/>
  <c r="M1186" i="3"/>
  <c r="L1186" i="3"/>
  <c r="M1185" i="3"/>
  <c r="L1185" i="3"/>
  <c r="M1184" i="3"/>
  <c r="L1184" i="3"/>
  <c r="L1183" i="3" s="1"/>
  <c r="M1182" i="3"/>
  <c r="L1182" i="3"/>
  <c r="M1181" i="3"/>
  <c r="L1181" i="3"/>
  <c r="N1181" i="3" s="1"/>
  <c r="N1180" i="3"/>
  <c r="M1180" i="3"/>
  <c r="L1180" i="3"/>
  <c r="M1178" i="3"/>
  <c r="L1178" i="3"/>
  <c r="M1177" i="3"/>
  <c r="L1177" i="3"/>
  <c r="N1177" i="3" s="1"/>
  <c r="M1176" i="3"/>
  <c r="N1176" i="3" s="1"/>
  <c r="L1176" i="3"/>
  <c r="M1175" i="3"/>
  <c r="L1175" i="3"/>
  <c r="N1175" i="3" s="1"/>
  <c r="M1174" i="3"/>
  <c r="L1174" i="3"/>
  <c r="L1173" i="3"/>
  <c r="B1171" i="3"/>
  <c r="M300" i="3"/>
  <c r="L300" i="3"/>
  <c r="N300" i="3" s="1"/>
  <c r="M299" i="3"/>
  <c r="L299" i="3"/>
  <c r="M298" i="3"/>
  <c r="L298" i="3"/>
  <c r="N298" i="3" s="1"/>
  <c r="M297" i="3"/>
  <c r="L297" i="3"/>
  <c r="N297" i="3" s="1"/>
  <c r="M296" i="3"/>
  <c r="L296" i="3"/>
  <c r="M295" i="3"/>
  <c r="L295" i="3"/>
  <c r="M294" i="3"/>
  <c r="L294" i="3"/>
  <c r="M293" i="3"/>
  <c r="L293" i="3"/>
  <c r="N293" i="3" s="1"/>
  <c r="M292" i="3"/>
  <c r="L292" i="3"/>
  <c r="N292" i="3" s="1"/>
  <c r="M291" i="3"/>
  <c r="L291" i="3"/>
  <c r="M290" i="3"/>
  <c r="L290" i="3"/>
  <c r="N290" i="3" s="1"/>
  <c r="M289" i="3"/>
  <c r="L289" i="3"/>
  <c r="N289" i="3" s="1"/>
  <c r="M288" i="3"/>
  <c r="L288" i="3"/>
  <c r="M287" i="3"/>
  <c r="L287" i="3"/>
  <c r="M286" i="3"/>
  <c r="L286" i="3"/>
  <c r="M285" i="3"/>
  <c r="L285" i="3"/>
  <c r="N285" i="3" s="1"/>
  <c r="M284" i="3"/>
  <c r="L284" i="3"/>
  <c r="M283" i="3"/>
  <c r="L283" i="3"/>
  <c r="M282" i="3"/>
  <c r="L282" i="3"/>
  <c r="M281" i="3"/>
  <c r="L281" i="3"/>
  <c r="N281" i="3" s="1"/>
  <c r="M280" i="3"/>
  <c r="N280" i="3" s="1"/>
  <c r="L280" i="3"/>
  <c r="M279" i="3"/>
  <c r="L279" i="3"/>
  <c r="M278" i="3"/>
  <c r="L278" i="3"/>
  <c r="M277" i="3"/>
  <c r="L277" i="3"/>
  <c r="N277" i="3" s="1"/>
  <c r="M276" i="3"/>
  <c r="L276" i="3"/>
  <c r="M275" i="3"/>
  <c r="L275" i="3"/>
  <c r="M274" i="3"/>
  <c r="L274" i="3"/>
  <c r="N274" i="3" s="1"/>
  <c r="M273" i="3"/>
  <c r="L273" i="3"/>
  <c r="N273" i="3" s="1"/>
  <c r="M272" i="3"/>
  <c r="N272" i="3" s="1"/>
  <c r="L272" i="3"/>
  <c r="M271" i="3"/>
  <c r="L271" i="3"/>
  <c r="M270" i="3"/>
  <c r="L270" i="3"/>
  <c r="M269" i="3"/>
  <c r="L269" i="3"/>
  <c r="N269" i="3" s="1"/>
  <c r="M268" i="3"/>
  <c r="N268" i="3" s="1"/>
  <c r="L268" i="3"/>
  <c r="M267" i="3"/>
  <c r="L267" i="3"/>
  <c r="M266" i="3"/>
  <c r="L266" i="3"/>
  <c r="M265" i="3"/>
  <c r="L265" i="3"/>
  <c r="M264" i="3"/>
  <c r="L264" i="3"/>
  <c r="M263" i="3"/>
  <c r="L263" i="3"/>
  <c r="M262" i="3"/>
  <c r="L262" i="3"/>
  <c r="M261" i="3"/>
  <c r="L261" i="3"/>
  <c r="N261" i="3" s="1"/>
  <c r="M260" i="3"/>
  <c r="N260" i="3" s="1"/>
  <c r="L260" i="3"/>
  <c r="M259" i="3"/>
  <c r="L259" i="3"/>
  <c r="M258" i="3"/>
  <c r="L258" i="3"/>
  <c r="M257" i="3"/>
  <c r="L257" i="3"/>
  <c r="N257" i="3" s="1"/>
  <c r="J257" i="3"/>
  <c r="M256" i="3"/>
  <c r="L256" i="3"/>
  <c r="N256" i="3" s="1"/>
  <c r="M255" i="3"/>
  <c r="N255" i="3" s="1"/>
  <c r="L255" i="3"/>
  <c r="M254" i="3"/>
  <c r="L254" i="3"/>
  <c r="M253" i="3"/>
  <c r="L253" i="3"/>
  <c r="M252" i="3"/>
  <c r="L252" i="3"/>
  <c r="N252" i="3" s="1"/>
  <c r="M251" i="3"/>
  <c r="N251" i="3" s="1"/>
  <c r="L251" i="3"/>
  <c r="M250" i="3"/>
  <c r="L250" i="3"/>
  <c r="M249" i="3"/>
  <c r="L249" i="3"/>
  <c r="M248" i="3"/>
  <c r="L248" i="3"/>
  <c r="N248" i="3" s="1"/>
  <c r="M247" i="3"/>
  <c r="L247" i="3"/>
  <c r="M246" i="3"/>
  <c r="L246" i="3"/>
  <c r="M245" i="3"/>
  <c r="L245" i="3"/>
  <c r="N245" i="3" s="1"/>
  <c r="M244" i="3"/>
  <c r="L244" i="3"/>
  <c r="N244" i="3" s="1"/>
  <c r="M243" i="3"/>
  <c r="L243" i="3"/>
  <c r="M242" i="3"/>
  <c r="L242" i="3"/>
  <c r="M241" i="3"/>
  <c r="L241" i="3"/>
  <c r="M240" i="3"/>
  <c r="L240" i="3"/>
  <c r="N240" i="3" s="1"/>
  <c r="M239" i="3"/>
  <c r="L239" i="3"/>
  <c r="M238" i="3"/>
  <c r="L238" i="3"/>
  <c r="M237" i="3"/>
  <c r="L237" i="3"/>
  <c r="M236" i="3"/>
  <c r="L236" i="3"/>
  <c r="N236" i="3" s="1"/>
  <c r="M235" i="3"/>
  <c r="L235" i="3"/>
  <c r="M234" i="3"/>
  <c r="L234" i="3"/>
  <c r="M233" i="3"/>
  <c r="L233" i="3"/>
  <c r="N233" i="3" s="1"/>
  <c r="M232" i="3"/>
  <c r="L232" i="3"/>
  <c r="N232" i="3" s="1"/>
  <c r="M231" i="3"/>
  <c r="L231" i="3"/>
  <c r="M230" i="3"/>
  <c r="L230" i="3"/>
  <c r="M229" i="3"/>
  <c r="L229" i="3"/>
  <c r="M228" i="3"/>
  <c r="L228" i="3"/>
  <c r="N228" i="3" s="1"/>
  <c r="J228" i="3"/>
  <c r="M227" i="3"/>
  <c r="L227" i="3"/>
  <c r="N227" i="3" s="1"/>
  <c r="M226" i="3"/>
  <c r="L226" i="3"/>
  <c r="M225" i="3"/>
  <c r="L225" i="3"/>
  <c r="M224" i="3"/>
  <c r="L224" i="3"/>
  <c r="M223" i="3"/>
  <c r="L223" i="3"/>
  <c r="N223" i="3" s="1"/>
  <c r="M222" i="3"/>
  <c r="L222" i="3"/>
  <c r="J222" i="3"/>
  <c r="M221" i="3"/>
  <c r="N221" i="3" s="1"/>
  <c r="L221" i="3"/>
  <c r="J221" i="3"/>
  <c r="M220" i="3"/>
  <c r="L220" i="3"/>
  <c r="J220" i="3"/>
  <c r="M219" i="3"/>
  <c r="L219" i="3"/>
  <c r="J219" i="3"/>
  <c r="M218" i="3"/>
  <c r="L218" i="3"/>
  <c r="J218" i="3"/>
  <c r="M217" i="3"/>
  <c r="N217" i="3" s="1"/>
  <c r="L217" i="3"/>
  <c r="M216" i="3"/>
  <c r="L216" i="3"/>
  <c r="M215" i="3"/>
  <c r="L215" i="3"/>
  <c r="M214" i="3"/>
  <c r="L214" i="3"/>
  <c r="M213" i="3"/>
  <c r="N213" i="3" s="1"/>
  <c r="L213" i="3"/>
  <c r="M212" i="3"/>
  <c r="L212" i="3"/>
  <c r="M211" i="3"/>
  <c r="L211" i="3"/>
  <c r="M210" i="3"/>
  <c r="L210" i="3"/>
  <c r="M209" i="3"/>
  <c r="N209" i="3" s="1"/>
  <c r="L209" i="3"/>
  <c r="M208" i="3"/>
  <c r="L208" i="3"/>
  <c r="N208" i="3" s="1"/>
  <c r="I207" i="3"/>
  <c r="M206" i="3"/>
  <c r="L206" i="3"/>
  <c r="L205" i="3" s="1"/>
  <c r="I205" i="3"/>
  <c r="M204" i="3"/>
  <c r="L204" i="3"/>
  <c r="M203" i="3"/>
  <c r="L203" i="3"/>
  <c r="M202" i="3"/>
  <c r="L202" i="3"/>
  <c r="M201" i="3"/>
  <c r="L201" i="3"/>
  <c r="N201" i="3" s="1"/>
  <c r="M200" i="3"/>
  <c r="L200" i="3"/>
  <c r="M199" i="3"/>
  <c r="L199" i="3"/>
  <c r="M198" i="3"/>
  <c r="L198" i="3"/>
  <c r="N198" i="3" s="1"/>
  <c r="I197" i="3"/>
  <c r="M196" i="3"/>
  <c r="N196" i="3" s="1"/>
  <c r="L196" i="3"/>
  <c r="M195" i="3"/>
  <c r="L195" i="3"/>
  <c r="L194" i="3"/>
  <c r="N194" i="3" s="1"/>
  <c r="M193" i="3"/>
  <c r="L193" i="3"/>
  <c r="N193" i="3" s="1"/>
  <c r="M192" i="3"/>
  <c r="L192" i="3"/>
  <c r="M191" i="3"/>
  <c r="L191" i="3"/>
  <c r="M190" i="3"/>
  <c r="L190" i="3"/>
  <c r="M189" i="3"/>
  <c r="L189" i="3"/>
  <c r="M188" i="3"/>
  <c r="L188" i="3"/>
  <c r="N188" i="3" s="1"/>
  <c r="M187" i="3"/>
  <c r="L187" i="3"/>
  <c r="M186" i="3"/>
  <c r="L186" i="3"/>
  <c r="M185" i="3"/>
  <c r="L185" i="3"/>
  <c r="M184" i="3"/>
  <c r="L184" i="3"/>
  <c r="M183" i="3"/>
  <c r="L183" i="3"/>
  <c r="M182" i="3"/>
  <c r="L182" i="3"/>
  <c r="N182" i="3" s="1"/>
  <c r="M181" i="3"/>
  <c r="L181" i="3"/>
  <c r="M180" i="3"/>
  <c r="L180" i="3"/>
  <c r="N180" i="3" s="1"/>
  <c r="M179" i="3"/>
  <c r="L179" i="3"/>
  <c r="M178" i="3"/>
  <c r="L178" i="3"/>
  <c r="N178" i="3" s="1"/>
  <c r="M177" i="3"/>
  <c r="L177" i="3"/>
  <c r="M176" i="3"/>
  <c r="L176" i="3"/>
  <c r="M175" i="3"/>
  <c r="L175" i="3"/>
  <c r="M174" i="3"/>
  <c r="L174" i="3"/>
  <c r="M173" i="3"/>
  <c r="L173" i="3"/>
  <c r="M172" i="3"/>
  <c r="L172" i="3"/>
  <c r="N172" i="3" s="1"/>
  <c r="M171" i="3"/>
  <c r="I171" i="3"/>
  <c r="M170" i="3"/>
  <c r="L170" i="3"/>
  <c r="M169" i="3"/>
  <c r="L169" i="3"/>
  <c r="M168" i="3"/>
  <c r="L168" i="3"/>
  <c r="N168" i="3" s="1"/>
  <c r="M167" i="3"/>
  <c r="L167" i="3"/>
  <c r="M166" i="3"/>
  <c r="L166" i="3"/>
  <c r="N166" i="3" s="1"/>
  <c r="M165" i="3"/>
  <c r="L165" i="3"/>
  <c r="M164" i="3"/>
  <c r="L164" i="3"/>
  <c r="N164" i="3" s="1"/>
  <c r="M163" i="3"/>
  <c r="N163" i="3" s="1"/>
  <c r="L163" i="3"/>
  <c r="M162" i="3"/>
  <c r="L162" i="3"/>
  <c r="M161" i="3"/>
  <c r="L161" i="3"/>
  <c r="M160" i="3"/>
  <c r="L160" i="3"/>
  <c r="N160" i="3" s="1"/>
  <c r="M159" i="3"/>
  <c r="L159" i="3"/>
  <c r="M158" i="3"/>
  <c r="L158" i="3"/>
  <c r="M157" i="3"/>
  <c r="L157" i="3"/>
  <c r="N156" i="3"/>
  <c r="M156" i="3"/>
  <c r="L156" i="3"/>
  <c r="M155" i="3"/>
  <c r="L155" i="3"/>
  <c r="I154" i="3"/>
  <c r="M153" i="3"/>
  <c r="N153" i="3" s="1"/>
  <c r="L153" i="3"/>
  <c r="M152" i="3"/>
  <c r="L152" i="3"/>
  <c r="N152" i="3" s="1"/>
  <c r="M151" i="3"/>
  <c r="L151" i="3"/>
  <c r="M150" i="3"/>
  <c r="L150" i="3"/>
  <c r="N150" i="3" s="1"/>
  <c r="M149" i="3"/>
  <c r="N149" i="3" s="1"/>
  <c r="L149" i="3"/>
  <c r="M148" i="3"/>
  <c r="L148" i="3"/>
  <c r="N148" i="3" s="1"/>
  <c r="I147" i="3"/>
  <c r="M146" i="3"/>
  <c r="L146" i="3"/>
  <c r="N146" i="3" s="1"/>
  <c r="M145" i="3"/>
  <c r="L145" i="3"/>
  <c r="M144" i="3"/>
  <c r="L144" i="3"/>
  <c r="N144" i="3" s="1"/>
  <c r="M143" i="3"/>
  <c r="L143" i="3"/>
  <c r="I142" i="3"/>
  <c r="M141" i="3"/>
  <c r="L141" i="3"/>
  <c r="M140" i="3"/>
  <c r="L140" i="3"/>
  <c r="M139" i="3"/>
  <c r="L139" i="3"/>
  <c r="M138" i="3"/>
  <c r="L138" i="3"/>
  <c r="M137" i="3"/>
  <c r="N137" i="3" s="1"/>
  <c r="L137" i="3"/>
  <c r="M136" i="3"/>
  <c r="L136" i="3"/>
  <c r="M135" i="3"/>
  <c r="L135" i="3"/>
  <c r="M134" i="3"/>
  <c r="L134" i="3"/>
  <c r="N134" i="3" s="1"/>
  <c r="M133" i="3"/>
  <c r="L133" i="3"/>
  <c r="M132" i="3"/>
  <c r="L132" i="3"/>
  <c r="M131" i="3"/>
  <c r="L131" i="3"/>
  <c r="I130" i="3"/>
  <c r="M129" i="3"/>
  <c r="L129" i="3"/>
  <c r="M128" i="3"/>
  <c r="L128" i="3"/>
  <c r="N128" i="3" s="1"/>
  <c r="M127" i="3"/>
  <c r="L127" i="3"/>
  <c r="M126" i="3"/>
  <c r="L126" i="3"/>
  <c r="M125" i="3"/>
  <c r="L125" i="3"/>
  <c r="M124" i="3"/>
  <c r="L124" i="3"/>
  <c r="N124" i="3" s="1"/>
  <c r="M123" i="3"/>
  <c r="N123" i="3" s="1"/>
  <c r="L123" i="3"/>
  <c r="M122" i="3"/>
  <c r="L122" i="3"/>
  <c r="M121" i="3"/>
  <c r="L121" i="3"/>
  <c r="M120" i="3"/>
  <c r="L120" i="3"/>
  <c r="N120" i="3" s="1"/>
  <c r="M119" i="3"/>
  <c r="N119" i="3" s="1"/>
  <c r="L119" i="3"/>
  <c r="M118" i="3"/>
  <c r="L118" i="3"/>
  <c r="N118" i="3" s="1"/>
  <c r="M117" i="3"/>
  <c r="L117" i="3"/>
  <c r="M116" i="3"/>
  <c r="L116" i="3"/>
  <c r="N116" i="3" s="1"/>
  <c r="M115" i="3"/>
  <c r="N115" i="3" s="1"/>
  <c r="L115" i="3"/>
  <c r="M114" i="3"/>
  <c r="L114" i="3"/>
  <c r="M113" i="3"/>
  <c r="L113" i="3"/>
  <c r="M112" i="3"/>
  <c r="L112" i="3"/>
  <c r="N112" i="3" s="1"/>
  <c r="M111" i="3"/>
  <c r="L111" i="3"/>
  <c r="M110" i="3"/>
  <c r="L110" i="3"/>
  <c r="M109" i="3"/>
  <c r="L109" i="3"/>
  <c r="N109" i="3" s="1"/>
  <c r="N108" i="3"/>
  <c r="M108" i="3"/>
  <c r="L108" i="3"/>
  <c r="M107" i="3"/>
  <c r="N107" i="3" s="1"/>
  <c r="L107" i="3"/>
  <c r="M106" i="3"/>
  <c r="L106" i="3"/>
  <c r="L105" i="3"/>
  <c r="I105" i="3"/>
  <c r="M104" i="3"/>
  <c r="L104" i="3"/>
  <c r="N104" i="3" s="1"/>
  <c r="N103" i="3" s="1"/>
  <c r="R103" i="3" s="1"/>
  <c r="M103" i="3"/>
  <c r="I103" i="3"/>
  <c r="M102" i="3"/>
  <c r="L102" i="3"/>
  <c r="N102" i="3" s="1"/>
  <c r="N101" i="3" s="1"/>
  <c r="R101" i="3" s="1"/>
  <c r="M101" i="3"/>
  <c r="I101" i="3"/>
  <c r="M100" i="3"/>
  <c r="L100" i="3"/>
  <c r="N100" i="3" s="1"/>
  <c r="M99" i="3"/>
  <c r="L99" i="3"/>
  <c r="M98" i="3"/>
  <c r="L98" i="3"/>
  <c r="N98" i="3" s="1"/>
  <c r="M97" i="3"/>
  <c r="N97" i="3" s="1"/>
  <c r="L97" i="3"/>
  <c r="M96" i="3"/>
  <c r="L96" i="3"/>
  <c r="N96" i="3" s="1"/>
  <c r="M95" i="3"/>
  <c r="L95" i="3"/>
  <c r="M94" i="3"/>
  <c r="L94" i="3"/>
  <c r="N94" i="3" s="1"/>
  <c r="M93" i="3"/>
  <c r="L93" i="3"/>
  <c r="J93" i="3"/>
  <c r="M92" i="3"/>
  <c r="N92" i="3" s="1"/>
  <c r="L92" i="3"/>
  <c r="M91" i="3"/>
  <c r="L91" i="3"/>
  <c r="N91" i="3" s="1"/>
  <c r="M90" i="3"/>
  <c r="L90" i="3"/>
  <c r="M89" i="3"/>
  <c r="L89" i="3"/>
  <c r="N89" i="3" s="1"/>
  <c r="M88" i="3"/>
  <c r="L88" i="3"/>
  <c r="M87" i="3"/>
  <c r="L87" i="3"/>
  <c r="M86" i="3"/>
  <c r="L86" i="3"/>
  <c r="M85" i="3"/>
  <c r="L85" i="3"/>
  <c r="N85" i="3" s="1"/>
  <c r="M84" i="3"/>
  <c r="L84" i="3"/>
  <c r="N84" i="3" s="1"/>
  <c r="M83" i="3"/>
  <c r="L83" i="3"/>
  <c r="M82" i="3"/>
  <c r="L82" i="3"/>
  <c r="N82" i="3" s="1"/>
  <c r="M81" i="3"/>
  <c r="L81" i="3"/>
  <c r="N81" i="3" s="1"/>
  <c r="M80" i="3"/>
  <c r="L80" i="3"/>
  <c r="M79" i="3"/>
  <c r="L79" i="3"/>
  <c r="N79" i="3" s="1"/>
  <c r="M78" i="3"/>
  <c r="L78" i="3"/>
  <c r="M77" i="3"/>
  <c r="L77" i="3"/>
  <c r="N77" i="3" s="1"/>
  <c r="M76" i="3"/>
  <c r="L76" i="3"/>
  <c r="M75" i="3"/>
  <c r="L75" i="3"/>
  <c r="N75" i="3" s="1"/>
  <c r="M74" i="3"/>
  <c r="L74" i="3"/>
  <c r="M73" i="3"/>
  <c r="L73" i="3"/>
  <c r="N73" i="3" s="1"/>
  <c r="M72" i="3"/>
  <c r="L72" i="3"/>
  <c r="N72" i="3" s="1"/>
  <c r="M71" i="3"/>
  <c r="L71" i="3"/>
  <c r="M70" i="3"/>
  <c r="L70" i="3"/>
  <c r="N70" i="3" s="1"/>
  <c r="M69" i="3"/>
  <c r="L69" i="3"/>
  <c r="N69" i="3" s="1"/>
  <c r="M68" i="3"/>
  <c r="L68" i="3"/>
  <c r="M67" i="3"/>
  <c r="L67" i="3"/>
  <c r="M66" i="3"/>
  <c r="L66" i="3"/>
  <c r="M65" i="3"/>
  <c r="L65" i="3"/>
  <c r="N65" i="3" s="1"/>
  <c r="M64" i="3"/>
  <c r="L64" i="3"/>
  <c r="M63" i="3"/>
  <c r="L63" i="3"/>
  <c r="N63" i="3" s="1"/>
  <c r="M62" i="3"/>
  <c r="L62" i="3"/>
  <c r="I61" i="3"/>
  <c r="M60" i="3"/>
  <c r="M59" i="3" s="1"/>
  <c r="L60" i="3"/>
  <c r="N60" i="3" s="1"/>
  <c r="N59" i="3" s="1"/>
  <c r="R59" i="3" s="1"/>
  <c r="I59" i="3"/>
  <c r="M58" i="3"/>
  <c r="L58" i="3"/>
  <c r="M57" i="3"/>
  <c r="L57" i="3"/>
  <c r="N57" i="3" s="1"/>
  <c r="M56" i="3"/>
  <c r="L56" i="3"/>
  <c r="M55" i="3"/>
  <c r="L55" i="3"/>
  <c r="N55" i="3" s="1"/>
  <c r="M54" i="3"/>
  <c r="L54" i="3"/>
  <c r="M53" i="3"/>
  <c r="L53" i="3"/>
  <c r="N53" i="3" s="1"/>
  <c r="M52" i="3"/>
  <c r="L52" i="3"/>
  <c r="M51" i="3"/>
  <c r="L51" i="3"/>
  <c r="M50" i="3"/>
  <c r="L50" i="3"/>
  <c r="I49" i="3"/>
  <c r="M48" i="3"/>
  <c r="L48" i="3"/>
  <c r="M47" i="3"/>
  <c r="L47" i="3"/>
  <c r="M46" i="3"/>
  <c r="L46" i="3"/>
  <c r="M45" i="3"/>
  <c r="L45" i="3"/>
  <c r="M44" i="3"/>
  <c r="L44" i="3"/>
  <c r="M43" i="3"/>
  <c r="L43" i="3"/>
  <c r="N43" i="3" s="1"/>
  <c r="M42" i="3"/>
  <c r="L42" i="3"/>
  <c r="M41" i="3"/>
  <c r="L41" i="3"/>
  <c r="M40" i="3"/>
  <c r="L40" i="3"/>
  <c r="N40" i="3" s="1"/>
  <c r="M39" i="3"/>
  <c r="L39" i="3"/>
  <c r="N39" i="3" s="1"/>
  <c r="M38" i="3"/>
  <c r="L38" i="3"/>
  <c r="M37" i="3"/>
  <c r="L37" i="3"/>
  <c r="N37" i="3" s="1"/>
  <c r="M36" i="3"/>
  <c r="L36" i="3"/>
  <c r="M35" i="3"/>
  <c r="L35" i="3"/>
  <c r="N35" i="3" s="1"/>
  <c r="M34" i="3"/>
  <c r="L34" i="3"/>
  <c r="M33" i="3"/>
  <c r="L33" i="3"/>
  <c r="N33" i="3" s="1"/>
  <c r="M32" i="3"/>
  <c r="L32" i="3"/>
  <c r="M31" i="3"/>
  <c r="L31" i="3"/>
  <c r="N31" i="3" s="1"/>
  <c r="J31" i="3"/>
  <c r="I30" i="3"/>
  <c r="M29" i="3"/>
  <c r="M27" i="3" s="1"/>
  <c r="L29" i="3"/>
  <c r="M28" i="3"/>
  <c r="L28" i="3"/>
  <c r="L27" i="3" s="1"/>
  <c r="I27" i="3"/>
  <c r="M26" i="3"/>
  <c r="M25" i="3" s="1"/>
  <c r="L26" i="3"/>
  <c r="I25" i="3"/>
  <c r="M24" i="3"/>
  <c r="L24" i="3"/>
  <c r="N24" i="3" s="1"/>
  <c r="M23" i="3"/>
  <c r="L23" i="3"/>
  <c r="M22" i="3"/>
  <c r="L22" i="3"/>
  <c r="M21" i="3"/>
  <c r="L21" i="3"/>
  <c r="M20" i="3"/>
  <c r="L20" i="3"/>
  <c r="L19" i="3" s="1"/>
  <c r="I19" i="3"/>
  <c r="Q18" i="3"/>
  <c r="Q17" i="3" s="1"/>
  <c r="N585" i="2"/>
  <c r="N586" i="2"/>
  <c r="N22" i="3" l="1"/>
  <c r="N26" i="3"/>
  <c r="N25" i="3" s="1"/>
  <c r="R25" i="3" s="1"/>
  <c r="N42" i="3"/>
  <c r="N122" i="3"/>
  <c r="N129" i="3"/>
  <c r="N167" i="3"/>
  <c r="N181" i="3"/>
  <c r="N195" i="3"/>
  <c r="N218" i="3"/>
  <c r="N222" i="3"/>
  <c r="N226" i="3"/>
  <c r="N235" i="3"/>
  <c r="N239" i="3"/>
  <c r="N243" i="3"/>
  <c r="N1219" i="3"/>
  <c r="L1433" i="3"/>
  <c r="L1463" i="3"/>
  <c r="L1467" i="3"/>
  <c r="N1681" i="3"/>
  <c r="N1735" i="3"/>
  <c r="N1816" i="3"/>
  <c r="M1829" i="3"/>
  <c r="N1867" i="3"/>
  <c r="N1882" i="3"/>
  <c r="N1911" i="3"/>
  <c r="M1962" i="3"/>
  <c r="N1962" i="3" s="1"/>
  <c r="L1971" i="3"/>
  <c r="N1971" i="3" s="1"/>
  <c r="L2000" i="3"/>
  <c r="N2000" i="3" s="1"/>
  <c r="N2002" i="3"/>
  <c r="M2004" i="3"/>
  <c r="N2004" i="3" s="1"/>
  <c r="L2023" i="3"/>
  <c r="N2023" i="3" s="1"/>
  <c r="N86" i="3"/>
  <c r="N88" i="3"/>
  <c r="N141" i="3"/>
  <c r="N1290" i="3"/>
  <c r="N1293" i="3"/>
  <c r="N1295" i="3"/>
  <c r="M1302" i="3"/>
  <c r="N1309" i="3"/>
  <c r="N1311" i="3"/>
  <c r="N1319" i="3"/>
  <c r="N1321" i="3"/>
  <c r="N1323" i="3"/>
  <c r="N1356" i="3"/>
  <c r="N1360" i="3"/>
  <c r="N1362" i="3"/>
  <c r="M1428" i="3"/>
  <c r="M1434" i="3"/>
  <c r="N1437" i="3"/>
  <c r="N1448" i="3"/>
  <c r="N1477" i="3"/>
  <c r="N1497" i="3"/>
  <c r="N1517" i="3"/>
  <c r="N1522" i="3"/>
  <c r="M1550" i="3"/>
  <c r="L1558" i="3"/>
  <c r="N1558" i="3" s="1"/>
  <c r="N1564" i="3"/>
  <c r="N1581" i="3"/>
  <c r="N1734" i="3"/>
  <c r="N1789" i="3"/>
  <c r="N1808" i="3"/>
  <c r="N1854" i="3"/>
  <c r="N1936" i="3"/>
  <c r="L1969" i="3"/>
  <c r="M1988" i="3"/>
  <c r="L1994" i="3"/>
  <c r="N1994" i="3" s="1"/>
  <c r="L1997" i="3"/>
  <c r="N1997" i="3" s="1"/>
  <c r="L1999" i="3"/>
  <c r="N1999" i="3" s="1"/>
  <c r="L2025" i="3"/>
  <c r="N47" i="3"/>
  <c r="N106" i="3"/>
  <c r="N138" i="3"/>
  <c r="N140" i="3"/>
  <c r="N155" i="3"/>
  <c r="N157" i="3"/>
  <c r="N170" i="3"/>
  <c r="M207" i="3"/>
  <c r="N210" i="3"/>
  <c r="N214" i="3"/>
  <c r="N1554" i="3"/>
  <c r="N1682" i="3"/>
  <c r="N1801" i="3"/>
  <c r="N1906" i="3"/>
  <c r="M2005" i="3"/>
  <c r="L2012" i="3"/>
  <c r="N2012" i="3" s="1"/>
  <c r="L2016" i="3"/>
  <c r="N2016" i="3" s="1"/>
  <c r="M19" i="3"/>
  <c r="N66" i="3"/>
  <c r="N68" i="3"/>
  <c r="N125" i="3"/>
  <c r="N131" i="3"/>
  <c r="M197" i="3"/>
  <c r="N288" i="3"/>
  <c r="N296" i="3"/>
  <c r="M1179" i="3"/>
  <c r="N1276" i="3"/>
  <c r="N1283" i="3"/>
  <c r="N1304" i="3"/>
  <c r="N1324" i="3"/>
  <c r="N1326" i="3"/>
  <c r="N1335" i="3"/>
  <c r="N1339" i="3"/>
  <c r="N1361" i="3"/>
  <c r="N1410" i="3"/>
  <c r="N1436" i="3"/>
  <c r="L1449" i="3"/>
  <c r="N1449" i="3" s="1"/>
  <c r="N1463" i="3"/>
  <c r="N1467" i="3"/>
  <c r="N1491" i="3"/>
  <c r="N1506" i="3"/>
  <c r="N1540" i="3"/>
  <c r="N1542" i="3"/>
  <c r="N1549" i="3"/>
  <c r="N1555" i="3"/>
  <c r="N1575" i="3"/>
  <c r="N1577" i="3"/>
  <c r="N1607" i="3"/>
  <c r="N1668" i="3"/>
  <c r="N1751" i="3"/>
  <c r="N1769" i="3"/>
  <c r="N1823" i="3"/>
  <c r="N1830" i="3"/>
  <c r="N1842" i="3"/>
  <c r="N1848" i="3"/>
  <c r="N1909" i="3"/>
  <c r="L1966" i="3"/>
  <c r="M1968" i="3"/>
  <c r="N1968" i="3" s="1"/>
  <c r="L1995" i="3"/>
  <c r="N1995" i="3" s="1"/>
  <c r="L1998" i="3"/>
  <c r="N1998" i="3" s="1"/>
  <c r="M2024" i="3"/>
  <c r="N2024" i="3" s="1"/>
  <c r="N177" i="3"/>
  <c r="N185" i="3"/>
  <c r="N187" i="3"/>
  <c r="N282" i="3"/>
  <c r="N284" i="3"/>
  <c r="N265" i="3"/>
  <c r="N189" i="3"/>
  <c r="N249" i="3"/>
  <c r="N262" i="3"/>
  <c r="N266" i="3"/>
  <c r="N184" i="3"/>
  <c r="N229" i="3"/>
  <c r="N276" i="3"/>
  <c r="M61" i="3"/>
  <c r="L25" i="3"/>
  <c r="I18" i="3"/>
  <c r="I17" i="3" s="1"/>
  <c r="N44" i="3"/>
  <c r="N46" i="3"/>
  <c r="N50" i="3"/>
  <c r="N52" i="3"/>
  <c r="N111" i="3"/>
  <c r="N113" i="3"/>
  <c r="N127" i="3"/>
  <c r="M130" i="3"/>
  <c r="N135" i="3"/>
  <c r="L154" i="3"/>
  <c r="N159" i="3"/>
  <c r="N161" i="3"/>
  <c r="L171" i="3"/>
  <c r="N173" i="3"/>
  <c r="N202" i="3"/>
  <c r="M205" i="3"/>
  <c r="N220" i="3"/>
  <c r="N231" i="3"/>
  <c r="N247" i="3"/>
  <c r="N264" i="3"/>
  <c r="L1179" i="3"/>
  <c r="M1230" i="3"/>
  <c r="N1313" i="3"/>
  <c r="N1344" i="3"/>
  <c r="N1364" i="3"/>
  <c r="N1383" i="3"/>
  <c r="N1411" i="3"/>
  <c r="N1492" i="3"/>
  <c r="M1514" i="3"/>
  <c r="L1514" i="3"/>
  <c r="N1550" i="3"/>
  <c r="N1627" i="3"/>
  <c r="M1663" i="3"/>
  <c r="N20" i="3"/>
  <c r="N28" i="3"/>
  <c r="N32" i="3"/>
  <c r="N34" i="3"/>
  <c r="N41" i="3"/>
  <c r="N48" i="3"/>
  <c r="M49" i="3"/>
  <c r="N54" i="3"/>
  <c r="N56" i="3"/>
  <c r="L59" i="3"/>
  <c r="N67" i="3"/>
  <c r="N74" i="3"/>
  <c r="N76" i="3"/>
  <c r="N83" i="3"/>
  <c r="N90" i="3"/>
  <c r="N93" i="3"/>
  <c r="N95" i="3"/>
  <c r="N110" i="3"/>
  <c r="N117" i="3"/>
  <c r="N126" i="3"/>
  <c r="N132" i="3"/>
  <c r="N139" i="3"/>
  <c r="M142" i="3"/>
  <c r="N145" i="3"/>
  <c r="M154" i="3"/>
  <c r="N158" i="3"/>
  <c r="N165" i="3"/>
  <c r="N174" i="3"/>
  <c r="N176" i="3"/>
  <c r="N179" i="3"/>
  <c r="N186" i="3"/>
  <c r="N203" i="3"/>
  <c r="L207" i="3"/>
  <c r="N211" i="3"/>
  <c r="N219" i="3"/>
  <c r="N237" i="3"/>
  <c r="N253" i="3"/>
  <c r="N270" i="3"/>
  <c r="N278" i="3"/>
  <c r="N286" i="3"/>
  <c r="N294" i="3"/>
  <c r="N1184" i="3"/>
  <c r="M1183" i="3"/>
  <c r="N1194" i="3"/>
  <c r="N1197" i="3"/>
  <c r="N1202" i="3"/>
  <c r="N1205" i="3"/>
  <c r="N1210" i="3"/>
  <c r="N1213" i="3"/>
  <c r="N1218" i="3"/>
  <c r="N1221" i="3"/>
  <c r="N1226" i="3"/>
  <c r="N1229" i="3"/>
  <c r="L1235" i="3"/>
  <c r="N1245" i="3"/>
  <c r="N1253" i="3"/>
  <c r="N1261" i="3"/>
  <c r="N1269" i="3"/>
  <c r="N1277" i="3"/>
  <c r="N1285" i="3"/>
  <c r="N1294" i="3"/>
  <c r="N1297" i="3"/>
  <c r="N1322" i="3"/>
  <c r="N1325" i="3"/>
  <c r="N1330" i="3"/>
  <c r="N1333" i="3"/>
  <c r="N1351" i="3"/>
  <c r="N1368" i="3"/>
  <c r="N1387" i="3"/>
  <c r="L1469" i="3"/>
  <c r="M1469" i="3"/>
  <c r="M1468" i="3"/>
  <c r="N1468" i="3" s="1"/>
  <c r="L1468" i="3"/>
  <c r="M1511" i="3"/>
  <c r="L1511" i="3"/>
  <c r="M1535" i="3"/>
  <c r="L1535" i="3"/>
  <c r="N1545" i="3"/>
  <c r="N1636" i="3"/>
  <c r="M1639" i="3"/>
  <c r="N1671" i="3"/>
  <c r="N21" i="3"/>
  <c r="N23" i="3"/>
  <c r="N29" i="3"/>
  <c r="L30" i="3"/>
  <c r="M30" i="3"/>
  <c r="N36" i="3"/>
  <c r="N38" i="3"/>
  <c r="N45" i="3"/>
  <c r="N51" i="3"/>
  <c r="N58" i="3"/>
  <c r="N62" i="3"/>
  <c r="N64" i="3"/>
  <c r="N71" i="3"/>
  <c r="N78" i="3"/>
  <c r="N80" i="3"/>
  <c r="N87" i="3"/>
  <c r="N99" i="3"/>
  <c r="N114" i="3"/>
  <c r="N121" i="3"/>
  <c r="N136" i="3"/>
  <c r="L142" i="3"/>
  <c r="L147" i="3"/>
  <c r="N151" i="3"/>
  <c r="N162" i="3"/>
  <c r="N190" i="3"/>
  <c r="N192" i="3"/>
  <c r="N200" i="3"/>
  <c r="N215" i="3"/>
  <c r="N224" i="3"/>
  <c r="N241" i="3"/>
  <c r="N258" i="3"/>
  <c r="N1185" i="3"/>
  <c r="N1241" i="3"/>
  <c r="L1243" i="3"/>
  <c r="N1343" i="3"/>
  <c r="N1355" i="3"/>
  <c r="M1462" i="3"/>
  <c r="L1462" i="3"/>
  <c r="N1569" i="3"/>
  <c r="N1647" i="3"/>
  <c r="M1235" i="3"/>
  <c r="L1439" i="3"/>
  <c r="M1439" i="3"/>
  <c r="M1438" i="3"/>
  <c r="L1438" i="3"/>
  <c r="M1985" i="3"/>
  <c r="L1985" i="3"/>
  <c r="M2008" i="3"/>
  <c r="L2009" i="3"/>
  <c r="L2008" i="3"/>
  <c r="N2008" i="3" s="1"/>
  <c r="N1337" i="3"/>
  <c r="N1342" i="3"/>
  <c r="M1343" i="3"/>
  <c r="N1349" i="3"/>
  <c r="N1354" i="3"/>
  <c r="M1355" i="3"/>
  <c r="N1385" i="3"/>
  <c r="M1388" i="3"/>
  <c r="N1401" i="3"/>
  <c r="N1406" i="3"/>
  <c r="N1408" i="3"/>
  <c r="N1414" i="3"/>
  <c r="M1429" i="3"/>
  <c r="L1432" i="3"/>
  <c r="M1433" i="3"/>
  <c r="N1433" i="3" s="1"/>
  <c r="N1451" i="3"/>
  <c r="N1471" i="3"/>
  <c r="N1479" i="3"/>
  <c r="N1481" i="3"/>
  <c r="N1495" i="3"/>
  <c r="N1499" i="3"/>
  <c r="N1507" i="3"/>
  <c r="N1509" i="3"/>
  <c r="N1520" i="3"/>
  <c r="N1525" i="3"/>
  <c r="M1528" i="3"/>
  <c r="N1533" i="3"/>
  <c r="N1547" i="3"/>
  <c r="N1552" i="3"/>
  <c r="N1621" i="3"/>
  <c r="N1629" i="3"/>
  <c r="N1641" i="3"/>
  <c r="N1646" i="3"/>
  <c r="N1649" i="3"/>
  <c r="N1654" i="3"/>
  <c r="L1657" i="3"/>
  <c r="N1665" i="3"/>
  <c r="N1670" i="3"/>
  <c r="N1673" i="3"/>
  <c r="N1678" i="3"/>
  <c r="N1691" i="3"/>
  <c r="N1707" i="3"/>
  <c r="N1723" i="3"/>
  <c r="N1754" i="3"/>
  <c r="N1790" i="3"/>
  <c r="N1815" i="3"/>
  <c r="L1829" i="3"/>
  <c r="N1831" i="3"/>
  <c r="N1868" i="3"/>
  <c r="N1899" i="3"/>
  <c r="N1935" i="3"/>
  <c r="N1951" i="3"/>
  <c r="N1963" i="3"/>
  <c r="M1986" i="3"/>
  <c r="L1986" i="3"/>
  <c r="N1986" i="3" s="1"/>
  <c r="N2005" i="3"/>
  <c r="M2021" i="3"/>
  <c r="L2021" i="3"/>
  <c r="M2020" i="3"/>
  <c r="L2020" i="3"/>
  <c r="L2028" i="3"/>
  <c r="N2028" i="3" s="1"/>
  <c r="M2028" i="3"/>
  <c r="L1430" i="3"/>
  <c r="M1432" i="3"/>
  <c r="N1432" i="3" s="1"/>
  <c r="L1529" i="3"/>
  <c r="N1529" i="3" s="1"/>
  <c r="M1615" i="3"/>
  <c r="M1929" i="3"/>
  <c r="M1934" i="3"/>
  <c r="M1970" i="3"/>
  <c r="L1970" i="3"/>
  <c r="M2022" i="3"/>
  <c r="L2022" i="3"/>
  <c r="L2032" i="3"/>
  <c r="N2032" i="3" s="1"/>
  <c r="M2032" i="3"/>
  <c r="N1338" i="3"/>
  <c r="N1341" i="3"/>
  <c r="N1350" i="3"/>
  <c r="N1353" i="3"/>
  <c r="N1381" i="3"/>
  <c r="M1395" i="3"/>
  <c r="N1400" i="3"/>
  <c r="N1402" i="3"/>
  <c r="N1409" i="3"/>
  <c r="N1422" i="3"/>
  <c r="N1424" i="3"/>
  <c r="L1428" i="3"/>
  <c r="N1428" i="3" s="1"/>
  <c r="L1431" i="3"/>
  <c r="N1431" i="3" s="1"/>
  <c r="N1434" i="3"/>
  <c r="N1447" i="3"/>
  <c r="N1461" i="3"/>
  <c r="N1474" i="3"/>
  <c r="N1490" i="3"/>
  <c r="N1494" i="3"/>
  <c r="N1500" i="3"/>
  <c r="N1503" i="3"/>
  <c r="N1516" i="3"/>
  <c r="N1524" i="3"/>
  <c r="L1527" i="3"/>
  <c r="L1539" i="3"/>
  <c r="N1539" i="3" s="1"/>
  <c r="N1541" i="3"/>
  <c r="N1543" i="3"/>
  <c r="N1548" i="3"/>
  <c r="N1559" i="3"/>
  <c r="N1562" i="3"/>
  <c r="N1617" i="3"/>
  <c r="N1622" i="3"/>
  <c r="N1625" i="3"/>
  <c r="N1630" i="3"/>
  <c r="N1645" i="3"/>
  <c r="N1653" i="3"/>
  <c r="N1669" i="3"/>
  <c r="N1677" i="3"/>
  <c r="L1679" i="3"/>
  <c r="N1699" i="3"/>
  <c r="N1715" i="3"/>
  <c r="N1731" i="3"/>
  <c r="N1782" i="3"/>
  <c r="N1812" i="3"/>
  <c r="N1836" i="3"/>
  <c r="N1907" i="3"/>
  <c r="M2017" i="3"/>
  <c r="L2017" i="3"/>
  <c r="N2033" i="3"/>
  <c r="N1689" i="3"/>
  <c r="N1697" i="3"/>
  <c r="N1705" i="3"/>
  <c r="N1713" i="3"/>
  <c r="N1721" i="3"/>
  <c r="N1729" i="3"/>
  <c r="N1742" i="3"/>
  <c r="N1746" i="3"/>
  <c r="N1748" i="3"/>
  <c r="N1758" i="3"/>
  <c r="N1771" i="3"/>
  <c r="N1773" i="3"/>
  <c r="N1778" i="3"/>
  <c r="N1797" i="3"/>
  <c r="N1799" i="3"/>
  <c r="N1806" i="3"/>
  <c r="N1826" i="3"/>
  <c r="N1828" i="3"/>
  <c r="N1844" i="3"/>
  <c r="N1846" i="3"/>
  <c r="N1851" i="3"/>
  <c r="N1853" i="3"/>
  <c r="N1863" i="3"/>
  <c r="N1870" i="3"/>
  <c r="N1875" i="3"/>
  <c r="N1885" i="3"/>
  <c r="N1888" i="3"/>
  <c r="N1890" i="3"/>
  <c r="N1895" i="3"/>
  <c r="N1918" i="3"/>
  <c r="N1928" i="3"/>
  <c r="N1937" i="3"/>
  <c r="N1940" i="3"/>
  <c r="N1950" i="3"/>
  <c r="N1953" i="3"/>
  <c r="N1975" i="3"/>
  <c r="M1978" i="3"/>
  <c r="N1978" i="3" s="1"/>
  <c r="N2026" i="3"/>
  <c r="N1969" i="3"/>
  <c r="N2025" i="3"/>
  <c r="N1690" i="3"/>
  <c r="N1693" i="3"/>
  <c r="N1698" i="3"/>
  <c r="N1701" i="3"/>
  <c r="N1706" i="3"/>
  <c r="N1709" i="3"/>
  <c r="N1714" i="3"/>
  <c r="N1717" i="3"/>
  <c r="N1722" i="3"/>
  <c r="N1725" i="3"/>
  <c r="N1730" i="3"/>
  <c r="N1749" i="3"/>
  <c r="N1761" i="3"/>
  <c r="N1767" i="3"/>
  <c r="N1786" i="3"/>
  <c r="N1800" i="3"/>
  <c r="N1803" i="3"/>
  <c r="N1822" i="3"/>
  <c r="N1832" i="3"/>
  <c r="N1834" i="3"/>
  <c r="N1866" i="3"/>
  <c r="N1881" i="3"/>
  <c r="N1884" i="3"/>
  <c r="M1896" i="3"/>
  <c r="N1905" i="3"/>
  <c r="N1915" i="3"/>
  <c r="N1922" i="3"/>
  <c r="N1924" i="3"/>
  <c r="N1931" i="3"/>
  <c r="N1941" i="3"/>
  <c r="N1947" i="3"/>
  <c r="N1972" i="3"/>
  <c r="L1977" i="3"/>
  <c r="M2027" i="3"/>
  <c r="N2027" i="3" s="1"/>
  <c r="N19" i="3"/>
  <c r="N27" i="3"/>
  <c r="R27" i="3" s="1"/>
  <c r="N61" i="3"/>
  <c r="R61" i="3" s="1"/>
  <c r="N147" i="3"/>
  <c r="R147" i="3" s="1"/>
  <c r="L101" i="3"/>
  <c r="L103" i="3"/>
  <c r="L49" i="3"/>
  <c r="L61" i="3"/>
  <c r="M105" i="3"/>
  <c r="L130" i="3"/>
  <c r="N133" i="3"/>
  <c r="N130" i="3" s="1"/>
  <c r="R130" i="3" s="1"/>
  <c r="N143" i="3"/>
  <c r="N142" i="3" s="1"/>
  <c r="R142" i="3" s="1"/>
  <c r="M147" i="3"/>
  <c r="N169" i="3"/>
  <c r="N154" i="3" s="1"/>
  <c r="R154" i="3" s="1"/>
  <c r="N183" i="3"/>
  <c r="L197" i="3"/>
  <c r="N206" i="3"/>
  <c r="N205" i="3" s="1"/>
  <c r="R205" i="3" s="1"/>
  <c r="N212" i="3"/>
  <c r="N225" i="3"/>
  <c r="N234" i="3"/>
  <c r="N242" i="3"/>
  <c r="N250" i="3"/>
  <c r="N259" i="3"/>
  <c r="N267" i="3"/>
  <c r="N275" i="3"/>
  <c r="N283" i="3"/>
  <c r="N291" i="3"/>
  <c r="N299" i="3"/>
  <c r="N1174" i="3"/>
  <c r="N1190" i="3"/>
  <c r="L1230" i="3"/>
  <c r="N1233" i="3"/>
  <c r="N1242" i="3"/>
  <c r="N1246" i="3"/>
  <c r="N1254" i="3"/>
  <c r="N1262" i="3"/>
  <c r="N1270" i="3"/>
  <c r="N1278" i="3"/>
  <c r="N1286" i="3"/>
  <c r="L1289" i="3"/>
  <c r="N1306" i="3"/>
  <c r="L1343" i="3"/>
  <c r="L1347" i="3"/>
  <c r="N1377" i="3"/>
  <c r="L1376" i="3"/>
  <c r="N1382" i="3"/>
  <c r="N1421" i="3"/>
  <c r="N1420" i="3" s="1"/>
  <c r="L1420" i="3"/>
  <c r="N1430" i="3"/>
  <c r="N1439" i="3"/>
  <c r="M1557" i="3"/>
  <c r="L1557" i="3"/>
  <c r="M1173" i="3"/>
  <c r="N1193" i="3"/>
  <c r="N1192" i="3" s="1"/>
  <c r="L1192" i="3"/>
  <c r="M1243" i="3"/>
  <c r="N1289" i="3"/>
  <c r="M1376" i="3"/>
  <c r="N1417" i="3"/>
  <c r="N1416" i="3" s="1"/>
  <c r="L1416" i="3"/>
  <c r="M1420" i="3"/>
  <c r="M1510" i="3"/>
  <c r="L1510" i="3"/>
  <c r="L1314" i="3"/>
  <c r="N1317" i="3"/>
  <c r="N1314" i="3" s="1"/>
  <c r="N1389" i="3"/>
  <c r="N1388" i="3" s="1"/>
  <c r="L1388" i="3"/>
  <c r="M1452" i="3"/>
  <c r="L1452" i="3"/>
  <c r="N1768" i="3"/>
  <c r="L1765" i="3"/>
  <c r="N175" i="3"/>
  <c r="N191" i="3"/>
  <c r="N199" i="3"/>
  <c r="N204" i="3"/>
  <c r="N216" i="3"/>
  <c r="N230" i="3"/>
  <c r="N238" i="3"/>
  <c r="N246" i="3"/>
  <c r="N254" i="3"/>
  <c r="N263" i="3"/>
  <c r="N271" i="3"/>
  <c r="N279" i="3"/>
  <c r="N287" i="3"/>
  <c r="N295" i="3"/>
  <c r="N1178" i="3"/>
  <c r="N1182" i="3"/>
  <c r="N1179" i="3" s="1"/>
  <c r="N1186" i="3"/>
  <c r="N1183" i="3" s="1"/>
  <c r="M1192" i="3"/>
  <c r="N1234" i="3"/>
  <c r="N1238" i="3"/>
  <c r="N1235" i="3" s="1"/>
  <c r="N1250" i="3"/>
  <c r="N1258" i="3"/>
  <c r="N1266" i="3"/>
  <c r="N1274" i="3"/>
  <c r="N1282" i="3"/>
  <c r="M1289" i="3"/>
  <c r="L1302" i="3"/>
  <c r="N1305" i="3"/>
  <c r="N1310" i="3"/>
  <c r="N1302" i="3" s="1"/>
  <c r="M1347" i="3"/>
  <c r="L1355" i="3"/>
  <c r="N1378" i="3"/>
  <c r="N1386" i="3"/>
  <c r="N1398" i="3"/>
  <c r="N1395" i="3" s="1"/>
  <c r="N1413" i="3"/>
  <c r="N1412" i="3" s="1"/>
  <c r="L1412" i="3"/>
  <c r="M1416" i="3"/>
  <c r="N1427" i="3"/>
  <c r="M1446" i="3"/>
  <c r="L1446" i="3"/>
  <c r="M1472" i="3"/>
  <c r="L1472" i="3"/>
  <c r="M1765" i="3"/>
  <c r="M1518" i="3"/>
  <c r="L1518" i="3"/>
  <c r="N1518" i="3" s="1"/>
  <c r="M1530" i="3"/>
  <c r="L1530" i="3"/>
  <c r="L1615" i="3"/>
  <c r="M1631" i="3"/>
  <c r="L1639" i="3"/>
  <c r="N1780" i="3"/>
  <c r="L1779" i="3"/>
  <c r="L1395" i="3"/>
  <c r="L1429" i="3"/>
  <c r="N1429" i="3" s="1"/>
  <c r="L1435" i="3"/>
  <c r="N1435" i="3" s="1"/>
  <c r="L1458" i="3"/>
  <c r="N1458" i="3" s="1"/>
  <c r="L1470" i="3"/>
  <c r="N1470" i="3" s="1"/>
  <c r="L1476" i="3"/>
  <c r="N1476" i="3" s="1"/>
  <c r="L1493" i="3"/>
  <c r="N1493" i="3" s="1"/>
  <c r="L1498" i="3"/>
  <c r="N1498" i="3" s="1"/>
  <c r="L1512" i="3"/>
  <c r="L1534" i="3"/>
  <c r="N1534" i="3" s="1"/>
  <c r="L1536" i="3"/>
  <c r="N1536" i="3" s="1"/>
  <c r="L1538" i="3"/>
  <c r="N1538" i="3" s="1"/>
  <c r="N1553" i="3"/>
  <c r="N1563" i="3"/>
  <c r="N1571" i="3"/>
  <c r="N1579" i="3"/>
  <c r="N1608" i="3"/>
  <c r="N1618" i="3"/>
  <c r="N1626" i="3"/>
  <c r="N1638" i="3"/>
  <c r="N1631" i="3" s="1"/>
  <c r="N1642" i="3"/>
  <c r="N1650" i="3"/>
  <c r="M1657" i="3"/>
  <c r="L1663" i="3"/>
  <c r="M1679" i="3"/>
  <c r="M2018" i="3"/>
  <c r="L2018" i="3"/>
  <c r="M2019" i="3"/>
  <c r="L2019" i="3"/>
  <c r="N1501" i="3"/>
  <c r="M1512" i="3"/>
  <c r="M1425" i="3" s="1"/>
  <c r="M1519" i="3"/>
  <c r="L1519" i="3"/>
  <c r="N1521" i="3"/>
  <c r="N1527" i="3"/>
  <c r="N1544" i="3"/>
  <c r="L1631" i="3"/>
  <c r="N1662" i="3"/>
  <c r="N1657" i="3" s="1"/>
  <c r="N1666" i="3"/>
  <c r="N1674" i="3"/>
  <c r="N1686" i="3"/>
  <c r="N1694" i="3"/>
  <c r="N1702" i="3"/>
  <c r="N1710" i="3"/>
  <c r="N1718" i="3"/>
  <c r="N1726" i="3"/>
  <c r="N1792" i="3"/>
  <c r="L1785" i="3"/>
  <c r="N1919" i="3"/>
  <c r="M1903" i="3"/>
  <c r="M2015" i="3"/>
  <c r="L2015" i="3"/>
  <c r="L2030" i="3"/>
  <c r="M2030" i="3"/>
  <c r="M1779" i="3"/>
  <c r="N1841" i="3"/>
  <c r="L1840" i="3"/>
  <c r="M1871" i="3"/>
  <c r="M1964" i="3"/>
  <c r="L1964" i="3"/>
  <c r="M2007" i="3"/>
  <c r="N2007" i="3" s="1"/>
  <c r="L2006" i="3"/>
  <c r="M2006" i="3"/>
  <c r="L1528" i="3"/>
  <c r="N1528" i="3" s="1"/>
  <c r="N1744" i="3"/>
  <c r="N1760" i="3"/>
  <c r="N1776" i="3"/>
  <c r="M1785" i="3"/>
  <c r="N1788" i="3"/>
  <c r="N1796" i="3"/>
  <c r="N1804" i="3"/>
  <c r="M1840" i="3"/>
  <c r="N1850" i="3"/>
  <c r="L1871" i="3"/>
  <c r="N1872" i="3"/>
  <c r="N1894" i="3"/>
  <c r="N1930" i="3"/>
  <c r="L1929" i="3"/>
  <c r="M1942" i="3"/>
  <c r="M1961" i="3"/>
  <c r="N1961" i="3" s="1"/>
  <c r="N1965" i="3"/>
  <c r="N1977" i="3"/>
  <c r="L1979" i="3"/>
  <c r="M1979" i="3"/>
  <c r="M1982" i="3"/>
  <c r="L1982" i="3"/>
  <c r="M2003" i="3"/>
  <c r="N2003" i="3" s="1"/>
  <c r="L2038" i="3"/>
  <c r="N2038" i="3" s="1"/>
  <c r="N1740" i="3"/>
  <c r="N1756" i="3"/>
  <c r="N1772" i="3"/>
  <c r="N1765" i="3" s="1"/>
  <c r="N1784" i="3"/>
  <c r="N1810" i="3"/>
  <c r="N1878" i="3"/>
  <c r="N1897" i="3"/>
  <c r="L1896" i="3"/>
  <c r="N1925" i="3"/>
  <c r="N1944" i="3"/>
  <c r="L1942" i="3"/>
  <c r="N1956" i="3"/>
  <c r="N1976" i="3"/>
  <c r="M1981" i="3"/>
  <c r="L1980" i="3"/>
  <c r="N1980" i="3" s="1"/>
  <c r="L1981" i="3"/>
  <c r="N1983" i="3"/>
  <c r="N1988" i="3"/>
  <c r="L1991" i="3"/>
  <c r="N1991" i="3" s="1"/>
  <c r="L2029" i="3"/>
  <c r="M2029" i="3"/>
  <c r="L2036" i="3"/>
  <c r="N2036" i="3" s="1"/>
  <c r="N1809" i="3"/>
  <c r="N1821" i="3"/>
  <c r="N1820" i="3" s="1"/>
  <c r="N1837" i="3"/>
  <c r="N1849" i="3"/>
  <c r="N1865" i="3"/>
  <c r="N1877" i="3"/>
  <c r="N1893" i="3"/>
  <c r="L1903" i="3"/>
  <c r="N1917" i="3"/>
  <c r="N1933" i="3"/>
  <c r="N1949" i="3"/>
  <c r="N1974" i="3"/>
  <c r="N1990" i="3"/>
  <c r="M2009" i="3"/>
  <c r="N2009" i="3" s="1"/>
  <c r="N1805" i="3"/>
  <c r="M1820" i="3"/>
  <c r="N1833" i="3"/>
  <c r="N1845" i="3"/>
  <c r="N1861" i="3"/>
  <c r="N1873" i="3"/>
  <c r="N1889" i="3"/>
  <c r="N1901" i="3"/>
  <c r="N1913" i="3"/>
  <c r="N1945" i="3"/>
  <c r="N1966" i="3"/>
  <c r="N2020" i="3"/>
  <c r="L2035" i="3"/>
  <c r="N2035" i="3" s="1"/>
  <c r="L2037" i="3"/>
  <c r="N2037" i="3" s="1"/>
  <c r="L2039" i="3"/>
  <c r="N2039" i="3" s="1"/>
  <c r="A17" i="2"/>
  <c r="B17" i="2"/>
  <c r="N1903" i="3" l="1"/>
  <c r="N2022" i="3"/>
  <c r="N1511" i="3"/>
  <c r="N1982" i="3"/>
  <c r="N2006" i="3"/>
  <c r="N1615" i="3"/>
  <c r="N1472" i="3"/>
  <c r="N30" i="3"/>
  <c r="R30" i="3" s="1"/>
  <c r="N105" i="3"/>
  <c r="R105" i="3" s="1"/>
  <c r="N1896" i="3"/>
  <c r="N2015" i="3"/>
  <c r="N1446" i="3"/>
  <c r="L1172" i="3"/>
  <c r="N1970" i="3"/>
  <c r="N2021" i="3"/>
  <c r="N1535" i="3"/>
  <c r="N1785" i="3"/>
  <c r="N1530" i="3"/>
  <c r="N207" i="3"/>
  <c r="R207" i="3" s="1"/>
  <c r="N1985" i="3"/>
  <c r="N1514" i="3"/>
  <c r="N49" i="3"/>
  <c r="R49" i="3" s="1"/>
  <c r="M18" i="3"/>
  <c r="M17" i="3" s="1"/>
  <c r="N1347" i="3"/>
  <c r="N1829" i="3"/>
  <c r="N1981" i="3"/>
  <c r="N171" i="3"/>
  <c r="R171" i="3" s="1"/>
  <c r="N1230" i="3"/>
  <c r="L18" i="3"/>
  <c r="L17" i="3" s="1"/>
  <c r="N2017" i="3"/>
  <c r="N1934" i="3"/>
  <c r="N1438" i="3"/>
  <c r="N1462" i="3"/>
  <c r="N1469" i="3"/>
  <c r="L1954" i="3"/>
  <c r="N1929" i="3"/>
  <c r="N1663" i="3"/>
  <c r="N2018" i="3"/>
  <c r="N1639" i="3"/>
  <c r="N1512" i="3"/>
  <c r="L1614" i="3"/>
  <c r="N197" i="3"/>
  <c r="R197" i="3" s="1"/>
  <c r="N1510" i="3"/>
  <c r="N1557" i="3"/>
  <c r="N1376" i="3"/>
  <c r="N1173" i="3"/>
  <c r="M1954" i="3"/>
  <c r="N2029" i="3"/>
  <c r="N1942" i="3"/>
  <c r="N1979" i="3"/>
  <c r="N1871" i="3"/>
  <c r="N1964" i="3"/>
  <c r="N2030" i="3"/>
  <c r="N1679" i="3"/>
  <c r="N1519" i="3"/>
  <c r="N2019" i="3"/>
  <c r="N1452" i="3"/>
  <c r="L1425" i="3"/>
  <c r="N1243" i="3"/>
  <c r="R19" i="3"/>
  <c r="N1840" i="3"/>
  <c r="N1779" i="3"/>
  <c r="M1614" i="3"/>
  <c r="M1172" i="3"/>
  <c r="M1171" i="3" s="1"/>
  <c r="I1171" i="2"/>
  <c r="I1170" i="2"/>
  <c r="I1169" i="2"/>
  <c r="I1168" i="2"/>
  <c r="I1167" i="2"/>
  <c r="M1166" i="2"/>
  <c r="L1166" i="2"/>
  <c r="M1165" i="2"/>
  <c r="N1165" i="2" s="1"/>
  <c r="L1165" i="2"/>
  <c r="I1164" i="2"/>
  <c r="L1164" i="2" s="1"/>
  <c r="I1163" i="2"/>
  <c r="I1162" i="2"/>
  <c r="L1162" i="2" s="1"/>
  <c r="M1161" i="2"/>
  <c r="I1161" i="2"/>
  <c r="L1161" i="2" s="1"/>
  <c r="I1160" i="2"/>
  <c r="L1160" i="2" s="1"/>
  <c r="I1159" i="2"/>
  <c r="L1159" i="2" s="1"/>
  <c r="M1158" i="2"/>
  <c r="L1158" i="2"/>
  <c r="N1158" i="2" s="1"/>
  <c r="I1157" i="2"/>
  <c r="M1157" i="2" s="1"/>
  <c r="I1156" i="2"/>
  <c r="M1156" i="2" s="1"/>
  <c r="L1155" i="2"/>
  <c r="I1155" i="2"/>
  <c r="M1155" i="2" s="1"/>
  <c r="I1154" i="2"/>
  <c r="M1154" i="2" s="1"/>
  <c r="I1152" i="2"/>
  <c r="M1150" i="2"/>
  <c r="I1150" i="2"/>
  <c r="L1151" i="2" s="1"/>
  <c r="L1149" i="2"/>
  <c r="I1149" i="2"/>
  <c r="M1149" i="2" s="1"/>
  <c r="I1148" i="2"/>
  <c r="L1147" i="2"/>
  <c r="I1147" i="2"/>
  <c r="M1147" i="2" s="1"/>
  <c r="M1146" i="2"/>
  <c r="L1146" i="2"/>
  <c r="M1145" i="2"/>
  <c r="L1145" i="2"/>
  <c r="I1144" i="2"/>
  <c r="I1143" i="2"/>
  <c r="M1143" i="2" s="1"/>
  <c r="M1142" i="2"/>
  <c r="L1142" i="2"/>
  <c r="M1140" i="2"/>
  <c r="I1140" i="2"/>
  <c r="L1141" i="2" s="1"/>
  <c r="I1138" i="2"/>
  <c r="M1139" i="2" s="1"/>
  <c r="M1137" i="2"/>
  <c r="I1137" i="2"/>
  <c r="L1137" i="2" s="1"/>
  <c r="I1136" i="2"/>
  <c r="L1136" i="2" s="1"/>
  <c r="I1135" i="2"/>
  <c r="M1134" i="2"/>
  <c r="L1134" i="2"/>
  <c r="N1134" i="2" s="1"/>
  <c r="I1133" i="2"/>
  <c r="I1132" i="2"/>
  <c r="M1132" i="2" s="1"/>
  <c r="L1131" i="2"/>
  <c r="I1131" i="2"/>
  <c r="M1131" i="2" s="1"/>
  <c r="I1130" i="2"/>
  <c r="M1130" i="2" s="1"/>
  <c r="I1129" i="2"/>
  <c r="M1129" i="2" s="1"/>
  <c r="I1128" i="2"/>
  <c r="M1128" i="2" s="1"/>
  <c r="L1127" i="2"/>
  <c r="I1127" i="2"/>
  <c r="M1127" i="2" s="1"/>
  <c r="I1126" i="2"/>
  <c r="M1126" i="2" s="1"/>
  <c r="M1125" i="2"/>
  <c r="L1125" i="2"/>
  <c r="I1124" i="2"/>
  <c r="I1123" i="2"/>
  <c r="M1122" i="2"/>
  <c r="L1122" i="2"/>
  <c r="M1121" i="2"/>
  <c r="L1121" i="2"/>
  <c r="N1121" i="2" s="1"/>
  <c r="I1120" i="2"/>
  <c r="L1120" i="2" s="1"/>
  <c r="M1119" i="2"/>
  <c r="L1119" i="2"/>
  <c r="I1118" i="2"/>
  <c r="M1118" i="2" s="1"/>
  <c r="I1117" i="2"/>
  <c r="M1116" i="2"/>
  <c r="L1116" i="2"/>
  <c r="M1115" i="2"/>
  <c r="L1115" i="2"/>
  <c r="I1114" i="2"/>
  <c r="I1112" i="2"/>
  <c r="M1113" i="2" s="1"/>
  <c r="I1111" i="2"/>
  <c r="I1109" i="2"/>
  <c r="L1110" i="2" s="1"/>
  <c r="L1108" i="2"/>
  <c r="N1108" i="2" s="1"/>
  <c r="I1108" i="2"/>
  <c r="M1108" i="2" s="1"/>
  <c r="M1107" i="2"/>
  <c r="L1107" i="2"/>
  <c r="M1106" i="2"/>
  <c r="N1106" i="2" s="1"/>
  <c r="L1106" i="2"/>
  <c r="M1105" i="2"/>
  <c r="L1105" i="2"/>
  <c r="M1104" i="2"/>
  <c r="L1104" i="2"/>
  <c r="I1103" i="2"/>
  <c r="I1102" i="2"/>
  <c r="M1102" i="2" s="1"/>
  <c r="I1101" i="2"/>
  <c r="I1100" i="2"/>
  <c r="M1100" i="2" s="1"/>
  <c r="M1099" i="2"/>
  <c r="L1099" i="2"/>
  <c r="I1098" i="2"/>
  <c r="M1097" i="2"/>
  <c r="L1097" i="2"/>
  <c r="I1096" i="2"/>
  <c r="M1096" i="2" s="1"/>
  <c r="N1095" i="2"/>
  <c r="M1095" i="2"/>
  <c r="L1095" i="2"/>
  <c r="I1094" i="2"/>
  <c r="I1093" i="2"/>
  <c r="L1093" i="2" s="1"/>
  <c r="M1092" i="2"/>
  <c r="L1092" i="2"/>
  <c r="N1092" i="2" s="1"/>
  <c r="I1091" i="2"/>
  <c r="M1091" i="2" s="1"/>
  <c r="M1090" i="2"/>
  <c r="L1090" i="2"/>
  <c r="M1089" i="2"/>
  <c r="L1089" i="2"/>
  <c r="M1088" i="2"/>
  <c r="N1088" i="2" s="1"/>
  <c r="L1088" i="2"/>
  <c r="M1087" i="2"/>
  <c r="L1087" i="2"/>
  <c r="M1085" i="2"/>
  <c r="L1085" i="2"/>
  <c r="M1084" i="2"/>
  <c r="L1084" i="2"/>
  <c r="M1083" i="2"/>
  <c r="L1083" i="2"/>
  <c r="M1082" i="2"/>
  <c r="L1082" i="2"/>
  <c r="M1081" i="2"/>
  <c r="L1081" i="2"/>
  <c r="M1080" i="2"/>
  <c r="N1080" i="2" s="1"/>
  <c r="L1080" i="2"/>
  <c r="M1079" i="2"/>
  <c r="L1079" i="2"/>
  <c r="M1078" i="2"/>
  <c r="L1078" i="2"/>
  <c r="M1077" i="2"/>
  <c r="L1077" i="2"/>
  <c r="M1076" i="2"/>
  <c r="L1076" i="2"/>
  <c r="N1076" i="2" s="1"/>
  <c r="M1075" i="2"/>
  <c r="L1075" i="2"/>
  <c r="M1073" i="2"/>
  <c r="L1073" i="2"/>
  <c r="N1073" i="2" s="1"/>
  <c r="M1072" i="2"/>
  <c r="L1072" i="2"/>
  <c r="N1072" i="2" s="1"/>
  <c r="M1071" i="2"/>
  <c r="L1071" i="2"/>
  <c r="M1070" i="2"/>
  <c r="L1070" i="2"/>
  <c r="M1069" i="2"/>
  <c r="L1069" i="2"/>
  <c r="M1068" i="2"/>
  <c r="L1068" i="2"/>
  <c r="M1067" i="2"/>
  <c r="L1067" i="2"/>
  <c r="M1065" i="2"/>
  <c r="L1065" i="2"/>
  <c r="M1064" i="2"/>
  <c r="L1064" i="2"/>
  <c r="M1063" i="2"/>
  <c r="N1063" i="2" s="1"/>
  <c r="L1063" i="2"/>
  <c r="M1062" i="2"/>
  <c r="L1062" i="2"/>
  <c r="M1060" i="2"/>
  <c r="L1060" i="2"/>
  <c r="N1060" i="2" s="1"/>
  <c r="M1059" i="2"/>
  <c r="L1059" i="2"/>
  <c r="M1058" i="2"/>
  <c r="L1058" i="2"/>
  <c r="N1058" i="2" s="1"/>
  <c r="M1057" i="2"/>
  <c r="L1057" i="2"/>
  <c r="N1057" i="2" s="1"/>
  <c r="M1056" i="2"/>
  <c r="L1056" i="2"/>
  <c r="N1056" i="2" s="1"/>
  <c r="M1055" i="2"/>
  <c r="L1055" i="2"/>
  <c r="M1054" i="2"/>
  <c r="L1054" i="2"/>
  <c r="N1054" i="2" s="1"/>
  <c r="M1053" i="2"/>
  <c r="L1053" i="2"/>
  <c r="M1052" i="2"/>
  <c r="L1052" i="2"/>
  <c r="N1052" i="2" s="1"/>
  <c r="M1051" i="2"/>
  <c r="L1051" i="2"/>
  <c r="M1050" i="2"/>
  <c r="L1050" i="2"/>
  <c r="N1050" i="2" s="1"/>
  <c r="M1049" i="2"/>
  <c r="L1049" i="2"/>
  <c r="N1049" i="2" s="1"/>
  <c r="M1048" i="2"/>
  <c r="L1048" i="2"/>
  <c r="M1047" i="2"/>
  <c r="L1047" i="2"/>
  <c r="M1046" i="2"/>
  <c r="L1046" i="2"/>
  <c r="M1045" i="2"/>
  <c r="L1045" i="2"/>
  <c r="N1045" i="2" s="1"/>
  <c r="M1044" i="2"/>
  <c r="L1044" i="2"/>
  <c r="M1043" i="2"/>
  <c r="L1043" i="2"/>
  <c r="M1042" i="2"/>
  <c r="L1042" i="2"/>
  <c r="M1041" i="2"/>
  <c r="L1041" i="2"/>
  <c r="M1040" i="2"/>
  <c r="L1040" i="2"/>
  <c r="M1039" i="2"/>
  <c r="N1039" i="2" s="1"/>
  <c r="L1039" i="2"/>
  <c r="M1038" i="2"/>
  <c r="L1038" i="2"/>
  <c r="M1037" i="2"/>
  <c r="L1037" i="2"/>
  <c r="M1036" i="2"/>
  <c r="L1036" i="2"/>
  <c r="M1034" i="2"/>
  <c r="L1034" i="2"/>
  <c r="M1033" i="2"/>
  <c r="L1033" i="2"/>
  <c r="M1032" i="2"/>
  <c r="L1032" i="2"/>
  <c r="M1031" i="2"/>
  <c r="N1031" i="2" s="1"/>
  <c r="L1031" i="2"/>
  <c r="M1030" i="2"/>
  <c r="L1030" i="2"/>
  <c r="M1029" i="2"/>
  <c r="L1029" i="2"/>
  <c r="M1027" i="2"/>
  <c r="L1027" i="2"/>
  <c r="M1026" i="2"/>
  <c r="L1026" i="2"/>
  <c r="M1025" i="2"/>
  <c r="L1025" i="2"/>
  <c r="M1024" i="2"/>
  <c r="L1024" i="2"/>
  <c r="M1023" i="2"/>
  <c r="N1023" i="2" s="1"/>
  <c r="L1023" i="2"/>
  <c r="M1022" i="2"/>
  <c r="L1022" i="2"/>
  <c r="M1021" i="2"/>
  <c r="L1021" i="2"/>
  <c r="M1020" i="2"/>
  <c r="L1020" i="2"/>
  <c r="M1019" i="2"/>
  <c r="N1019" i="2" s="1"/>
  <c r="L1019" i="2"/>
  <c r="M1018" i="2"/>
  <c r="L1018" i="2"/>
  <c r="M1017" i="2"/>
  <c r="L1017" i="2"/>
  <c r="M1016" i="2"/>
  <c r="N1016" i="2" s="1"/>
  <c r="L1016" i="2"/>
  <c r="M1015" i="2"/>
  <c r="L1015" i="2"/>
  <c r="M1014" i="2"/>
  <c r="L1014" i="2"/>
  <c r="M1013" i="2"/>
  <c r="L1013" i="2"/>
  <c r="N1012" i="2"/>
  <c r="M1012" i="2"/>
  <c r="L1012" i="2"/>
  <c r="M1011" i="2"/>
  <c r="L1011" i="2"/>
  <c r="M1010" i="2"/>
  <c r="L1010" i="2"/>
  <c r="N1010" i="2" s="1"/>
  <c r="M1009" i="2"/>
  <c r="L1009" i="2"/>
  <c r="N1009" i="2" s="1"/>
  <c r="M1008" i="2"/>
  <c r="L1008" i="2"/>
  <c r="N1008" i="2" s="1"/>
  <c r="M1007" i="2"/>
  <c r="L1007" i="2"/>
  <c r="M1006" i="2"/>
  <c r="L1006" i="2"/>
  <c r="N1006" i="2" s="1"/>
  <c r="M1005" i="2"/>
  <c r="L1005" i="2"/>
  <c r="M1004" i="2"/>
  <c r="L1004" i="2"/>
  <c r="N1004" i="2" s="1"/>
  <c r="M1002" i="2"/>
  <c r="L1002" i="2"/>
  <c r="N1002" i="2" s="1"/>
  <c r="M1001" i="2"/>
  <c r="L1001" i="2"/>
  <c r="N1001" i="2" s="1"/>
  <c r="M1000" i="2"/>
  <c r="L1000" i="2"/>
  <c r="N1000" i="2" s="1"/>
  <c r="M999" i="2"/>
  <c r="L999" i="2"/>
  <c r="M998" i="2"/>
  <c r="L998" i="2"/>
  <c r="N998" i="2" s="1"/>
  <c r="M997" i="2"/>
  <c r="L997" i="2"/>
  <c r="M996" i="2"/>
  <c r="L996" i="2"/>
  <c r="N996" i="2" s="1"/>
  <c r="M995" i="2"/>
  <c r="L995" i="2"/>
  <c r="M994" i="2"/>
  <c r="L994" i="2"/>
  <c r="N994" i="2" s="1"/>
  <c r="M993" i="2"/>
  <c r="L993" i="2"/>
  <c r="M992" i="2"/>
  <c r="L992" i="2"/>
  <c r="M991" i="2"/>
  <c r="L991" i="2"/>
  <c r="N991" i="2" s="1"/>
  <c r="M990" i="2"/>
  <c r="L990" i="2"/>
  <c r="N990" i="2" s="1"/>
  <c r="M989" i="2"/>
  <c r="N989" i="2" s="1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8" i="2"/>
  <c r="L978" i="2"/>
  <c r="M977" i="2"/>
  <c r="L977" i="2"/>
  <c r="N977" i="2" s="1"/>
  <c r="M976" i="2"/>
  <c r="L976" i="2"/>
  <c r="N976" i="2" s="1"/>
  <c r="M975" i="2"/>
  <c r="L975" i="2"/>
  <c r="N975" i="2" s="1"/>
  <c r="M974" i="2"/>
  <c r="L974" i="2"/>
  <c r="M973" i="2"/>
  <c r="L973" i="2"/>
  <c r="M971" i="2"/>
  <c r="M970" i="2" s="1"/>
  <c r="L971" i="2"/>
  <c r="M969" i="2"/>
  <c r="L969" i="2"/>
  <c r="N969" i="2" s="1"/>
  <c r="M968" i="2"/>
  <c r="L968" i="2"/>
  <c r="M967" i="2"/>
  <c r="L967" i="2"/>
  <c r="M966" i="2"/>
  <c r="L966" i="2"/>
  <c r="N966" i="2" s="1"/>
  <c r="M965" i="2"/>
  <c r="L965" i="2"/>
  <c r="M964" i="2"/>
  <c r="L964" i="2"/>
  <c r="M963" i="2"/>
  <c r="L963" i="2"/>
  <c r="M962" i="2"/>
  <c r="L962" i="2"/>
  <c r="N962" i="2" s="1"/>
  <c r="M960" i="2"/>
  <c r="L960" i="2"/>
  <c r="M959" i="2"/>
  <c r="L959" i="2"/>
  <c r="M958" i="2"/>
  <c r="L958" i="2"/>
  <c r="M957" i="2"/>
  <c r="L957" i="2"/>
  <c r="M956" i="2"/>
  <c r="L956" i="2"/>
  <c r="M955" i="2"/>
  <c r="L955" i="2"/>
  <c r="N955" i="2" s="1"/>
  <c r="M954" i="2"/>
  <c r="N954" i="2" s="1"/>
  <c r="L954" i="2"/>
  <c r="M953" i="2"/>
  <c r="L953" i="2"/>
  <c r="M951" i="2"/>
  <c r="L951" i="2"/>
  <c r="M950" i="2"/>
  <c r="N950" i="2" s="1"/>
  <c r="L950" i="2"/>
  <c r="M949" i="2"/>
  <c r="N949" i="2" s="1"/>
  <c r="L949" i="2"/>
  <c r="M948" i="2"/>
  <c r="L948" i="2"/>
  <c r="M947" i="2"/>
  <c r="L947" i="2"/>
  <c r="M946" i="2"/>
  <c r="L946" i="2"/>
  <c r="N946" i="2" s="1"/>
  <c r="M945" i="2"/>
  <c r="L945" i="2"/>
  <c r="M944" i="2"/>
  <c r="L944" i="2"/>
  <c r="M943" i="2"/>
  <c r="L943" i="2"/>
  <c r="N943" i="2" s="1"/>
  <c r="M942" i="2"/>
  <c r="L942" i="2"/>
  <c r="N942" i="2" s="1"/>
  <c r="M941" i="2"/>
  <c r="L941" i="2"/>
  <c r="M940" i="2"/>
  <c r="L940" i="2"/>
  <c r="M939" i="2"/>
  <c r="L939" i="2"/>
  <c r="M938" i="2"/>
  <c r="L938" i="2"/>
  <c r="N938" i="2" s="1"/>
  <c r="M937" i="2"/>
  <c r="L937" i="2"/>
  <c r="M936" i="2"/>
  <c r="L936" i="2"/>
  <c r="M935" i="2"/>
  <c r="L935" i="2"/>
  <c r="N935" i="2" s="1"/>
  <c r="M934" i="2"/>
  <c r="L934" i="2"/>
  <c r="N934" i="2" s="1"/>
  <c r="M933" i="2"/>
  <c r="L933" i="2"/>
  <c r="M932" i="2"/>
  <c r="L932" i="2"/>
  <c r="M931" i="2"/>
  <c r="L931" i="2"/>
  <c r="M930" i="2"/>
  <c r="L930" i="2"/>
  <c r="N930" i="2" s="1"/>
  <c r="M929" i="2"/>
  <c r="L929" i="2"/>
  <c r="M928" i="2"/>
  <c r="L928" i="2"/>
  <c r="M927" i="2"/>
  <c r="L927" i="2"/>
  <c r="N927" i="2" s="1"/>
  <c r="M926" i="2"/>
  <c r="L926" i="2"/>
  <c r="M925" i="2"/>
  <c r="N925" i="2" s="1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N919" i="2" s="1"/>
  <c r="M918" i="2"/>
  <c r="L918" i="2"/>
  <c r="M916" i="2"/>
  <c r="L916" i="2"/>
  <c r="M915" i="2"/>
  <c r="L915" i="2"/>
  <c r="M914" i="2"/>
  <c r="L914" i="2"/>
  <c r="N914" i="2" s="1"/>
  <c r="M913" i="2"/>
  <c r="L913" i="2"/>
  <c r="M912" i="2"/>
  <c r="L912" i="2"/>
  <c r="N912" i="2" s="1"/>
  <c r="M910" i="2"/>
  <c r="L910" i="2"/>
  <c r="M909" i="2"/>
  <c r="N909" i="2" s="1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N903" i="2" s="1"/>
  <c r="M902" i="2"/>
  <c r="L902" i="2"/>
  <c r="M901" i="2"/>
  <c r="L901" i="2"/>
  <c r="M900" i="2"/>
  <c r="L900" i="2"/>
  <c r="M899" i="2"/>
  <c r="L899" i="2"/>
  <c r="N898" i="2"/>
  <c r="M898" i="2"/>
  <c r="L898" i="2"/>
  <c r="M896" i="2"/>
  <c r="L896" i="2"/>
  <c r="N896" i="2" s="1"/>
  <c r="M895" i="2"/>
  <c r="L895" i="2"/>
  <c r="N895" i="2" s="1"/>
  <c r="M894" i="2"/>
  <c r="L894" i="2"/>
  <c r="N894" i="2" s="1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N879" i="2" s="1"/>
  <c r="M878" i="2"/>
  <c r="N878" i="2" s="1"/>
  <c r="L878" i="2"/>
  <c r="M877" i="2"/>
  <c r="L877" i="2"/>
  <c r="N877" i="2" s="1"/>
  <c r="M876" i="2"/>
  <c r="L876" i="2"/>
  <c r="N876" i="2" s="1"/>
  <c r="M875" i="2"/>
  <c r="L875" i="2"/>
  <c r="N875" i="2" s="1"/>
  <c r="M874" i="2"/>
  <c r="L874" i="2"/>
  <c r="N874" i="2" s="1"/>
  <c r="M873" i="2"/>
  <c r="L873" i="2"/>
  <c r="N873" i="2" s="1"/>
  <c r="M872" i="2"/>
  <c r="L872" i="2"/>
  <c r="N872" i="2" s="1"/>
  <c r="M871" i="2"/>
  <c r="L871" i="2"/>
  <c r="N871" i="2" s="1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1" i="2"/>
  <c r="L861" i="2"/>
  <c r="M860" i="2"/>
  <c r="L860" i="2"/>
  <c r="M859" i="2"/>
  <c r="L859" i="2"/>
  <c r="M858" i="2"/>
  <c r="L858" i="2"/>
  <c r="N857" i="2"/>
  <c r="M857" i="2"/>
  <c r="L857" i="2"/>
  <c r="M856" i="2"/>
  <c r="L856" i="2"/>
  <c r="N856" i="2" s="1"/>
  <c r="M855" i="2"/>
  <c r="L855" i="2"/>
  <c r="N855" i="2" s="1"/>
  <c r="M854" i="2"/>
  <c r="L854" i="2"/>
  <c r="N854" i="2" s="1"/>
  <c r="M853" i="2"/>
  <c r="L853" i="2"/>
  <c r="N853" i="2" s="1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N841" i="2" s="1"/>
  <c r="M840" i="2"/>
  <c r="L840" i="2"/>
  <c r="N840" i="2" s="1"/>
  <c r="M839" i="2"/>
  <c r="L839" i="2"/>
  <c r="N839" i="2" s="1"/>
  <c r="M838" i="2"/>
  <c r="L838" i="2"/>
  <c r="N838" i="2" s="1"/>
  <c r="M837" i="2"/>
  <c r="L837" i="2"/>
  <c r="N837" i="2" s="1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N825" i="2"/>
  <c r="M825" i="2"/>
  <c r="L825" i="2"/>
  <c r="M824" i="2"/>
  <c r="L824" i="2"/>
  <c r="N824" i="2" s="1"/>
  <c r="M823" i="2"/>
  <c r="L823" i="2"/>
  <c r="N823" i="2" s="1"/>
  <c r="M822" i="2"/>
  <c r="L822" i="2"/>
  <c r="N822" i="2" s="1"/>
  <c r="M821" i="2"/>
  <c r="L821" i="2"/>
  <c r="N821" i="2" s="1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0" i="2"/>
  <c r="L810" i="2"/>
  <c r="M809" i="2"/>
  <c r="N809" i="2" s="1"/>
  <c r="L809" i="2"/>
  <c r="M808" i="2"/>
  <c r="L808" i="2"/>
  <c r="M807" i="2"/>
  <c r="L807" i="2"/>
  <c r="M806" i="2"/>
  <c r="L806" i="2"/>
  <c r="N806" i="2" s="1"/>
  <c r="M805" i="2"/>
  <c r="L805" i="2"/>
  <c r="M804" i="2"/>
  <c r="L804" i="2"/>
  <c r="M803" i="2"/>
  <c r="L803" i="2"/>
  <c r="N803" i="2" s="1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4" i="2"/>
  <c r="L794" i="2"/>
  <c r="N794" i="2" s="1"/>
  <c r="M793" i="2"/>
  <c r="L793" i="2"/>
  <c r="N793" i="2" s="1"/>
  <c r="M792" i="2"/>
  <c r="L792" i="2"/>
  <c r="M791" i="2"/>
  <c r="L791" i="2"/>
  <c r="M790" i="2"/>
  <c r="L790" i="2"/>
  <c r="M788" i="2"/>
  <c r="L788" i="2"/>
  <c r="M787" i="2"/>
  <c r="L787" i="2"/>
  <c r="M786" i="2"/>
  <c r="L786" i="2"/>
  <c r="N786" i="2" s="1"/>
  <c r="M785" i="2"/>
  <c r="L785" i="2"/>
  <c r="M784" i="2"/>
  <c r="L784" i="2"/>
  <c r="M783" i="2"/>
  <c r="L783" i="2"/>
  <c r="N783" i="2" s="1"/>
  <c r="M782" i="2"/>
  <c r="L782" i="2"/>
  <c r="M781" i="2"/>
  <c r="L781" i="2"/>
  <c r="M780" i="2"/>
  <c r="L780" i="2"/>
  <c r="M779" i="2"/>
  <c r="L779" i="2"/>
  <c r="M778" i="2"/>
  <c r="L778" i="2"/>
  <c r="M777" i="2"/>
  <c r="N777" i="2" s="1"/>
  <c r="L777" i="2"/>
  <c r="M776" i="2"/>
  <c r="L776" i="2"/>
  <c r="M775" i="2"/>
  <c r="L775" i="2"/>
  <c r="M774" i="2"/>
  <c r="L774" i="2"/>
  <c r="M773" i="2"/>
  <c r="L773" i="2"/>
  <c r="M772" i="2"/>
  <c r="L772" i="2"/>
  <c r="M770" i="2"/>
  <c r="L770" i="2"/>
  <c r="M769" i="2"/>
  <c r="L769" i="2"/>
  <c r="M768" i="2"/>
  <c r="L768" i="2"/>
  <c r="M767" i="2"/>
  <c r="L767" i="2"/>
  <c r="M766" i="2"/>
  <c r="L766" i="2"/>
  <c r="N766" i="2" s="1"/>
  <c r="M765" i="2"/>
  <c r="L765" i="2"/>
  <c r="M764" i="2"/>
  <c r="L764" i="2"/>
  <c r="N764" i="2" s="1"/>
  <c r="M762" i="2"/>
  <c r="L762" i="2"/>
  <c r="N762" i="2" s="1"/>
  <c r="M761" i="2"/>
  <c r="L761" i="2"/>
  <c r="M760" i="2"/>
  <c r="L760" i="2"/>
  <c r="M759" i="2"/>
  <c r="L759" i="2"/>
  <c r="M758" i="2"/>
  <c r="L758" i="2"/>
  <c r="M757" i="2"/>
  <c r="N757" i="2" s="1"/>
  <c r="L757" i="2"/>
  <c r="M756" i="2"/>
  <c r="L756" i="2"/>
  <c r="M755" i="2"/>
  <c r="L755" i="2"/>
  <c r="M754" i="2"/>
  <c r="L754" i="2"/>
  <c r="M753" i="2"/>
  <c r="N753" i="2" s="1"/>
  <c r="L753" i="2"/>
  <c r="M752" i="2"/>
  <c r="L752" i="2"/>
  <c r="M751" i="2"/>
  <c r="L751" i="2"/>
  <c r="M750" i="2"/>
  <c r="N750" i="2" s="1"/>
  <c r="L750" i="2"/>
  <c r="M749" i="2"/>
  <c r="L749" i="2"/>
  <c r="M748" i="2"/>
  <c r="L748" i="2"/>
  <c r="B745" i="2"/>
  <c r="N743" i="2"/>
  <c r="N742" i="2"/>
  <c r="M741" i="2"/>
  <c r="L741" i="2"/>
  <c r="N741" i="2" s="1"/>
  <c r="M740" i="2"/>
  <c r="L740" i="2"/>
  <c r="N740" i="2" s="1"/>
  <c r="M739" i="2"/>
  <c r="L739" i="2"/>
  <c r="N738" i="2"/>
  <c r="I738" i="2"/>
  <c r="N737" i="2"/>
  <c r="I737" i="2"/>
  <c r="N736" i="2"/>
  <c r="I736" i="2"/>
  <c r="N735" i="2"/>
  <c r="N734" i="2"/>
  <c r="N733" i="2"/>
  <c r="N732" i="2"/>
  <c r="N731" i="2"/>
  <c r="N730" i="2"/>
  <c r="N729" i="2"/>
  <c r="I729" i="2"/>
  <c r="N728" i="2"/>
  <c r="I728" i="2"/>
  <c r="N727" i="2"/>
  <c r="N726" i="2"/>
  <c r="N725" i="2"/>
  <c r="N724" i="2"/>
  <c r="N723" i="2"/>
  <c r="N722" i="2"/>
  <c r="N721" i="2"/>
  <c r="N720" i="2"/>
  <c r="I720" i="2"/>
  <c r="N719" i="2"/>
  <c r="I719" i="2"/>
  <c r="N718" i="2"/>
  <c r="I718" i="2"/>
  <c r="N717" i="2"/>
  <c r="I717" i="2"/>
  <c r="M716" i="2"/>
  <c r="L716" i="2"/>
  <c r="M715" i="2"/>
  <c r="N715" i="2" s="1"/>
  <c r="L715" i="2"/>
  <c r="M714" i="2"/>
  <c r="L714" i="2"/>
  <c r="M713" i="2"/>
  <c r="L713" i="2"/>
  <c r="M712" i="2"/>
  <c r="L712" i="2"/>
  <c r="M711" i="2"/>
  <c r="L711" i="2"/>
  <c r="N711" i="2" s="1"/>
  <c r="M710" i="2"/>
  <c r="L710" i="2"/>
  <c r="M709" i="2"/>
  <c r="L709" i="2"/>
  <c r="M708" i="2"/>
  <c r="L708" i="2"/>
  <c r="N708" i="2" s="1"/>
  <c r="M707" i="2"/>
  <c r="L707" i="2"/>
  <c r="N707" i="2" s="1"/>
  <c r="M706" i="2"/>
  <c r="L706" i="2"/>
  <c r="M705" i="2"/>
  <c r="L705" i="2"/>
  <c r="N705" i="2" s="1"/>
  <c r="M704" i="2"/>
  <c r="L704" i="2"/>
  <c r="M703" i="2"/>
  <c r="L703" i="2"/>
  <c r="N703" i="2" s="1"/>
  <c r="M702" i="2"/>
  <c r="L702" i="2"/>
  <c r="N702" i="2" s="1"/>
  <c r="M701" i="2"/>
  <c r="L701" i="2"/>
  <c r="M700" i="2"/>
  <c r="L700" i="2"/>
  <c r="M699" i="2"/>
  <c r="L699" i="2"/>
  <c r="M698" i="2"/>
  <c r="L698" i="2"/>
  <c r="M697" i="2"/>
  <c r="N697" i="2" s="1"/>
  <c r="L697" i="2"/>
  <c r="M696" i="2"/>
  <c r="L696" i="2"/>
  <c r="M695" i="2"/>
  <c r="L695" i="2"/>
  <c r="M694" i="2"/>
  <c r="L694" i="2"/>
  <c r="M693" i="2"/>
  <c r="N693" i="2" s="1"/>
  <c r="L693" i="2"/>
  <c r="M692" i="2"/>
  <c r="L692" i="2"/>
  <c r="M691" i="2"/>
  <c r="L691" i="2"/>
  <c r="I690" i="2"/>
  <c r="M690" i="2" s="1"/>
  <c r="I689" i="2"/>
  <c r="N688" i="2"/>
  <c r="M688" i="2"/>
  <c r="L688" i="2"/>
  <c r="M687" i="2"/>
  <c r="L687" i="2"/>
  <c r="M686" i="2"/>
  <c r="L686" i="2"/>
  <c r="N686" i="2" s="1"/>
  <c r="M685" i="2"/>
  <c r="L685" i="2"/>
  <c r="N685" i="2" s="1"/>
  <c r="M684" i="2"/>
  <c r="L684" i="2"/>
  <c r="N684" i="2" s="1"/>
  <c r="M683" i="2"/>
  <c r="L683" i="2"/>
  <c r="I682" i="2"/>
  <c r="M682" i="2" s="1"/>
  <c r="M681" i="2"/>
  <c r="L681" i="2"/>
  <c r="M680" i="2"/>
  <c r="L680" i="2"/>
  <c r="M679" i="2"/>
  <c r="L679" i="2"/>
  <c r="M678" i="2"/>
  <c r="N678" i="2" s="1"/>
  <c r="L678" i="2"/>
  <c r="M677" i="2"/>
  <c r="L677" i="2"/>
  <c r="M676" i="2"/>
  <c r="L676" i="2"/>
  <c r="M675" i="2"/>
  <c r="L675" i="2"/>
  <c r="M674" i="2"/>
  <c r="N674" i="2" s="1"/>
  <c r="L674" i="2"/>
  <c r="M673" i="2"/>
  <c r="L673" i="2"/>
  <c r="M672" i="2"/>
  <c r="L672" i="2"/>
  <c r="I671" i="2"/>
  <c r="M671" i="2" s="1"/>
  <c r="I670" i="2"/>
  <c r="M670" i="2" s="1"/>
  <c r="I669" i="2"/>
  <c r="M669" i="2" s="1"/>
  <c r="I668" i="2"/>
  <c r="M668" i="2" s="1"/>
  <c r="I667" i="2"/>
  <c r="I666" i="2"/>
  <c r="M665" i="2"/>
  <c r="L665" i="2"/>
  <c r="N664" i="2"/>
  <c r="M664" i="2"/>
  <c r="L664" i="2"/>
  <c r="N663" i="2"/>
  <c r="I662" i="2"/>
  <c r="L662" i="2" s="1"/>
  <c r="I659" i="2"/>
  <c r="M660" i="2" s="1"/>
  <c r="I658" i="2"/>
  <c r="M658" i="2" s="1"/>
  <c r="M657" i="2"/>
  <c r="L657" i="2"/>
  <c r="N657" i="2" s="1"/>
  <c r="M656" i="2"/>
  <c r="L656" i="2"/>
  <c r="M655" i="2"/>
  <c r="L655" i="2"/>
  <c r="N655" i="2" s="1"/>
  <c r="M654" i="2"/>
  <c r="L654" i="2"/>
  <c r="N654" i="2" s="1"/>
  <c r="M653" i="2"/>
  <c r="L653" i="2"/>
  <c r="N653" i="2" s="1"/>
  <c r="M652" i="2"/>
  <c r="L652" i="2"/>
  <c r="N652" i="2" s="1"/>
  <c r="I651" i="2"/>
  <c r="L651" i="2" s="1"/>
  <c r="I650" i="2"/>
  <c r="M649" i="2"/>
  <c r="L649" i="2"/>
  <c r="N649" i="2" s="1"/>
  <c r="M648" i="2"/>
  <c r="L648" i="2"/>
  <c r="N648" i="2" s="1"/>
  <c r="I647" i="2"/>
  <c r="M647" i="2" s="1"/>
  <c r="I646" i="2"/>
  <c r="M646" i="2" s="1"/>
  <c r="M645" i="2"/>
  <c r="L645" i="2"/>
  <c r="N645" i="2" s="1"/>
  <c r="I643" i="2"/>
  <c r="M644" i="2" s="1"/>
  <c r="I642" i="2"/>
  <c r="L642" i="2" s="1"/>
  <c r="M641" i="2"/>
  <c r="L641" i="2"/>
  <c r="N641" i="2" s="1"/>
  <c r="M640" i="2"/>
  <c r="L640" i="2"/>
  <c r="M639" i="2"/>
  <c r="L639" i="2"/>
  <c r="N639" i="2" s="1"/>
  <c r="M638" i="2"/>
  <c r="N638" i="2" s="1"/>
  <c r="L638" i="2"/>
  <c r="M637" i="2"/>
  <c r="N637" i="2" s="1"/>
  <c r="I637" i="2"/>
  <c r="L637" i="2" s="1"/>
  <c r="M636" i="2"/>
  <c r="L636" i="2"/>
  <c r="M635" i="2"/>
  <c r="L635" i="2"/>
  <c r="M634" i="2"/>
  <c r="L634" i="2"/>
  <c r="I633" i="2"/>
  <c r="M632" i="2"/>
  <c r="L632" i="2"/>
  <c r="N632" i="2" s="1"/>
  <c r="M631" i="2"/>
  <c r="L631" i="2"/>
  <c r="I630" i="2"/>
  <c r="M630" i="2" s="1"/>
  <c r="M629" i="2"/>
  <c r="L629" i="2"/>
  <c r="M628" i="2"/>
  <c r="L628" i="2"/>
  <c r="M627" i="2"/>
  <c r="L627" i="2"/>
  <c r="M626" i="2"/>
  <c r="L626" i="2"/>
  <c r="N626" i="2" s="1"/>
  <c r="L625" i="2"/>
  <c r="I625" i="2"/>
  <c r="M625" i="2" s="1"/>
  <c r="M624" i="2"/>
  <c r="L624" i="2"/>
  <c r="M623" i="2"/>
  <c r="L623" i="2"/>
  <c r="M622" i="2"/>
  <c r="L622" i="2"/>
  <c r="N621" i="2"/>
  <c r="I621" i="2"/>
  <c r="N620" i="2"/>
  <c r="I620" i="2"/>
  <c r="N619" i="2"/>
  <c r="I619" i="2"/>
  <c r="N618" i="2"/>
  <c r="I618" i="2"/>
  <c r="N617" i="2"/>
  <c r="I617" i="2"/>
  <c r="N616" i="2"/>
  <c r="I616" i="2"/>
  <c r="N615" i="2"/>
  <c r="I615" i="2"/>
  <c r="N614" i="2"/>
  <c r="I614" i="2"/>
  <c r="M613" i="2"/>
  <c r="L613" i="2"/>
  <c r="M612" i="2"/>
  <c r="L612" i="2"/>
  <c r="M611" i="2"/>
  <c r="L611" i="2"/>
  <c r="M610" i="2"/>
  <c r="N610" i="2" s="1"/>
  <c r="L610" i="2"/>
  <c r="M609" i="2"/>
  <c r="L609" i="2"/>
  <c r="M608" i="2"/>
  <c r="I608" i="2"/>
  <c r="L608" i="2" s="1"/>
  <c r="M607" i="2"/>
  <c r="L607" i="2"/>
  <c r="M606" i="2"/>
  <c r="L606" i="2"/>
  <c r="M605" i="2"/>
  <c r="L605" i="2"/>
  <c r="N605" i="2" s="1"/>
  <c r="I604" i="2"/>
  <c r="L604" i="2" s="1"/>
  <c r="M603" i="2"/>
  <c r="L603" i="2"/>
  <c r="M602" i="2"/>
  <c r="I602" i="2"/>
  <c r="L602" i="2" s="1"/>
  <c r="I600" i="2"/>
  <c r="M600" i="2" s="1"/>
  <c r="I599" i="2"/>
  <c r="M599" i="2" s="1"/>
  <c r="N598" i="2"/>
  <c r="I598" i="2"/>
  <c r="N597" i="2"/>
  <c r="I597" i="2"/>
  <c r="I596" i="2"/>
  <c r="M596" i="2" s="1"/>
  <c r="I595" i="2"/>
  <c r="M595" i="2" s="1"/>
  <c r="I594" i="2"/>
  <c r="M594" i="2" s="1"/>
  <c r="M593" i="2"/>
  <c r="L593" i="2"/>
  <c r="M592" i="2"/>
  <c r="L592" i="2"/>
  <c r="N591" i="2"/>
  <c r="M591" i="2"/>
  <c r="L591" i="2"/>
  <c r="M590" i="2"/>
  <c r="L590" i="2"/>
  <c r="N590" i="2" s="1"/>
  <c r="I590" i="2"/>
  <c r="N589" i="2"/>
  <c r="I589" i="2"/>
  <c r="N588" i="2"/>
  <c r="I588" i="2"/>
  <c r="N587" i="2"/>
  <c r="I587" i="2"/>
  <c r="I586" i="2"/>
  <c r="I584" i="2"/>
  <c r="M583" i="2"/>
  <c r="L583" i="2"/>
  <c r="M582" i="2"/>
  <c r="L582" i="2"/>
  <c r="I581" i="2"/>
  <c r="M581" i="2" s="1"/>
  <c r="M580" i="2"/>
  <c r="L580" i="2"/>
  <c r="N580" i="2" s="1"/>
  <c r="M579" i="2"/>
  <c r="L579" i="2"/>
  <c r="N579" i="2" s="1"/>
  <c r="I578" i="2"/>
  <c r="L578" i="2" s="1"/>
  <c r="N577" i="2"/>
  <c r="I577" i="2"/>
  <c r="N576" i="2"/>
  <c r="N575" i="2"/>
  <c r="N574" i="2"/>
  <c r="N573" i="2"/>
  <c r="I573" i="2"/>
  <c r="M572" i="2"/>
  <c r="L572" i="2"/>
  <c r="I570" i="2"/>
  <c r="L571" i="2" s="1"/>
  <c r="M569" i="2"/>
  <c r="L569" i="2"/>
  <c r="N569" i="2" s="1"/>
  <c r="M568" i="2"/>
  <c r="L568" i="2"/>
  <c r="N568" i="2" s="1"/>
  <c r="I567" i="2"/>
  <c r="L567" i="2" s="1"/>
  <c r="L566" i="2"/>
  <c r="I565" i="2"/>
  <c r="M565" i="2" s="1"/>
  <c r="L564" i="2"/>
  <c r="I560" i="2"/>
  <c r="M561" i="2" s="1"/>
  <c r="M559" i="2"/>
  <c r="L559" i="2"/>
  <c r="M558" i="2"/>
  <c r="L558" i="2"/>
  <c r="J558" i="2"/>
  <c r="M556" i="2"/>
  <c r="L556" i="2"/>
  <c r="M555" i="2"/>
  <c r="L555" i="2"/>
  <c r="M554" i="2"/>
  <c r="L554" i="2"/>
  <c r="M553" i="2"/>
  <c r="L553" i="2"/>
  <c r="N553" i="2" s="1"/>
  <c r="M551" i="2"/>
  <c r="L551" i="2"/>
  <c r="M550" i="2"/>
  <c r="L550" i="2"/>
  <c r="N550" i="2" s="1"/>
  <c r="M549" i="2"/>
  <c r="L549" i="2"/>
  <c r="N549" i="2" s="1"/>
  <c r="M547" i="2"/>
  <c r="L547" i="2"/>
  <c r="M546" i="2"/>
  <c r="L546" i="2"/>
  <c r="M545" i="2"/>
  <c r="M544" i="2" s="1"/>
  <c r="L545" i="2"/>
  <c r="M543" i="2"/>
  <c r="L543" i="2"/>
  <c r="M542" i="2"/>
  <c r="L542" i="2"/>
  <c r="M541" i="2"/>
  <c r="N541" i="2" s="1"/>
  <c r="L541" i="2"/>
  <c r="M540" i="2"/>
  <c r="L540" i="2"/>
  <c r="M539" i="2"/>
  <c r="L539" i="2"/>
  <c r="M538" i="2"/>
  <c r="L538" i="2"/>
  <c r="M537" i="2"/>
  <c r="L537" i="2"/>
  <c r="N536" i="2"/>
  <c r="M536" i="2"/>
  <c r="L536" i="2"/>
  <c r="M535" i="2"/>
  <c r="L535" i="2"/>
  <c r="M534" i="2"/>
  <c r="L534" i="2"/>
  <c r="N534" i="2" s="1"/>
  <c r="M533" i="2"/>
  <c r="L533" i="2"/>
  <c r="N533" i="2" s="1"/>
  <c r="M532" i="2"/>
  <c r="L532" i="2"/>
  <c r="M531" i="2"/>
  <c r="L531" i="2"/>
  <c r="M530" i="2"/>
  <c r="L530" i="2"/>
  <c r="M529" i="2"/>
  <c r="L529" i="2"/>
  <c r="M528" i="2"/>
  <c r="L528" i="2"/>
  <c r="N528" i="2" s="1"/>
  <c r="M526" i="2"/>
  <c r="L526" i="2"/>
  <c r="N526" i="2" s="1"/>
  <c r="M525" i="2"/>
  <c r="L525" i="2"/>
  <c r="N525" i="2" s="1"/>
  <c r="M524" i="2"/>
  <c r="L524" i="2"/>
  <c r="N524" i="2" s="1"/>
  <c r="M523" i="2"/>
  <c r="L523" i="2"/>
  <c r="M522" i="2"/>
  <c r="L522" i="2"/>
  <c r="M521" i="2"/>
  <c r="M520" i="2" s="1"/>
  <c r="L521" i="2"/>
  <c r="M519" i="2"/>
  <c r="L519" i="2"/>
  <c r="M518" i="2"/>
  <c r="L518" i="2"/>
  <c r="M517" i="2"/>
  <c r="L517" i="2"/>
  <c r="N517" i="2" s="1"/>
  <c r="M516" i="2"/>
  <c r="L516" i="2"/>
  <c r="M515" i="2"/>
  <c r="L515" i="2"/>
  <c r="M514" i="2"/>
  <c r="L514" i="2"/>
  <c r="N514" i="2" s="1"/>
  <c r="M513" i="2"/>
  <c r="L513" i="2"/>
  <c r="N513" i="2" s="1"/>
  <c r="M512" i="2"/>
  <c r="N512" i="2" s="1"/>
  <c r="L512" i="2"/>
  <c r="M511" i="2"/>
  <c r="L511" i="2"/>
  <c r="M510" i="2"/>
  <c r="L510" i="2"/>
  <c r="M509" i="2"/>
  <c r="M508" i="2" s="1"/>
  <c r="L509" i="2"/>
  <c r="M507" i="2"/>
  <c r="L507" i="2"/>
  <c r="N507" i="2" s="1"/>
  <c r="M506" i="2"/>
  <c r="L506" i="2"/>
  <c r="N506" i="2" s="1"/>
  <c r="M505" i="2"/>
  <c r="L505" i="2"/>
  <c r="N505" i="2" s="1"/>
  <c r="M504" i="2"/>
  <c r="L504" i="2"/>
  <c r="M503" i="2"/>
  <c r="L503" i="2"/>
  <c r="N503" i="2" s="1"/>
  <c r="M502" i="2"/>
  <c r="L502" i="2"/>
  <c r="M501" i="2"/>
  <c r="L501" i="2"/>
  <c r="N501" i="2" s="1"/>
  <c r="M500" i="2"/>
  <c r="L500" i="2"/>
  <c r="M499" i="2"/>
  <c r="L499" i="2"/>
  <c r="N499" i="2" s="1"/>
  <c r="M498" i="2"/>
  <c r="L498" i="2"/>
  <c r="N498" i="2" s="1"/>
  <c r="M497" i="2"/>
  <c r="L497" i="2"/>
  <c r="M496" i="2"/>
  <c r="L496" i="2"/>
  <c r="N496" i="2" s="1"/>
  <c r="M495" i="2"/>
  <c r="L495" i="2"/>
  <c r="N495" i="2" s="1"/>
  <c r="M494" i="2"/>
  <c r="L494" i="2"/>
  <c r="M493" i="2"/>
  <c r="L493" i="2"/>
  <c r="N493" i="2" s="1"/>
  <c r="M492" i="2"/>
  <c r="L492" i="2"/>
  <c r="M491" i="2"/>
  <c r="L491" i="2"/>
  <c r="N491" i="2" s="1"/>
  <c r="M490" i="2"/>
  <c r="L490" i="2"/>
  <c r="M489" i="2"/>
  <c r="L489" i="2"/>
  <c r="N489" i="2" s="1"/>
  <c r="M488" i="2"/>
  <c r="L488" i="2"/>
  <c r="N488" i="2" s="1"/>
  <c r="M486" i="2"/>
  <c r="L486" i="2"/>
  <c r="M485" i="2"/>
  <c r="L485" i="2"/>
  <c r="M484" i="2"/>
  <c r="L484" i="2"/>
  <c r="M483" i="2"/>
  <c r="L483" i="2"/>
  <c r="M482" i="2"/>
  <c r="L482" i="2"/>
  <c r="N482" i="2" s="1"/>
  <c r="M481" i="2"/>
  <c r="L481" i="2"/>
  <c r="N481" i="2" s="1"/>
  <c r="M480" i="2"/>
  <c r="N480" i="2" s="1"/>
  <c r="L480" i="2"/>
  <c r="M478" i="2"/>
  <c r="L478" i="2"/>
  <c r="M477" i="2"/>
  <c r="L477" i="2"/>
  <c r="M476" i="2"/>
  <c r="L476" i="2"/>
  <c r="M474" i="2"/>
  <c r="L474" i="2"/>
  <c r="M473" i="2"/>
  <c r="L473" i="2"/>
  <c r="M472" i="2"/>
  <c r="L472" i="2"/>
  <c r="M471" i="2"/>
  <c r="L471" i="2"/>
  <c r="M470" i="2"/>
  <c r="L470" i="2"/>
  <c r="M469" i="2"/>
  <c r="L469" i="2"/>
  <c r="N469" i="2" s="1"/>
  <c r="M468" i="2"/>
  <c r="N468" i="2" s="1"/>
  <c r="L468" i="2"/>
  <c r="M467" i="2"/>
  <c r="L467" i="2"/>
  <c r="N467" i="2" s="1"/>
  <c r="M466" i="2"/>
  <c r="L466" i="2"/>
  <c r="M465" i="2"/>
  <c r="L465" i="2"/>
  <c r="N465" i="2" s="1"/>
  <c r="N464" i="2"/>
  <c r="M464" i="2"/>
  <c r="L464" i="2"/>
  <c r="M463" i="2"/>
  <c r="L463" i="2"/>
  <c r="N463" i="2" s="1"/>
  <c r="M462" i="2"/>
  <c r="L462" i="2"/>
  <c r="M461" i="2"/>
  <c r="L461" i="2"/>
  <c r="N461" i="2" s="1"/>
  <c r="M460" i="2"/>
  <c r="N460" i="2" s="1"/>
  <c r="L460" i="2"/>
  <c r="M459" i="2"/>
  <c r="L459" i="2"/>
  <c r="N459" i="2" s="1"/>
  <c r="M458" i="2"/>
  <c r="L458" i="2"/>
  <c r="M457" i="2"/>
  <c r="L457" i="2"/>
  <c r="N457" i="2" s="1"/>
  <c r="M456" i="2"/>
  <c r="L456" i="2"/>
  <c r="M455" i="2"/>
  <c r="L455" i="2"/>
  <c r="M454" i="2"/>
  <c r="L454" i="2"/>
  <c r="M453" i="2"/>
  <c r="N453" i="2" s="1"/>
  <c r="L453" i="2"/>
  <c r="M452" i="2"/>
  <c r="L452" i="2"/>
  <c r="M451" i="2"/>
  <c r="L451" i="2"/>
  <c r="M450" i="2"/>
  <c r="L450" i="2"/>
  <c r="N450" i="2" s="1"/>
  <c r="M449" i="2"/>
  <c r="L449" i="2"/>
  <c r="M448" i="2"/>
  <c r="L448" i="2"/>
  <c r="M447" i="2"/>
  <c r="L447" i="2"/>
  <c r="M445" i="2"/>
  <c r="L445" i="2"/>
  <c r="N445" i="2" s="1"/>
  <c r="M444" i="2"/>
  <c r="L444" i="2"/>
  <c r="M443" i="2"/>
  <c r="L443" i="2"/>
  <c r="N443" i="2" s="1"/>
  <c r="M442" i="2"/>
  <c r="L442" i="2"/>
  <c r="M441" i="2"/>
  <c r="L441" i="2"/>
  <c r="N441" i="2" s="1"/>
  <c r="N440" i="2"/>
  <c r="M440" i="2"/>
  <c r="L440" i="2"/>
  <c r="M439" i="2"/>
  <c r="L439" i="2"/>
  <c r="N439" i="2" s="1"/>
  <c r="M438" i="2"/>
  <c r="L438" i="2"/>
  <c r="M437" i="2"/>
  <c r="L437" i="2"/>
  <c r="M436" i="2"/>
  <c r="L436" i="2"/>
  <c r="M435" i="2"/>
  <c r="L435" i="2"/>
  <c r="M433" i="2"/>
  <c r="L433" i="2"/>
  <c r="M432" i="2"/>
  <c r="N432" i="2" s="1"/>
  <c r="L432" i="2"/>
  <c r="M431" i="2"/>
  <c r="L431" i="2"/>
  <c r="N431" i="2" s="1"/>
  <c r="M430" i="2"/>
  <c r="L430" i="2"/>
  <c r="M429" i="2"/>
  <c r="L429" i="2"/>
  <c r="N429" i="2" s="1"/>
  <c r="M428" i="2"/>
  <c r="N428" i="2" s="1"/>
  <c r="L428" i="2"/>
  <c r="M427" i="2"/>
  <c r="L427" i="2"/>
  <c r="M426" i="2"/>
  <c r="L426" i="2"/>
  <c r="M425" i="2"/>
  <c r="L425" i="2"/>
  <c r="N425" i="2" s="1"/>
  <c r="M424" i="2"/>
  <c r="N424" i="2" s="1"/>
  <c r="L424" i="2"/>
  <c r="M423" i="2"/>
  <c r="L423" i="2"/>
  <c r="N423" i="2" s="1"/>
  <c r="M422" i="2"/>
  <c r="L422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N412" i="2" s="1"/>
  <c r="M411" i="2"/>
  <c r="L411" i="2"/>
  <c r="M410" i="2"/>
  <c r="L410" i="2"/>
  <c r="M409" i="2"/>
  <c r="L409" i="2"/>
  <c r="N409" i="2" s="1"/>
  <c r="M408" i="2"/>
  <c r="L408" i="2"/>
  <c r="M407" i="2"/>
  <c r="L407" i="2"/>
  <c r="N407" i="2" s="1"/>
  <c r="M406" i="2"/>
  <c r="L406" i="2"/>
  <c r="M405" i="2"/>
  <c r="L405" i="2"/>
  <c r="N405" i="2" s="1"/>
  <c r="M404" i="2"/>
  <c r="N404" i="2" s="1"/>
  <c r="L404" i="2"/>
  <c r="M403" i="2"/>
  <c r="L403" i="2"/>
  <c r="N403" i="2" s="1"/>
  <c r="M402" i="2"/>
  <c r="L402" i="2"/>
  <c r="M401" i="2"/>
  <c r="L401" i="2"/>
  <c r="N401" i="2" s="1"/>
  <c r="M400" i="2"/>
  <c r="N400" i="2" s="1"/>
  <c r="L400" i="2"/>
  <c r="M399" i="2"/>
  <c r="L399" i="2"/>
  <c r="M398" i="2"/>
  <c r="L398" i="2"/>
  <c r="M397" i="2"/>
  <c r="L397" i="2"/>
  <c r="M396" i="2"/>
  <c r="N396" i="2" s="1"/>
  <c r="L396" i="2"/>
  <c r="M395" i="2"/>
  <c r="L395" i="2"/>
  <c r="N395" i="2" s="1"/>
  <c r="M394" i="2"/>
  <c r="L394" i="2"/>
  <c r="M393" i="2"/>
  <c r="L393" i="2"/>
  <c r="M392" i="2"/>
  <c r="L392" i="2"/>
  <c r="M391" i="2"/>
  <c r="N391" i="2" s="1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N382" i="2" s="1"/>
  <c r="M381" i="2"/>
  <c r="L381" i="2"/>
  <c r="M380" i="2"/>
  <c r="L380" i="2"/>
  <c r="N380" i="2" s="1"/>
  <c r="M379" i="2"/>
  <c r="N379" i="2" s="1"/>
  <c r="L379" i="2"/>
  <c r="M378" i="2"/>
  <c r="L378" i="2"/>
  <c r="N378" i="2" s="1"/>
  <c r="M377" i="2"/>
  <c r="L377" i="2"/>
  <c r="M376" i="2"/>
  <c r="L376" i="2"/>
  <c r="N376" i="2" s="1"/>
  <c r="M374" i="2"/>
  <c r="L374" i="2"/>
  <c r="M373" i="2"/>
  <c r="L373" i="2"/>
  <c r="N373" i="2" s="1"/>
  <c r="M372" i="2"/>
  <c r="L372" i="2"/>
  <c r="M371" i="2"/>
  <c r="L371" i="2"/>
  <c r="N371" i="2" s="1"/>
  <c r="M370" i="2"/>
  <c r="N370" i="2" s="1"/>
  <c r="L370" i="2"/>
  <c r="M369" i="2"/>
  <c r="L369" i="2"/>
  <c r="M368" i="2"/>
  <c r="L368" i="2"/>
  <c r="M366" i="2"/>
  <c r="L366" i="2"/>
  <c r="M365" i="2"/>
  <c r="L365" i="2"/>
  <c r="M364" i="2"/>
  <c r="L364" i="2"/>
  <c r="N364" i="2" s="1"/>
  <c r="M363" i="2"/>
  <c r="L363" i="2"/>
  <c r="M361" i="2"/>
  <c r="L361" i="2"/>
  <c r="M360" i="2"/>
  <c r="L360" i="2"/>
  <c r="M359" i="2"/>
  <c r="L359" i="2"/>
  <c r="N359" i="2" s="1"/>
  <c r="M358" i="2"/>
  <c r="L358" i="2"/>
  <c r="M357" i="2"/>
  <c r="L357" i="2"/>
  <c r="M356" i="2"/>
  <c r="L356" i="2"/>
  <c r="M355" i="2"/>
  <c r="L355" i="2"/>
  <c r="N355" i="2" s="1"/>
  <c r="M354" i="2"/>
  <c r="L354" i="2"/>
  <c r="M353" i="2"/>
  <c r="L353" i="2"/>
  <c r="N353" i="2" s="1"/>
  <c r="M352" i="2"/>
  <c r="L352" i="2"/>
  <c r="M351" i="2"/>
  <c r="L351" i="2"/>
  <c r="N351" i="2" s="1"/>
  <c r="M350" i="2"/>
  <c r="L350" i="2"/>
  <c r="M349" i="2"/>
  <c r="L349" i="2"/>
  <c r="N349" i="2" s="1"/>
  <c r="M348" i="2"/>
  <c r="L348" i="2"/>
  <c r="M347" i="2"/>
  <c r="L347" i="2"/>
  <c r="M346" i="2"/>
  <c r="L346" i="2"/>
  <c r="M345" i="2"/>
  <c r="N345" i="2" s="1"/>
  <c r="L345" i="2"/>
  <c r="M344" i="2"/>
  <c r="L344" i="2"/>
  <c r="N344" i="2" s="1"/>
  <c r="M343" i="2"/>
  <c r="L343" i="2"/>
  <c r="M342" i="2"/>
  <c r="L342" i="2"/>
  <c r="M341" i="2"/>
  <c r="L341" i="2"/>
  <c r="M340" i="2"/>
  <c r="L340" i="2"/>
  <c r="N340" i="2" s="1"/>
  <c r="M339" i="2"/>
  <c r="L339" i="2"/>
  <c r="M338" i="2"/>
  <c r="L338" i="2"/>
  <c r="M337" i="2"/>
  <c r="L337" i="2"/>
  <c r="M336" i="2"/>
  <c r="L336" i="2"/>
  <c r="N336" i="2" s="1"/>
  <c r="M335" i="2"/>
  <c r="L335" i="2"/>
  <c r="M334" i="2"/>
  <c r="L334" i="2"/>
  <c r="M333" i="2"/>
  <c r="L333" i="2"/>
  <c r="M332" i="2"/>
  <c r="L332" i="2"/>
  <c r="N332" i="2" s="1"/>
  <c r="N331" i="2"/>
  <c r="M331" i="2"/>
  <c r="L331" i="2"/>
  <c r="M330" i="2"/>
  <c r="L330" i="2"/>
  <c r="M329" i="2"/>
  <c r="L329" i="2"/>
  <c r="N329" i="2" s="1"/>
  <c r="M328" i="2"/>
  <c r="L328" i="2"/>
  <c r="M327" i="2"/>
  <c r="L327" i="2"/>
  <c r="N327" i="2" s="1"/>
  <c r="M326" i="2"/>
  <c r="L326" i="2"/>
  <c r="M325" i="2"/>
  <c r="L325" i="2"/>
  <c r="M323" i="2"/>
  <c r="L323" i="2"/>
  <c r="M322" i="2"/>
  <c r="L322" i="2"/>
  <c r="N322" i="2" s="1"/>
  <c r="N321" i="2"/>
  <c r="M321" i="2"/>
  <c r="L321" i="2"/>
  <c r="M320" i="2"/>
  <c r="L320" i="2"/>
  <c r="M319" i="2"/>
  <c r="L319" i="2"/>
  <c r="N319" i="2" s="1"/>
  <c r="M318" i="2"/>
  <c r="L318" i="2"/>
  <c r="M317" i="2"/>
  <c r="L317" i="2"/>
  <c r="N317" i="2" s="1"/>
  <c r="M316" i="2"/>
  <c r="M315" i="2" s="1"/>
  <c r="L316" i="2"/>
  <c r="M314" i="2"/>
  <c r="L314" i="2"/>
  <c r="M313" i="2"/>
  <c r="L313" i="2"/>
  <c r="M312" i="2"/>
  <c r="L312" i="2"/>
  <c r="N312" i="2" s="1"/>
  <c r="L311" i="2"/>
  <c r="M310" i="2"/>
  <c r="L310" i="2"/>
  <c r="M309" i="2"/>
  <c r="L309" i="2"/>
  <c r="N309" i="2" s="1"/>
  <c r="M308" i="2"/>
  <c r="L308" i="2"/>
  <c r="M307" i="2"/>
  <c r="L307" i="2"/>
  <c r="L305" i="2" s="1"/>
  <c r="M306" i="2"/>
  <c r="L306" i="2"/>
  <c r="B303" i="2"/>
  <c r="M301" i="2"/>
  <c r="L301" i="2"/>
  <c r="N301" i="2" s="1"/>
  <c r="M300" i="2"/>
  <c r="L300" i="2"/>
  <c r="M299" i="2"/>
  <c r="L299" i="2"/>
  <c r="N299" i="2" s="1"/>
  <c r="M298" i="2"/>
  <c r="L298" i="2"/>
  <c r="M297" i="2"/>
  <c r="L297" i="2"/>
  <c r="M296" i="2"/>
  <c r="L296" i="2"/>
  <c r="M295" i="2"/>
  <c r="L295" i="2"/>
  <c r="M294" i="2"/>
  <c r="L294" i="2"/>
  <c r="N294" i="2" s="1"/>
  <c r="M293" i="2"/>
  <c r="L293" i="2"/>
  <c r="N293" i="2" s="1"/>
  <c r="M292" i="2"/>
  <c r="L292" i="2"/>
  <c r="M291" i="2"/>
  <c r="L291" i="2"/>
  <c r="M290" i="2"/>
  <c r="L290" i="2"/>
  <c r="M289" i="2"/>
  <c r="L289" i="2"/>
  <c r="N289" i="2" s="1"/>
  <c r="M288" i="2"/>
  <c r="N288" i="2" s="1"/>
  <c r="L288" i="2"/>
  <c r="M287" i="2"/>
  <c r="L287" i="2"/>
  <c r="N287" i="2" s="1"/>
  <c r="M286" i="2"/>
  <c r="L286" i="2"/>
  <c r="M285" i="2"/>
  <c r="L285" i="2"/>
  <c r="M284" i="2"/>
  <c r="N284" i="2" s="1"/>
  <c r="L284" i="2"/>
  <c r="M283" i="2"/>
  <c r="L283" i="2"/>
  <c r="M282" i="2"/>
  <c r="L282" i="2"/>
  <c r="M281" i="2"/>
  <c r="L281" i="2"/>
  <c r="N281" i="2" s="1"/>
  <c r="M280" i="2"/>
  <c r="L280" i="2"/>
  <c r="M279" i="2"/>
  <c r="L279" i="2"/>
  <c r="M278" i="2"/>
  <c r="L278" i="2"/>
  <c r="N278" i="2" s="1"/>
  <c r="M277" i="2"/>
  <c r="N277" i="2" s="1"/>
  <c r="L277" i="2"/>
  <c r="M276" i="2"/>
  <c r="L276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N265" i="2" s="1"/>
  <c r="L265" i="2"/>
  <c r="M264" i="2"/>
  <c r="L264" i="2"/>
  <c r="M263" i="2"/>
  <c r="L263" i="2"/>
  <c r="M262" i="2"/>
  <c r="L262" i="2"/>
  <c r="N262" i="2" s="1"/>
  <c r="N261" i="2"/>
  <c r="M261" i="2"/>
  <c r="L261" i="2"/>
  <c r="M260" i="2"/>
  <c r="L260" i="2"/>
  <c r="M259" i="2"/>
  <c r="L259" i="2"/>
  <c r="N259" i="2" s="1"/>
  <c r="M258" i="2"/>
  <c r="L258" i="2"/>
  <c r="N258" i="2" s="1"/>
  <c r="J258" i="2"/>
  <c r="M257" i="2"/>
  <c r="L257" i="2"/>
  <c r="N257" i="2" s="1"/>
  <c r="N256" i="2"/>
  <c r="M256" i="2"/>
  <c r="L256" i="2"/>
  <c r="M255" i="2"/>
  <c r="L255" i="2"/>
  <c r="M254" i="2"/>
  <c r="L254" i="2"/>
  <c r="N254" i="2" s="1"/>
  <c r="M253" i="2"/>
  <c r="L253" i="2"/>
  <c r="N253" i="2" s="1"/>
  <c r="M252" i="2"/>
  <c r="L252" i="2"/>
  <c r="N252" i="2" s="1"/>
  <c r="M251" i="2"/>
  <c r="L251" i="2"/>
  <c r="M250" i="2"/>
  <c r="L250" i="2"/>
  <c r="N250" i="2" s="1"/>
  <c r="M249" i="2"/>
  <c r="L249" i="2"/>
  <c r="M248" i="2"/>
  <c r="L248" i="2"/>
  <c r="M247" i="2"/>
  <c r="L247" i="2"/>
  <c r="M246" i="2"/>
  <c r="L246" i="2"/>
  <c r="M245" i="2"/>
  <c r="L245" i="2"/>
  <c r="N245" i="2" s="1"/>
  <c r="M244" i="2"/>
  <c r="L244" i="2"/>
  <c r="N244" i="2" s="1"/>
  <c r="M243" i="2"/>
  <c r="L243" i="2"/>
  <c r="M242" i="2"/>
  <c r="L242" i="2"/>
  <c r="M241" i="2"/>
  <c r="L241" i="2"/>
  <c r="M240" i="2"/>
  <c r="L240" i="2"/>
  <c r="N240" i="2" s="1"/>
  <c r="M239" i="2"/>
  <c r="L239" i="2"/>
  <c r="M238" i="2"/>
  <c r="L238" i="2"/>
  <c r="N238" i="2" s="1"/>
  <c r="M237" i="2"/>
  <c r="L237" i="2"/>
  <c r="M236" i="2"/>
  <c r="L236" i="2"/>
  <c r="N236" i="2" s="1"/>
  <c r="M235" i="2"/>
  <c r="L235" i="2"/>
  <c r="M234" i="2"/>
  <c r="L234" i="2"/>
  <c r="N234" i="2" s="1"/>
  <c r="M233" i="2"/>
  <c r="L233" i="2"/>
  <c r="M232" i="2"/>
  <c r="L232" i="2"/>
  <c r="N232" i="2" s="1"/>
  <c r="M231" i="2"/>
  <c r="L231" i="2"/>
  <c r="N231" i="2" s="1"/>
  <c r="M230" i="2"/>
  <c r="L230" i="2"/>
  <c r="N230" i="2" s="1"/>
  <c r="M229" i="2"/>
  <c r="L229" i="2"/>
  <c r="N229" i="2" s="1"/>
  <c r="J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N223" i="2" s="1"/>
  <c r="J223" i="2"/>
  <c r="M222" i="2"/>
  <c r="L222" i="2"/>
  <c r="N222" i="2" s="1"/>
  <c r="J222" i="2"/>
  <c r="M221" i="2"/>
  <c r="L221" i="2"/>
  <c r="N221" i="2" s="1"/>
  <c r="J221" i="2"/>
  <c r="M220" i="2"/>
  <c r="L220" i="2"/>
  <c r="N220" i="2" s="1"/>
  <c r="J220" i="2"/>
  <c r="M219" i="2"/>
  <c r="L219" i="2"/>
  <c r="N219" i="2" s="1"/>
  <c r="J219" i="2"/>
  <c r="M218" i="2"/>
  <c r="L218" i="2"/>
  <c r="N218" i="2" s="1"/>
  <c r="M217" i="2"/>
  <c r="L217" i="2"/>
  <c r="M216" i="2"/>
  <c r="L216" i="2"/>
  <c r="M215" i="2"/>
  <c r="L215" i="2"/>
  <c r="M214" i="2"/>
  <c r="N214" i="2" s="1"/>
  <c r="L214" i="2"/>
  <c r="M213" i="2"/>
  <c r="L213" i="2"/>
  <c r="M212" i="2"/>
  <c r="L212" i="2"/>
  <c r="M211" i="2"/>
  <c r="L211" i="2"/>
  <c r="N211" i="2" s="1"/>
  <c r="M210" i="2"/>
  <c r="L210" i="2"/>
  <c r="M209" i="2"/>
  <c r="L209" i="2"/>
  <c r="I208" i="2"/>
  <c r="M207" i="2"/>
  <c r="L207" i="2"/>
  <c r="M206" i="2"/>
  <c r="L206" i="2"/>
  <c r="N206" i="2" s="1"/>
  <c r="I205" i="2"/>
  <c r="M204" i="2"/>
  <c r="L204" i="2"/>
  <c r="N204" i="2" s="1"/>
  <c r="M203" i="2"/>
  <c r="L203" i="2"/>
  <c r="M202" i="2"/>
  <c r="L202" i="2"/>
  <c r="N202" i="2" s="1"/>
  <c r="M201" i="2"/>
  <c r="L201" i="2"/>
  <c r="M200" i="2"/>
  <c r="L200" i="2"/>
  <c r="N200" i="2" s="1"/>
  <c r="M199" i="2"/>
  <c r="L199" i="2"/>
  <c r="N199" i="2" s="1"/>
  <c r="M198" i="2"/>
  <c r="L198" i="2"/>
  <c r="L197" i="2" s="1"/>
  <c r="I197" i="2"/>
  <c r="M196" i="2"/>
  <c r="L196" i="2"/>
  <c r="M195" i="2"/>
  <c r="L195" i="2"/>
  <c r="L194" i="2"/>
  <c r="N194" i="2" s="1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I171" i="2"/>
  <c r="M170" i="2"/>
  <c r="L170" i="2"/>
  <c r="M169" i="2"/>
  <c r="L169" i="2"/>
  <c r="N169" i="2" s="1"/>
  <c r="M168" i="2"/>
  <c r="L168" i="2"/>
  <c r="M167" i="2"/>
  <c r="L167" i="2"/>
  <c r="N167" i="2" s="1"/>
  <c r="M166" i="2"/>
  <c r="L166" i="2"/>
  <c r="M165" i="2"/>
  <c r="L165" i="2"/>
  <c r="N165" i="2" s="1"/>
  <c r="M164" i="2"/>
  <c r="L164" i="2"/>
  <c r="M163" i="2"/>
  <c r="L163" i="2"/>
  <c r="M162" i="2"/>
  <c r="L162" i="2"/>
  <c r="M161" i="2"/>
  <c r="L161" i="2"/>
  <c r="M160" i="2"/>
  <c r="L160" i="2"/>
  <c r="M159" i="2"/>
  <c r="L159" i="2"/>
  <c r="N159" i="2" s="1"/>
  <c r="M158" i="2"/>
  <c r="L158" i="2"/>
  <c r="N158" i="2" s="1"/>
  <c r="M157" i="2"/>
  <c r="L157" i="2"/>
  <c r="M156" i="2"/>
  <c r="L156" i="2"/>
  <c r="N156" i="2" s="1"/>
  <c r="M155" i="2"/>
  <c r="L155" i="2"/>
  <c r="I154" i="2"/>
  <c r="M153" i="2"/>
  <c r="L153" i="2"/>
  <c r="M152" i="2"/>
  <c r="L152" i="2"/>
  <c r="M151" i="2"/>
  <c r="L151" i="2"/>
  <c r="M150" i="2"/>
  <c r="L150" i="2"/>
  <c r="N150" i="2" s="1"/>
  <c r="M149" i="2"/>
  <c r="L149" i="2"/>
  <c r="N149" i="2" s="1"/>
  <c r="M148" i="2"/>
  <c r="L148" i="2"/>
  <c r="N148" i="2" s="1"/>
  <c r="M147" i="2"/>
  <c r="I147" i="2"/>
  <c r="M146" i="2"/>
  <c r="L146" i="2"/>
  <c r="N146" i="2" s="1"/>
  <c r="M145" i="2"/>
  <c r="L145" i="2"/>
  <c r="M144" i="2"/>
  <c r="L144" i="2"/>
  <c r="N144" i="2" s="1"/>
  <c r="M143" i="2"/>
  <c r="L143" i="2"/>
  <c r="I142" i="2"/>
  <c r="M141" i="2"/>
  <c r="L141" i="2"/>
  <c r="M140" i="2"/>
  <c r="L140" i="2"/>
  <c r="M139" i="2"/>
  <c r="L139" i="2"/>
  <c r="M138" i="2"/>
  <c r="L138" i="2"/>
  <c r="M137" i="2"/>
  <c r="L137" i="2"/>
  <c r="M136" i="2"/>
  <c r="N136" i="2" s="1"/>
  <c r="L136" i="2"/>
  <c r="M135" i="2"/>
  <c r="L135" i="2"/>
  <c r="M134" i="2"/>
  <c r="L134" i="2"/>
  <c r="M133" i="2"/>
  <c r="L133" i="2"/>
  <c r="M132" i="2"/>
  <c r="N132" i="2" s="1"/>
  <c r="L132" i="2"/>
  <c r="M131" i="2"/>
  <c r="L131" i="2"/>
  <c r="L130" i="2" s="1"/>
  <c r="I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20" i="2"/>
  <c r="L120" i="2"/>
  <c r="M119" i="2"/>
  <c r="L119" i="2"/>
  <c r="M118" i="2"/>
  <c r="L118" i="2"/>
  <c r="M117" i="2"/>
  <c r="L117" i="2"/>
  <c r="M116" i="2"/>
  <c r="L116" i="2"/>
  <c r="N116" i="2" s="1"/>
  <c r="M115" i="2"/>
  <c r="L115" i="2"/>
  <c r="M114" i="2"/>
  <c r="L114" i="2"/>
  <c r="N114" i="2" s="1"/>
  <c r="M113" i="2"/>
  <c r="L113" i="2"/>
  <c r="M112" i="2"/>
  <c r="L112" i="2"/>
  <c r="N112" i="2" s="1"/>
  <c r="M111" i="2"/>
  <c r="L111" i="2"/>
  <c r="M110" i="2"/>
  <c r="L110" i="2"/>
  <c r="N110" i="2" s="1"/>
  <c r="M109" i="2"/>
  <c r="L109" i="2"/>
  <c r="M108" i="2"/>
  <c r="L108" i="2"/>
  <c r="N108" i="2" s="1"/>
  <c r="M107" i="2"/>
  <c r="L107" i="2"/>
  <c r="M106" i="2"/>
  <c r="L106" i="2"/>
  <c r="N106" i="2" s="1"/>
  <c r="I105" i="2"/>
  <c r="M104" i="2"/>
  <c r="M103" i="2" s="1"/>
  <c r="L104" i="2"/>
  <c r="L103" i="2"/>
  <c r="I103" i="2"/>
  <c r="M102" i="2"/>
  <c r="L102" i="2"/>
  <c r="N102" i="2" s="1"/>
  <c r="N101" i="2" s="1"/>
  <c r="R101" i="2" s="1"/>
  <c r="M101" i="2"/>
  <c r="I101" i="2"/>
  <c r="M100" i="2"/>
  <c r="L100" i="2"/>
  <c r="N100" i="2" s="1"/>
  <c r="M99" i="2"/>
  <c r="L99" i="2"/>
  <c r="M98" i="2"/>
  <c r="L98" i="2"/>
  <c r="N98" i="2" s="1"/>
  <c r="M97" i="2"/>
  <c r="L97" i="2"/>
  <c r="M96" i="2"/>
  <c r="L96" i="2"/>
  <c r="N96" i="2" s="1"/>
  <c r="M95" i="2"/>
  <c r="L95" i="2"/>
  <c r="M94" i="2"/>
  <c r="L94" i="2"/>
  <c r="N94" i="2" s="1"/>
  <c r="M93" i="2"/>
  <c r="L93" i="2"/>
  <c r="J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1" i="2"/>
  <c r="L81" i="2"/>
  <c r="M80" i="2"/>
  <c r="L80" i="2"/>
  <c r="M79" i="2"/>
  <c r="L79" i="2"/>
  <c r="M78" i="2"/>
  <c r="L78" i="2"/>
  <c r="M77" i="2"/>
  <c r="L77" i="2"/>
  <c r="N77" i="2" s="1"/>
  <c r="M76" i="2"/>
  <c r="L76" i="2"/>
  <c r="M75" i="2"/>
  <c r="L75" i="2"/>
  <c r="N75" i="2" s="1"/>
  <c r="M74" i="2"/>
  <c r="L74" i="2"/>
  <c r="M73" i="2"/>
  <c r="L73" i="2"/>
  <c r="N73" i="2" s="1"/>
  <c r="M72" i="2"/>
  <c r="L72" i="2"/>
  <c r="M71" i="2"/>
  <c r="L71" i="2"/>
  <c r="N71" i="2" s="1"/>
  <c r="M70" i="2"/>
  <c r="L70" i="2"/>
  <c r="M69" i="2"/>
  <c r="L69" i="2"/>
  <c r="N69" i="2" s="1"/>
  <c r="M68" i="2"/>
  <c r="L68" i="2"/>
  <c r="M67" i="2"/>
  <c r="L67" i="2"/>
  <c r="N67" i="2" s="1"/>
  <c r="M66" i="2"/>
  <c r="L66" i="2"/>
  <c r="M65" i="2"/>
  <c r="L65" i="2"/>
  <c r="N65" i="2" s="1"/>
  <c r="M64" i="2"/>
  <c r="L64" i="2"/>
  <c r="M63" i="2"/>
  <c r="L63" i="2"/>
  <c r="N63" i="2" s="1"/>
  <c r="M62" i="2"/>
  <c r="L62" i="2"/>
  <c r="I61" i="2"/>
  <c r="M60" i="2"/>
  <c r="M59" i="2" s="1"/>
  <c r="L60" i="2"/>
  <c r="L59" i="2"/>
  <c r="I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M49" i="2" s="1"/>
  <c r="L51" i="2"/>
  <c r="M50" i="2"/>
  <c r="L50" i="2"/>
  <c r="I49" i="2"/>
  <c r="M48" i="2"/>
  <c r="L48" i="2"/>
  <c r="M47" i="2"/>
  <c r="L47" i="2"/>
  <c r="N47" i="2" s="1"/>
  <c r="M46" i="2"/>
  <c r="L46" i="2"/>
  <c r="M45" i="2"/>
  <c r="L45" i="2"/>
  <c r="N45" i="2" s="1"/>
  <c r="M44" i="2"/>
  <c r="L44" i="2"/>
  <c r="M43" i="2"/>
  <c r="L43" i="2"/>
  <c r="N43" i="2" s="1"/>
  <c r="M42" i="2"/>
  <c r="L42" i="2"/>
  <c r="M41" i="2"/>
  <c r="L41" i="2"/>
  <c r="N41" i="2" s="1"/>
  <c r="M40" i="2"/>
  <c r="L40" i="2"/>
  <c r="M39" i="2"/>
  <c r="L39" i="2"/>
  <c r="N39" i="2" s="1"/>
  <c r="M38" i="2"/>
  <c r="L38" i="2"/>
  <c r="M37" i="2"/>
  <c r="L37" i="2"/>
  <c r="N37" i="2" s="1"/>
  <c r="M36" i="2"/>
  <c r="L36" i="2"/>
  <c r="M35" i="2"/>
  <c r="L35" i="2"/>
  <c r="N35" i="2" s="1"/>
  <c r="M34" i="2"/>
  <c r="L34" i="2"/>
  <c r="M33" i="2"/>
  <c r="L33" i="2"/>
  <c r="N33" i="2" s="1"/>
  <c r="M32" i="2"/>
  <c r="L32" i="2"/>
  <c r="M31" i="2"/>
  <c r="L31" i="2"/>
  <c r="N31" i="2" s="1"/>
  <c r="J31" i="2"/>
  <c r="I30" i="2"/>
  <c r="M29" i="2"/>
  <c r="L29" i="2"/>
  <c r="N29" i="2" s="1"/>
  <c r="M28" i="2"/>
  <c r="L28" i="2"/>
  <c r="N28" i="2" s="1"/>
  <c r="I27" i="2"/>
  <c r="M26" i="2"/>
  <c r="M25" i="2" s="1"/>
  <c r="L26" i="2"/>
  <c r="L25" i="2"/>
  <c r="I25" i="2"/>
  <c r="M24" i="2"/>
  <c r="L24" i="2"/>
  <c r="M23" i="2"/>
  <c r="L23" i="2"/>
  <c r="M22" i="2"/>
  <c r="L22" i="2"/>
  <c r="M21" i="2"/>
  <c r="L21" i="2"/>
  <c r="M20" i="2"/>
  <c r="L20" i="2"/>
  <c r="I19" i="2"/>
  <c r="Q18" i="2"/>
  <c r="Q17" i="2" s="1"/>
  <c r="L1171" i="3" l="1"/>
  <c r="N472" i="2"/>
  <c r="N485" i="2"/>
  <c r="M487" i="2"/>
  <c r="N504" i="2"/>
  <c r="N518" i="2"/>
  <c r="N523" i="2"/>
  <c r="N529" i="2"/>
  <c r="N531" i="2"/>
  <c r="N538" i="2"/>
  <c r="N540" i="2"/>
  <c r="N542" i="2"/>
  <c r="N554" i="2"/>
  <c r="M566" i="2"/>
  <c r="M584" i="2"/>
  <c r="L584" i="2"/>
  <c r="N593" i="2"/>
  <c r="N606" i="2"/>
  <c r="N622" i="2"/>
  <c r="N627" i="2"/>
  <c r="N629" i="2"/>
  <c r="N631" i="2"/>
  <c r="N634" i="2"/>
  <c r="N656" i="2"/>
  <c r="L669" i="2"/>
  <c r="N669" i="2" s="1"/>
  <c r="N672" i="2"/>
  <c r="N680" i="2"/>
  <c r="N691" i="2"/>
  <c r="N699" i="2"/>
  <c r="N712" i="2"/>
  <c r="N716" i="2"/>
  <c r="N790" i="2"/>
  <c r="N869" i="2"/>
  <c r="N1044" i="2"/>
  <c r="M1133" i="2"/>
  <c r="L1133" i="2"/>
  <c r="M1148" i="2"/>
  <c r="L1148" i="2"/>
  <c r="N1425" i="3"/>
  <c r="N21" i="2"/>
  <c r="N23" i="2"/>
  <c r="N50" i="2"/>
  <c r="N52" i="2"/>
  <c r="N54" i="2"/>
  <c r="N56" i="2"/>
  <c r="N58" i="2"/>
  <c r="N118" i="2"/>
  <c r="N163" i="2"/>
  <c r="N198" i="2"/>
  <c r="N247" i="2"/>
  <c r="N251" i="2"/>
  <c r="N300" i="2"/>
  <c r="N307" i="2"/>
  <c r="N347" i="2"/>
  <c r="N416" i="2"/>
  <c r="M434" i="2"/>
  <c r="N437" i="2"/>
  <c r="N1954" i="3"/>
  <c r="N79" i="2"/>
  <c r="N81" i="2"/>
  <c r="N83" i="2"/>
  <c r="N85" i="2"/>
  <c r="N87" i="2"/>
  <c r="N89" i="2"/>
  <c r="N91" i="2"/>
  <c r="N104" i="2"/>
  <c r="N103" i="2" s="1"/>
  <c r="R103" i="2" s="1"/>
  <c r="M105" i="2"/>
  <c r="N140" i="2"/>
  <c r="L142" i="2"/>
  <c r="N152" i="2"/>
  <c r="N160" i="2"/>
  <c r="N162" i="2"/>
  <c r="N164" i="2"/>
  <c r="N166" i="2"/>
  <c r="M171" i="2"/>
  <c r="N201" i="2"/>
  <c r="N215" i="2"/>
  <c r="N217" i="2"/>
  <c r="N268" i="2"/>
  <c r="N272" i="2"/>
  <c r="N276" i="2"/>
  <c r="N348" i="2"/>
  <c r="N392" i="2"/>
  <c r="N394" i="2"/>
  <c r="N413" i="2"/>
  <c r="N415" i="2"/>
  <c r="N417" i="2"/>
  <c r="N427" i="2"/>
  <c r="N433" i="2"/>
  <c r="N448" i="2"/>
  <c r="N456" i="2"/>
  <c r="N458" i="2"/>
  <c r="N473" i="2"/>
  <c r="N497" i="2"/>
  <c r="N522" i="2"/>
  <c r="N530" i="2"/>
  <c r="N532" i="2"/>
  <c r="N537" i="2"/>
  <c r="N539" i="2"/>
  <c r="N543" i="2"/>
  <c r="N546" i="2"/>
  <c r="M567" i="2"/>
  <c r="N567" i="2" s="1"/>
  <c r="N583" i="2"/>
  <c r="N592" i="2"/>
  <c r="N611" i="2"/>
  <c r="N628" i="2"/>
  <c r="M651" i="2"/>
  <c r="N665" i="2"/>
  <c r="N673" i="2"/>
  <c r="N675" i="2"/>
  <c r="N677" i="2"/>
  <c r="N679" i="2"/>
  <c r="N681" i="2"/>
  <c r="N683" i="2"/>
  <c r="N692" i="2"/>
  <c r="N694" i="2"/>
  <c r="N696" i="2"/>
  <c r="N698" i="2"/>
  <c r="N739" i="2"/>
  <c r="N782" i="2"/>
  <c r="N798" i="2"/>
  <c r="N890" i="2"/>
  <c r="N1149" i="2"/>
  <c r="L1163" i="2"/>
  <c r="M1163" i="2"/>
  <c r="M446" i="2"/>
  <c r="N20" i="2"/>
  <c r="N22" i="2"/>
  <c r="N24" i="2"/>
  <c r="N51" i="2"/>
  <c r="N55" i="2"/>
  <c r="N93" i="2"/>
  <c r="N95" i="2"/>
  <c r="N97" i="2"/>
  <c r="N99" i="2"/>
  <c r="N107" i="2"/>
  <c r="N109" i="2"/>
  <c r="N111" i="2"/>
  <c r="N113" i="2"/>
  <c r="N115" i="2"/>
  <c r="N117" i="2"/>
  <c r="N119" i="2"/>
  <c r="N121" i="2"/>
  <c r="N123" i="2"/>
  <c r="N125" i="2"/>
  <c r="N127" i="2"/>
  <c r="N129" i="2"/>
  <c r="N131" i="2"/>
  <c r="N133" i="2"/>
  <c r="N135" i="2"/>
  <c r="N137" i="2"/>
  <c r="N139" i="2"/>
  <c r="N141" i="2"/>
  <c r="N143" i="2"/>
  <c r="N155" i="2"/>
  <c r="N157" i="2"/>
  <c r="N173" i="2"/>
  <c r="N175" i="2"/>
  <c r="N177" i="2"/>
  <c r="N179" i="2"/>
  <c r="N181" i="2"/>
  <c r="N183" i="2"/>
  <c r="N185" i="2"/>
  <c r="N187" i="2"/>
  <c r="N189" i="2"/>
  <c r="N191" i="2"/>
  <c r="N193" i="2"/>
  <c r="N195" i="2"/>
  <c r="L205" i="2"/>
  <c r="M205" i="2"/>
  <c r="N224" i="2"/>
  <c r="N226" i="2"/>
  <c r="N241" i="2"/>
  <c r="N267" i="2"/>
  <c r="N269" i="2"/>
  <c r="N271" i="2"/>
  <c r="N273" i="2"/>
  <c r="N290" i="2"/>
  <c r="N297" i="2"/>
  <c r="N339" i="2"/>
  <c r="N341" i="2"/>
  <c r="N343" i="2"/>
  <c r="N360" i="2"/>
  <c r="N365" i="2"/>
  <c r="N368" i="2"/>
  <c r="N381" i="2"/>
  <c r="N383" i="2"/>
  <c r="N385" i="2"/>
  <c r="N387" i="2"/>
  <c r="N389" i="2"/>
  <c r="N398" i="2"/>
  <c r="N406" i="2"/>
  <c r="N426" i="2"/>
  <c r="N447" i="2"/>
  <c r="N449" i="2"/>
  <c r="N451" i="2"/>
  <c r="N625" i="2"/>
  <c r="L1135" i="2"/>
  <c r="M1135" i="2"/>
  <c r="N754" i="2"/>
  <c r="N758" i="2"/>
  <c r="N770" i="2"/>
  <c r="N779" i="2"/>
  <c r="N810" i="2"/>
  <c r="N813" i="2"/>
  <c r="N815" i="2"/>
  <c r="N817" i="2"/>
  <c r="N819" i="2"/>
  <c r="N828" i="2"/>
  <c r="N832" i="2"/>
  <c r="N834" i="2"/>
  <c r="N836" i="2"/>
  <c r="N843" i="2"/>
  <c r="N845" i="2"/>
  <c r="N847" i="2"/>
  <c r="N849" i="2"/>
  <c r="N851" i="2"/>
  <c r="N860" i="2"/>
  <c r="N862" i="2"/>
  <c r="N864" i="2"/>
  <c r="N868" i="2"/>
  <c r="N881" i="2"/>
  <c r="N883" i="2"/>
  <c r="M972" i="2"/>
  <c r="N979" i="2"/>
  <c r="N981" i="2"/>
  <c r="N983" i="2"/>
  <c r="N992" i="2"/>
  <c r="N1007" i="2"/>
  <c r="N1013" i="2"/>
  <c r="N1025" i="2"/>
  <c r="N1030" i="2"/>
  <c r="N1032" i="2"/>
  <c r="N1041" i="2"/>
  <c r="N1048" i="2"/>
  <c r="N1065" i="2"/>
  <c r="N1068" i="2"/>
  <c r="N1070" i="2"/>
  <c r="N1082" i="2"/>
  <c r="N1084" i="2"/>
  <c r="N1087" i="2"/>
  <c r="N1089" i="2"/>
  <c r="N1099" i="2"/>
  <c r="N1105" i="2"/>
  <c r="N1107" i="2"/>
  <c r="N1122" i="2"/>
  <c r="N1142" i="2"/>
  <c r="N1145" i="2"/>
  <c r="N1614" i="3"/>
  <c r="N1613" i="3" s="1"/>
  <c r="N1147" i="2"/>
  <c r="N751" i="2"/>
  <c r="N759" i="2"/>
  <c r="N765" i="2"/>
  <c r="N767" i="2"/>
  <c r="N769" i="2"/>
  <c r="N778" i="2"/>
  <c r="N801" i="2"/>
  <c r="N812" i="2"/>
  <c r="N816" i="2"/>
  <c r="N818" i="2"/>
  <c r="N820" i="2"/>
  <c r="N827" i="2"/>
  <c r="N829" i="2"/>
  <c r="N831" i="2"/>
  <c r="N833" i="2"/>
  <c r="N835" i="2"/>
  <c r="N844" i="2"/>
  <c r="N848" i="2"/>
  <c r="N850" i="2"/>
  <c r="N852" i="2"/>
  <c r="N859" i="2"/>
  <c r="N861" i="2"/>
  <c r="N863" i="2"/>
  <c r="N865" i="2"/>
  <c r="N867" i="2"/>
  <c r="N870" i="2"/>
  <c r="N880" i="2"/>
  <c r="N882" i="2"/>
  <c r="N884" i="2"/>
  <c r="N886" i="2"/>
  <c r="N893" i="2"/>
  <c r="N902" i="2"/>
  <c r="N906" i="2"/>
  <c r="N910" i="2"/>
  <c r="N918" i="2"/>
  <c r="N920" i="2"/>
  <c r="N922" i="2"/>
  <c r="N926" i="2"/>
  <c r="N928" i="2"/>
  <c r="N933" i="2"/>
  <c r="N941" i="2"/>
  <c r="N951" i="2"/>
  <c r="L952" i="2"/>
  <c r="N958" i="2"/>
  <c r="N974" i="2"/>
  <c r="N978" i="2"/>
  <c r="N980" i="2"/>
  <c r="N982" i="2"/>
  <c r="N984" i="2"/>
  <c r="N986" i="2"/>
  <c r="N988" i="2"/>
  <c r="N995" i="2"/>
  <c r="N999" i="2"/>
  <c r="N1018" i="2"/>
  <c r="N1020" i="2"/>
  <c r="N1022" i="2"/>
  <c r="N1024" i="2"/>
  <c r="N1026" i="2"/>
  <c r="N1033" i="2"/>
  <c r="N1036" i="2"/>
  <c r="N1038" i="2"/>
  <c r="N1040" i="2"/>
  <c r="N1042" i="2"/>
  <c r="N1055" i="2"/>
  <c r="N1064" i="2"/>
  <c r="N1069" i="2"/>
  <c r="N1077" i="2"/>
  <c r="N1081" i="2"/>
  <c r="N1090" i="2"/>
  <c r="N1116" i="2"/>
  <c r="N1119" i="2"/>
  <c r="L1129" i="2"/>
  <c r="L1140" i="2"/>
  <c r="N1140" i="2" s="1"/>
  <c r="N1146" i="2"/>
  <c r="L1150" i="2"/>
  <c r="N1150" i="2" s="1"/>
  <c r="L1157" i="2"/>
  <c r="M1159" i="2"/>
  <c r="N1172" i="3"/>
  <c r="R18" i="3"/>
  <c r="L1613" i="3"/>
  <c r="M1613" i="3"/>
  <c r="N18" i="3"/>
  <c r="N17" i="3" s="1"/>
  <c r="R17" i="3" s="1"/>
  <c r="M1144" i="2"/>
  <c r="L1144" i="2"/>
  <c r="N53" i="2"/>
  <c r="N57" i="2"/>
  <c r="L154" i="2"/>
  <c r="M154" i="2"/>
  <c r="L508" i="2"/>
  <c r="N509" i="2"/>
  <c r="N545" i="2"/>
  <c r="M604" i="2"/>
  <c r="N604" i="2" s="1"/>
  <c r="L630" i="2"/>
  <c r="L650" i="2"/>
  <c r="N650" i="2" s="1"/>
  <c r="M650" i="2"/>
  <c r="L682" i="2"/>
  <c r="N682" i="2" s="1"/>
  <c r="L690" i="2"/>
  <c r="N690" i="2" s="1"/>
  <c r="L747" i="2"/>
  <c r="L1094" i="2"/>
  <c r="M1094" i="2"/>
  <c r="M1101" i="2"/>
  <c r="L1101" i="2"/>
  <c r="M1114" i="2"/>
  <c r="L1114" i="2"/>
  <c r="I18" i="2"/>
  <c r="I17" i="2" s="1"/>
  <c r="N19" i="2"/>
  <c r="N27" i="2"/>
  <c r="R27" i="2" s="1"/>
  <c r="M30" i="2"/>
  <c r="L61" i="2"/>
  <c r="M61" i="2"/>
  <c r="N120" i="2"/>
  <c r="N122" i="2"/>
  <c r="N151" i="2"/>
  <c r="N153" i="2"/>
  <c r="N147" i="2" s="1"/>
  <c r="R147" i="2" s="1"/>
  <c r="N213" i="2"/>
  <c r="N225" i="2"/>
  <c r="N227" i="2"/>
  <c r="N255" i="2"/>
  <c r="N260" i="2"/>
  <c r="N292" i="2"/>
  <c r="N444" i="2"/>
  <c r="N452" i="2"/>
  <c r="M642" i="2"/>
  <c r="N642" i="2" s="1"/>
  <c r="N706" i="2"/>
  <c r="N710" i="2"/>
  <c r="N781" i="2"/>
  <c r="L208" i="2"/>
  <c r="N210" i="2"/>
  <c r="M324" i="2"/>
  <c r="L362" i="2"/>
  <c r="N363" i="2"/>
  <c r="M19" i="2"/>
  <c r="N26" i="2"/>
  <c r="N25" i="2" s="1"/>
  <c r="R25" i="2" s="1"/>
  <c r="M27" i="2"/>
  <c r="L30" i="2"/>
  <c r="N32" i="2"/>
  <c r="N34" i="2"/>
  <c r="N36" i="2"/>
  <c r="N38" i="2"/>
  <c r="N40" i="2"/>
  <c r="N42" i="2"/>
  <c r="N44" i="2"/>
  <c r="N46" i="2"/>
  <c r="N48" i="2"/>
  <c r="N60" i="2"/>
  <c r="N59" i="2" s="1"/>
  <c r="R59" i="2" s="1"/>
  <c r="N62" i="2"/>
  <c r="N64" i="2"/>
  <c r="N66" i="2"/>
  <c r="N68" i="2"/>
  <c r="N70" i="2"/>
  <c r="N72" i="2"/>
  <c r="N74" i="2"/>
  <c r="N76" i="2"/>
  <c r="N78" i="2"/>
  <c r="N80" i="2"/>
  <c r="N82" i="2"/>
  <c r="N84" i="2"/>
  <c r="N86" i="2"/>
  <c r="N88" i="2"/>
  <c r="N90" i="2"/>
  <c r="N92" i="2"/>
  <c r="L101" i="2"/>
  <c r="N124" i="2"/>
  <c r="N126" i="2"/>
  <c r="N128" i="2"/>
  <c r="N134" i="2"/>
  <c r="N130" i="2" s="1"/>
  <c r="R130" i="2" s="1"/>
  <c r="N138" i="2"/>
  <c r="M208" i="2"/>
  <c r="N237" i="2"/>
  <c r="N239" i="2"/>
  <c r="N246" i="2"/>
  <c r="N248" i="2"/>
  <c r="N274" i="2"/>
  <c r="N283" i="2"/>
  <c r="N285" i="2"/>
  <c r="N313" i="2"/>
  <c r="N318" i="2"/>
  <c r="N323" i="2"/>
  <c r="N328" i="2"/>
  <c r="N333" i="2"/>
  <c r="N335" i="2"/>
  <c r="N337" i="2"/>
  <c r="N356" i="2"/>
  <c r="N358" i="2"/>
  <c r="N366" i="2"/>
  <c r="N388" i="2"/>
  <c r="N390" i="2"/>
  <c r="N397" i="2"/>
  <c r="N399" i="2"/>
  <c r="N408" i="2"/>
  <c r="N420" i="2"/>
  <c r="N466" i="2"/>
  <c r="N492" i="2"/>
  <c r="N510" i="2"/>
  <c r="N521" i="2"/>
  <c r="N520" i="2" s="1"/>
  <c r="N535" i="2"/>
  <c r="M548" i="2"/>
  <c r="N551" i="2"/>
  <c r="N548" i="2" s="1"/>
  <c r="N558" i="2"/>
  <c r="L561" i="2"/>
  <c r="L560" i="2"/>
  <c r="N607" i="2"/>
  <c r="L671" i="2"/>
  <c r="N671" i="2" s="1"/>
  <c r="N687" i="2"/>
  <c r="M689" i="2"/>
  <c r="L689" i="2"/>
  <c r="N689" i="2" s="1"/>
  <c r="N701" i="2"/>
  <c r="N761" i="2"/>
  <c r="L771" i="2"/>
  <c r="N774" i="2"/>
  <c r="L1074" i="2"/>
  <c r="M1117" i="2"/>
  <c r="L1117" i="2"/>
  <c r="M142" i="2"/>
  <c r="N212" i="2"/>
  <c r="N243" i="2"/>
  <c r="N264" i="2"/>
  <c r="N266" i="2"/>
  <c r="N275" i="2"/>
  <c r="N280" i="2"/>
  <c r="N282" i="2"/>
  <c r="N291" i="2"/>
  <c r="N296" i="2"/>
  <c r="N298" i="2"/>
  <c r="N306" i="2"/>
  <c r="L315" i="2"/>
  <c r="L324" i="2"/>
  <c r="N350" i="2"/>
  <c r="N357" i="2"/>
  <c r="M375" i="2"/>
  <c r="N436" i="2"/>
  <c r="N476" i="2"/>
  <c r="M479" i="2"/>
  <c r="N516" i="2"/>
  <c r="L552" i="2"/>
  <c r="M552" i="2"/>
  <c r="N609" i="2"/>
  <c r="N636" i="2"/>
  <c r="N700" i="2"/>
  <c r="N714" i="2"/>
  <c r="N749" i="2"/>
  <c r="M789" i="2"/>
  <c r="L795" i="2"/>
  <c r="N826" i="2"/>
  <c r="N842" i="2"/>
  <c r="N858" i="2"/>
  <c r="M1103" i="2"/>
  <c r="L1103" i="2"/>
  <c r="N1103" i="2" s="1"/>
  <c r="L1111" i="2"/>
  <c r="M1111" i="2"/>
  <c r="N145" i="2"/>
  <c r="L147" i="2"/>
  <c r="N161" i="2"/>
  <c r="N168" i="2"/>
  <c r="N170" i="2"/>
  <c r="N172" i="2"/>
  <c r="N174" i="2"/>
  <c r="N176" i="2"/>
  <c r="N178" i="2"/>
  <c r="N180" i="2"/>
  <c r="N182" i="2"/>
  <c r="N184" i="2"/>
  <c r="N186" i="2"/>
  <c r="N188" i="2"/>
  <c r="N190" i="2"/>
  <c r="N192" i="2"/>
  <c r="N196" i="2"/>
  <c r="M197" i="2"/>
  <c r="N203" i="2"/>
  <c r="N207" i="2"/>
  <c r="N205" i="2" s="1"/>
  <c r="R205" i="2" s="1"/>
  <c r="N209" i="2"/>
  <c r="N216" i="2"/>
  <c r="N228" i="2"/>
  <c r="N233" i="2"/>
  <c r="N235" i="2"/>
  <c r="N242" i="2"/>
  <c r="N249" i="2"/>
  <c r="N263" i="2"/>
  <c r="N270" i="2"/>
  <c r="N279" i="2"/>
  <c r="N286" i="2"/>
  <c r="N295" i="2"/>
  <c r="N310" i="2"/>
  <c r="N352" i="2"/>
  <c r="N361" i="2"/>
  <c r="N372" i="2"/>
  <c r="N384" i="2"/>
  <c r="N386" i="2"/>
  <c r="N393" i="2"/>
  <c r="N411" i="2"/>
  <c r="N414" i="2"/>
  <c r="N419" i="2"/>
  <c r="N435" i="2"/>
  <c r="N442" i="2"/>
  <c r="N455" i="2"/>
  <c r="N471" i="2"/>
  <c r="N474" i="2"/>
  <c r="N477" i="2"/>
  <c r="N483" i="2"/>
  <c r="N490" i="2"/>
  <c r="N500" i="2"/>
  <c r="M527" i="2"/>
  <c r="L544" i="2"/>
  <c r="L565" i="2"/>
  <c r="N565" i="2" s="1"/>
  <c r="M578" i="2"/>
  <c r="N578" i="2" s="1"/>
  <c r="N582" i="2"/>
  <c r="N603" i="2"/>
  <c r="N613" i="2"/>
  <c r="N623" i="2"/>
  <c r="N640" i="2"/>
  <c r="M643" i="2"/>
  <c r="N651" i="2"/>
  <c r="M662" i="2"/>
  <c r="N662" i="2" s="1"/>
  <c r="L670" i="2"/>
  <c r="N670" i="2" s="1"/>
  <c r="N676" i="2"/>
  <c r="N695" i="2"/>
  <c r="N704" i="2"/>
  <c r="N755" i="2"/>
  <c r="N768" i="2"/>
  <c r="N773" i="2"/>
  <c r="N775" i="2"/>
  <c r="N802" i="2"/>
  <c r="N814" i="2"/>
  <c r="N830" i="2"/>
  <c r="N846" i="2"/>
  <c r="N866" i="2"/>
  <c r="N889" i="2"/>
  <c r="M961" i="2"/>
  <c r="N965" i="2"/>
  <c r="N973" i="2"/>
  <c r="L972" i="2"/>
  <c r="N792" i="2"/>
  <c r="N797" i="2"/>
  <c r="N799" i="2"/>
  <c r="N888" i="2"/>
  <c r="N891" i="2"/>
  <c r="N899" i="2"/>
  <c r="N908" i="2"/>
  <c r="N929" i="2"/>
  <c r="N931" i="2"/>
  <c r="N945" i="2"/>
  <c r="N947" i="2"/>
  <c r="N964" i="2"/>
  <c r="N967" i="2"/>
  <c r="N1011" i="2"/>
  <c r="N1027" i="2"/>
  <c r="N1059" i="2"/>
  <c r="N1071" i="2"/>
  <c r="N1115" i="2"/>
  <c r="L897" i="2"/>
  <c r="N993" i="2"/>
  <c r="N1015" i="2"/>
  <c r="N1017" i="2"/>
  <c r="M1028" i="2"/>
  <c r="N1034" i="2"/>
  <c r="N1047" i="2"/>
  <c r="M1061" i="2"/>
  <c r="L1066" i="2"/>
  <c r="N1079" i="2"/>
  <c r="L1096" i="2"/>
  <c r="N1096" i="2" s="1"/>
  <c r="N1097" i="2"/>
  <c r="L1109" i="2"/>
  <c r="L1126" i="2"/>
  <c r="L1128" i="2"/>
  <c r="L1130" i="2"/>
  <c r="L1132" i="2"/>
  <c r="M1136" i="2"/>
  <c r="N1136" i="2" s="1"/>
  <c r="M1138" i="2"/>
  <c r="L1154" i="2"/>
  <c r="L1156" i="2"/>
  <c r="M1160" i="2"/>
  <c r="N1160" i="2" s="1"/>
  <c r="M1162" i="2"/>
  <c r="N1162" i="2" s="1"/>
  <c r="M1164" i="2"/>
  <c r="N1164" i="2" s="1"/>
  <c r="N785" i="2"/>
  <c r="N787" i="2"/>
  <c r="N791" i="2"/>
  <c r="N789" i="2" s="1"/>
  <c r="N805" i="2"/>
  <c r="N807" i="2"/>
  <c r="N885" i="2"/>
  <c r="N887" i="2"/>
  <c r="N892" i="2"/>
  <c r="N900" i="2"/>
  <c r="N905" i="2"/>
  <c r="N907" i="2"/>
  <c r="N913" i="2"/>
  <c r="N915" i="2"/>
  <c r="L917" i="2"/>
  <c r="N923" i="2"/>
  <c r="N937" i="2"/>
  <c r="N939" i="2"/>
  <c r="N957" i="2"/>
  <c r="N959" i="2"/>
  <c r="N963" i="2"/>
  <c r="N968" i="2"/>
  <c r="N985" i="2"/>
  <c r="N987" i="2"/>
  <c r="N997" i="2"/>
  <c r="N1005" i="2"/>
  <c r="N1014" i="2"/>
  <c r="N1021" i="2"/>
  <c r="N1029" i="2"/>
  <c r="N1037" i="2"/>
  <c r="N1046" i="2"/>
  <c r="N1051" i="2"/>
  <c r="N1053" i="2"/>
  <c r="N1078" i="2"/>
  <c r="N1083" i="2"/>
  <c r="N1085" i="2"/>
  <c r="L1091" i="2"/>
  <c r="N1091" i="2" s="1"/>
  <c r="M1093" i="2"/>
  <c r="L1100" i="2"/>
  <c r="N1100" i="2" s="1"/>
  <c r="L1102" i="2"/>
  <c r="N1102" i="2" s="1"/>
  <c r="M1110" i="2"/>
  <c r="N1110" i="2" s="1"/>
  <c r="M1112" i="2"/>
  <c r="L1118" i="2"/>
  <c r="N1118" i="2" s="1"/>
  <c r="M1120" i="2"/>
  <c r="N1125" i="2"/>
  <c r="N1135" i="2"/>
  <c r="N1137" i="2"/>
  <c r="M1141" i="2"/>
  <c r="N1141" i="2" s="1"/>
  <c r="L1143" i="2"/>
  <c r="N1151" i="2"/>
  <c r="M1151" i="2"/>
  <c r="N1159" i="2"/>
  <c r="N1161" i="2"/>
  <c r="N1163" i="2"/>
  <c r="N1166" i="2"/>
  <c r="R19" i="2"/>
  <c r="N49" i="2"/>
  <c r="R49" i="2" s="1"/>
  <c r="N154" i="2"/>
  <c r="R154" i="2" s="1"/>
  <c r="N197" i="2"/>
  <c r="R197" i="2" s="1"/>
  <c r="N142" i="2"/>
  <c r="R142" i="2" s="1"/>
  <c r="L105" i="2"/>
  <c r="L171" i="2"/>
  <c r="M311" i="2"/>
  <c r="N314" i="2"/>
  <c r="N311" i="2" s="1"/>
  <c r="N316" i="2"/>
  <c r="N326" i="2"/>
  <c r="N334" i="2"/>
  <c r="N342" i="2"/>
  <c r="N354" i="2"/>
  <c r="L49" i="2"/>
  <c r="L19" i="2"/>
  <c r="L27" i="2"/>
  <c r="M130" i="2"/>
  <c r="M305" i="2"/>
  <c r="N308" i="2"/>
  <c r="N305" i="2" s="1"/>
  <c r="N320" i="2"/>
  <c r="N330" i="2"/>
  <c r="N338" i="2"/>
  <c r="N346" i="2"/>
  <c r="M362" i="2"/>
  <c r="M367" i="2"/>
  <c r="N374" i="2"/>
  <c r="N325" i="2"/>
  <c r="N369" i="2"/>
  <c r="L367" i="2"/>
  <c r="N377" i="2"/>
  <c r="L375" i="2"/>
  <c r="N402" i="2"/>
  <c r="N418" i="2"/>
  <c r="L421" i="2"/>
  <c r="N430" i="2"/>
  <c r="L446" i="2"/>
  <c r="N462" i="2"/>
  <c r="M475" i="2"/>
  <c r="N478" i="2"/>
  <c r="N475" i="2" s="1"/>
  <c r="L487" i="2"/>
  <c r="N494" i="2"/>
  <c r="N511" i="2"/>
  <c r="N519" i="2"/>
  <c r="L520" i="2"/>
  <c r="N547" i="2"/>
  <c r="N544" i="2" s="1"/>
  <c r="L548" i="2"/>
  <c r="N559" i="2"/>
  <c r="N561" i="2"/>
  <c r="N566" i="2"/>
  <c r="L581" i="2"/>
  <c r="N581" i="2" s="1"/>
  <c r="L595" i="2"/>
  <c r="N595" i="2" s="1"/>
  <c r="L599" i="2"/>
  <c r="N599" i="2" s="1"/>
  <c r="M601" i="2"/>
  <c r="N612" i="2"/>
  <c r="L647" i="2"/>
  <c r="N647" i="2" s="1"/>
  <c r="L658" i="2"/>
  <c r="N658" i="2" s="1"/>
  <c r="M747" i="2"/>
  <c r="N916" i="2"/>
  <c r="N911" i="2" s="1"/>
  <c r="L911" i="2"/>
  <c r="M1168" i="2"/>
  <c r="L1168" i="2"/>
  <c r="L661" i="2"/>
  <c r="M659" i="2"/>
  <c r="M661" i="2"/>
  <c r="M666" i="2"/>
  <c r="L666" i="2"/>
  <c r="M897" i="2"/>
  <c r="N901" i="2"/>
  <c r="M952" i="2"/>
  <c r="N953" i="2"/>
  <c r="N410" i="2"/>
  <c r="N422" i="2"/>
  <c r="N421" i="2" s="1"/>
  <c r="N438" i="2"/>
  <c r="N434" i="2" s="1"/>
  <c r="N454" i="2"/>
  <c r="N470" i="2"/>
  <c r="L479" i="2"/>
  <c r="N484" i="2"/>
  <c r="N486" i="2"/>
  <c r="N502" i="2"/>
  <c r="N515" i="2"/>
  <c r="N555" i="2"/>
  <c r="N556" i="2"/>
  <c r="M563" i="2"/>
  <c r="L562" i="2"/>
  <c r="M564" i="2"/>
  <c r="N564" i="2" s="1"/>
  <c r="L563" i="2"/>
  <c r="M560" i="2"/>
  <c r="M562" i="2"/>
  <c r="N572" i="2"/>
  <c r="L594" i="2"/>
  <c r="N594" i="2" s="1"/>
  <c r="L596" i="2"/>
  <c r="N596" i="2" s="1"/>
  <c r="L600" i="2"/>
  <c r="N600" i="2" s="1"/>
  <c r="N602" i="2"/>
  <c r="N608" i="2"/>
  <c r="N624" i="2"/>
  <c r="N630" i="2"/>
  <c r="M633" i="2"/>
  <c r="L633" i="2"/>
  <c r="N635" i="2"/>
  <c r="L646" i="2"/>
  <c r="N646" i="2" s="1"/>
  <c r="L659" i="2"/>
  <c r="N659" i="2" s="1"/>
  <c r="M795" i="2"/>
  <c r="M917" i="2"/>
  <c r="N921" i="2"/>
  <c r="M421" i="2"/>
  <c r="L434" i="2"/>
  <c r="L475" i="2"/>
  <c r="L527" i="2"/>
  <c r="N527" i="2"/>
  <c r="M570" i="2"/>
  <c r="M571" i="2"/>
  <c r="N571" i="2" s="1"/>
  <c r="L570" i="2"/>
  <c r="L601" i="2"/>
  <c r="L660" i="2"/>
  <c r="N660" i="2" s="1"/>
  <c r="M667" i="2"/>
  <c r="L667" i="2"/>
  <c r="N709" i="2"/>
  <c r="N752" i="2"/>
  <c r="N760" i="2"/>
  <c r="L763" i="2"/>
  <c r="N772" i="2"/>
  <c r="N780" i="2"/>
  <c r="N788" i="2"/>
  <c r="L789" i="2"/>
  <c r="N800" i="2"/>
  <c r="N808" i="2"/>
  <c r="L811" i="2"/>
  <c r="N936" i="2"/>
  <c r="N944" i="2"/>
  <c r="N960" i="2"/>
  <c r="L961" i="2"/>
  <c r="N1043" i="2"/>
  <c r="N1035" i="2" s="1"/>
  <c r="M1035" i="2"/>
  <c r="N1062" i="2"/>
  <c r="N1061" i="2" s="1"/>
  <c r="L1061" i="2"/>
  <c r="N1075" i="2"/>
  <c r="N1074" i="2" s="1"/>
  <c r="M1074" i="2"/>
  <c r="N1154" i="2"/>
  <c r="N1156" i="2"/>
  <c r="M1169" i="2"/>
  <c r="L1169" i="2"/>
  <c r="L644" i="2"/>
  <c r="N644" i="2" s="1"/>
  <c r="L668" i="2"/>
  <c r="N668" i="2" s="1"/>
  <c r="N763" i="2"/>
  <c r="M771" i="2"/>
  <c r="N971" i="2"/>
  <c r="N970" i="2" s="1"/>
  <c r="L970" i="2"/>
  <c r="N1101" i="2"/>
  <c r="N1127" i="2"/>
  <c r="N1129" i="2"/>
  <c r="N1131" i="2"/>
  <c r="N1133" i="2"/>
  <c r="N1143" i="2"/>
  <c r="L643" i="2"/>
  <c r="N643" i="2" s="1"/>
  <c r="N713" i="2"/>
  <c r="N748" i="2"/>
  <c r="N756" i="2"/>
  <c r="M763" i="2"/>
  <c r="N776" i="2"/>
  <c r="N784" i="2"/>
  <c r="N796" i="2"/>
  <c r="N804" i="2"/>
  <c r="M811" i="2"/>
  <c r="N904" i="2"/>
  <c r="M911" i="2"/>
  <c r="N924" i="2"/>
  <c r="N932" i="2"/>
  <c r="N940" i="2"/>
  <c r="N948" i="2"/>
  <c r="N956" i="2"/>
  <c r="M1003" i="2"/>
  <c r="N1093" i="2"/>
  <c r="N1104" i="2"/>
  <c r="M1123" i="2"/>
  <c r="L1123" i="2"/>
  <c r="M1152" i="2"/>
  <c r="M1153" i="2"/>
  <c r="L1152" i="2"/>
  <c r="M1170" i="2"/>
  <c r="L1170" i="2"/>
  <c r="N1067" i="2"/>
  <c r="M1066" i="2"/>
  <c r="M1098" i="2"/>
  <c r="L1098" i="2"/>
  <c r="N1120" i="2"/>
  <c r="M1124" i="2"/>
  <c r="L1124" i="2"/>
  <c r="N1126" i="2"/>
  <c r="N1128" i="2"/>
  <c r="N1130" i="2"/>
  <c r="N1132" i="2"/>
  <c r="N1144" i="2"/>
  <c r="L1153" i="2"/>
  <c r="N1153" i="2" s="1"/>
  <c r="N1155" i="2"/>
  <c r="N1157" i="2"/>
  <c r="M1167" i="2"/>
  <c r="L1167" i="2"/>
  <c r="M1171" i="2"/>
  <c r="L1171" i="2"/>
  <c r="M1109" i="2"/>
  <c r="N1109" i="2" s="1"/>
  <c r="L1028" i="2"/>
  <c r="L1113" i="2"/>
  <c r="N1113" i="2" s="1"/>
  <c r="L1139" i="2"/>
  <c r="N1139" i="2" s="1"/>
  <c r="L1003" i="2"/>
  <c r="L746" i="2" s="1"/>
  <c r="L1035" i="2"/>
  <c r="L1112" i="2"/>
  <c r="N1112" i="2" s="1"/>
  <c r="L1138" i="2"/>
  <c r="N1138" i="2" s="1"/>
  <c r="H1171" i="1"/>
  <c r="L1171" i="1" s="1"/>
  <c r="K1170" i="1"/>
  <c r="H1170" i="1"/>
  <c r="L1170" i="1" s="1"/>
  <c r="L1169" i="1"/>
  <c r="H1169" i="1"/>
  <c r="K1169" i="1" s="1"/>
  <c r="M1169" i="1" s="1"/>
  <c r="L1168" i="1"/>
  <c r="K1168" i="1"/>
  <c r="M1168" i="1" s="1"/>
  <c r="H1168" i="1"/>
  <c r="H1167" i="1"/>
  <c r="L1167" i="1" s="1"/>
  <c r="L1166" i="1"/>
  <c r="K1166" i="1"/>
  <c r="M1166" i="1" s="1"/>
  <c r="L1165" i="1"/>
  <c r="K1165" i="1"/>
  <c r="M1165" i="1" s="1"/>
  <c r="H1164" i="1"/>
  <c r="K1164" i="1" s="1"/>
  <c r="H1163" i="1"/>
  <c r="K1163" i="1" s="1"/>
  <c r="H1162" i="1"/>
  <c r="K1162" i="1" s="1"/>
  <c r="H1161" i="1"/>
  <c r="K1161" i="1" s="1"/>
  <c r="H1160" i="1"/>
  <c r="K1160" i="1" s="1"/>
  <c r="H1159" i="1"/>
  <c r="K1159" i="1" s="1"/>
  <c r="L1158" i="1"/>
  <c r="K1158" i="1"/>
  <c r="M1158" i="1" s="1"/>
  <c r="L1157" i="1"/>
  <c r="H1157" i="1"/>
  <c r="K1157" i="1" s="1"/>
  <c r="L1156" i="1"/>
  <c r="H1156" i="1"/>
  <c r="K1156" i="1" s="1"/>
  <c r="H1155" i="1"/>
  <c r="L1155" i="1" s="1"/>
  <c r="K1154" i="1"/>
  <c r="H1154" i="1"/>
  <c r="L1154" i="1" s="1"/>
  <c r="M1154" i="1" s="1"/>
  <c r="L1153" i="1"/>
  <c r="K1152" i="1"/>
  <c r="H1152" i="1"/>
  <c r="K1153" i="1" s="1"/>
  <c r="H1150" i="1"/>
  <c r="L1150" i="1" s="1"/>
  <c r="H1149" i="1"/>
  <c r="L1149" i="1" s="1"/>
  <c r="H1148" i="1"/>
  <c r="L1148" i="1" s="1"/>
  <c r="H1147" i="1"/>
  <c r="L1147" i="1" s="1"/>
  <c r="L1146" i="1"/>
  <c r="K1146" i="1"/>
  <c r="L1145" i="1"/>
  <c r="K1145" i="1"/>
  <c r="M1145" i="1" s="1"/>
  <c r="K1144" i="1"/>
  <c r="H1144" i="1"/>
  <c r="L1144" i="1" s="1"/>
  <c r="M1144" i="1" s="1"/>
  <c r="L1143" i="1"/>
  <c r="H1143" i="1"/>
  <c r="K1143" i="1" s="1"/>
  <c r="L1142" i="1"/>
  <c r="K1142" i="1"/>
  <c r="H1140" i="1"/>
  <c r="L1140" i="1" s="1"/>
  <c r="H1138" i="1"/>
  <c r="L1139" i="1" s="1"/>
  <c r="H1137" i="1"/>
  <c r="K1137" i="1" s="1"/>
  <c r="H1136" i="1"/>
  <c r="K1136" i="1" s="1"/>
  <c r="H1135" i="1"/>
  <c r="K1135" i="1" s="1"/>
  <c r="L1134" i="1"/>
  <c r="K1134" i="1"/>
  <c r="M1134" i="1" s="1"/>
  <c r="H1133" i="1"/>
  <c r="K1133" i="1" s="1"/>
  <c r="H1132" i="1"/>
  <c r="K1132" i="1" s="1"/>
  <c r="H1131" i="1"/>
  <c r="K1131" i="1" s="1"/>
  <c r="H1130" i="1"/>
  <c r="K1130" i="1" s="1"/>
  <c r="H1129" i="1"/>
  <c r="K1129" i="1" s="1"/>
  <c r="H1128" i="1"/>
  <c r="K1128" i="1" s="1"/>
  <c r="K1127" i="1"/>
  <c r="H1127" i="1"/>
  <c r="L1127" i="1" s="1"/>
  <c r="M1127" i="1" s="1"/>
  <c r="L1126" i="1"/>
  <c r="H1126" i="1"/>
  <c r="K1126" i="1" s="1"/>
  <c r="L1125" i="1"/>
  <c r="K1125" i="1"/>
  <c r="K1124" i="1"/>
  <c r="H1124" i="1"/>
  <c r="L1124" i="1" s="1"/>
  <c r="L1123" i="1"/>
  <c r="H1123" i="1"/>
  <c r="K1123" i="1" s="1"/>
  <c r="M1123" i="1" s="1"/>
  <c r="L1122" i="1"/>
  <c r="K1122" i="1"/>
  <c r="M1122" i="1" s="1"/>
  <c r="L1121" i="1"/>
  <c r="K1121" i="1"/>
  <c r="M1121" i="1" s="1"/>
  <c r="H1120" i="1"/>
  <c r="K1120" i="1" s="1"/>
  <c r="M1119" i="1"/>
  <c r="L1119" i="1"/>
  <c r="K1119" i="1"/>
  <c r="H1118" i="1"/>
  <c r="K1118" i="1" s="1"/>
  <c r="H1117" i="1"/>
  <c r="K1117" i="1" s="1"/>
  <c r="L1116" i="1"/>
  <c r="K1116" i="1"/>
  <c r="L1115" i="1"/>
  <c r="K1115" i="1"/>
  <c r="M1115" i="1" s="1"/>
  <c r="H1114" i="1"/>
  <c r="L1114" i="1" s="1"/>
  <c r="H1112" i="1"/>
  <c r="L1113" i="1" s="1"/>
  <c r="H1111" i="1"/>
  <c r="K1111" i="1" s="1"/>
  <c r="L1109" i="1"/>
  <c r="H1109" i="1"/>
  <c r="K1110" i="1" s="1"/>
  <c r="L1108" i="1"/>
  <c r="H1108" i="1"/>
  <c r="K1108" i="1" s="1"/>
  <c r="L1107" i="1"/>
  <c r="M1107" i="1" s="1"/>
  <c r="K1107" i="1"/>
  <c r="L1106" i="1"/>
  <c r="K1106" i="1"/>
  <c r="L1105" i="1"/>
  <c r="K1105" i="1"/>
  <c r="L1104" i="1"/>
  <c r="K1104" i="1"/>
  <c r="M1104" i="1" s="1"/>
  <c r="H1103" i="1"/>
  <c r="K1103" i="1" s="1"/>
  <c r="H1102" i="1"/>
  <c r="K1102" i="1" s="1"/>
  <c r="K1101" i="1"/>
  <c r="H1101" i="1"/>
  <c r="L1101" i="1" s="1"/>
  <c r="M1101" i="1" s="1"/>
  <c r="L1100" i="1"/>
  <c r="H1100" i="1"/>
  <c r="K1100" i="1" s="1"/>
  <c r="L1099" i="1"/>
  <c r="M1099" i="1" s="1"/>
  <c r="K1099" i="1"/>
  <c r="H1098" i="1"/>
  <c r="L1098" i="1" s="1"/>
  <c r="L1097" i="1"/>
  <c r="K1097" i="1"/>
  <c r="M1097" i="1" s="1"/>
  <c r="H1096" i="1"/>
  <c r="L1096" i="1" s="1"/>
  <c r="L1095" i="1"/>
  <c r="K1095" i="1"/>
  <c r="H1094" i="1"/>
  <c r="K1094" i="1" s="1"/>
  <c r="H1093" i="1"/>
  <c r="K1093" i="1" s="1"/>
  <c r="L1092" i="1"/>
  <c r="K1092" i="1"/>
  <c r="M1092" i="1" s="1"/>
  <c r="H1091" i="1"/>
  <c r="K1091" i="1" s="1"/>
  <c r="L1090" i="1"/>
  <c r="K1090" i="1"/>
  <c r="L1089" i="1"/>
  <c r="K1089" i="1"/>
  <c r="M1089" i="1" s="1"/>
  <c r="L1088" i="1"/>
  <c r="K1088" i="1"/>
  <c r="M1088" i="1" s="1"/>
  <c r="L1087" i="1"/>
  <c r="K1087" i="1"/>
  <c r="M1087" i="1" s="1"/>
  <c r="L1085" i="1"/>
  <c r="K1085" i="1"/>
  <c r="L1084" i="1"/>
  <c r="K1084" i="1"/>
  <c r="L1083" i="1"/>
  <c r="K1083" i="1"/>
  <c r="L1082" i="1"/>
  <c r="M1082" i="1" s="1"/>
  <c r="K1082" i="1"/>
  <c r="L1081" i="1"/>
  <c r="K1081" i="1"/>
  <c r="M1081" i="1" s="1"/>
  <c r="L1080" i="1"/>
  <c r="K1080" i="1"/>
  <c r="M1080" i="1" s="1"/>
  <c r="L1079" i="1"/>
  <c r="K1079" i="1"/>
  <c r="M1079" i="1" s="1"/>
  <c r="L1078" i="1"/>
  <c r="K1078" i="1"/>
  <c r="L1077" i="1"/>
  <c r="K1077" i="1"/>
  <c r="M1077" i="1" s="1"/>
  <c r="L1076" i="1"/>
  <c r="K1076" i="1"/>
  <c r="L1075" i="1"/>
  <c r="K1075" i="1"/>
  <c r="L1073" i="1"/>
  <c r="K1073" i="1"/>
  <c r="M1073" i="1" s="1"/>
  <c r="L1072" i="1"/>
  <c r="K1072" i="1"/>
  <c r="M1072" i="1" s="1"/>
  <c r="L1071" i="1"/>
  <c r="K1071" i="1"/>
  <c r="M1071" i="1" s="1"/>
  <c r="L1070" i="1"/>
  <c r="K1070" i="1"/>
  <c r="L1069" i="1"/>
  <c r="K1069" i="1"/>
  <c r="M1069" i="1" s="1"/>
  <c r="L1068" i="1"/>
  <c r="K1068" i="1"/>
  <c r="L1067" i="1"/>
  <c r="K1067" i="1"/>
  <c r="L1066" i="1"/>
  <c r="L1065" i="1"/>
  <c r="K1065" i="1"/>
  <c r="M1065" i="1" s="1"/>
  <c r="L1064" i="1"/>
  <c r="K1064" i="1"/>
  <c r="L1063" i="1"/>
  <c r="K1063" i="1"/>
  <c r="M1063" i="1" s="1"/>
  <c r="L1062" i="1"/>
  <c r="K1062" i="1"/>
  <c r="K1061" i="1" s="1"/>
  <c r="L1060" i="1"/>
  <c r="K1060" i="1"/>
  <c r="L1059" i="1"/>
  <c r="K1059" i="1"/>
  <c r="M1059" i="1" s="1"/>
  <c r="L1058" i="1"/>
  <c r="K1058" i="1"/>
  <c r="L1057" i="1"/>
  <c r="K1057" i="1"/>
  <c r="M1057" i="1" s="1"/>
  <c r="L1056" i="1"/>
  <c r="K1056" i="1"/>
  <c r="L1055" i="1"/>
  <c r="K1055" i="1"/>
  <c r="L1054" i="1"/>
  <c r="M1054" i="1" s="1"/>
  <c r="K1054" i="1"/>
  <c r="L1053" i="1"/>
  <c r="K1053" i="1"/>
  <c r="L1052" i="1"/>
  <c r="K1052" i="1"/>
  <c r="L1051" i="1"/>
  <c r="K1051" i="1"/>
  <c r="M1051" i="1" s="1"/>
  <c r="L1050" i="1"/>
  <c r="K1050" i="1"/>
  <c r="L1049" i="1"/>
  <c r="K1049" i="1"/>
  <c r="M1049" i="1" s="1"/>
  <c r="L1048" i="1"/>
  <c r="K1048" i="1"/>
  <c r="L1047" i="1"/>
  <c r="K1047" i="1"/>
  <c r="L1046" i="1"/>
  <c r="M1046" i="1" s="1"/>
  <c r="K1046" i="1"/>
  <c r="L1045" i="1"/>
  <c r="K1045" i="1"/>
  <c r="L1044" i="1"/>
  <c r="K1044" i="1"/>
  <c r="L1043" i="1"/>
  <c r="K1043" i="1"/>
  <c r="M1043" i="1" s="1"/>
  <c r="L1042" i="1"/>
  <c r="K1042" i="1"/>
  <c r="L1041" i="1"/>
  <c r="K1041" i="1"/>
  <c r="M1041" i="1" s="1"/>
  <c r="L1040" i="1"/>
  <c r="K1040" i="1"/>
  <c r="L1039" i="1"/>
  <c r="K1039" i="1"/>
  <c r="L1038" i="1"/>
  <c r="M1038" i="1" s="1"/>
  <c r="K1038" i="1"/>
  <c r="L1037" i="1"/>
  <c r="K1037" i="1"/>
  <c r="L1036" i="1"/>
  <c r="K1036" i="1"/>
  <c r="K1035" i="1"/>
  <c r="L1034" i="1"/>
  <c r="K1034" i="1"/>
  <c r="L1033" i="1"/>
  <c r="K1033" i="1"/>
  <c r="M1033" i="1" s="1"/>
  <c r="L1032" i="1"/>
  <c r="K1032" i="1"/>
  <c r="M1032" i="1" s="1"/>
  <c r="L1031" i="1"/>
  <c r="K1031" i="1"/>
  <c r="M1031" i="1" s="1"/>
  <c r="L1030" i="1"/>
  <c r="M1030" i="1" s="1"/>
  <c r="K1030" i="1"/>
  <c r="L1029" i="1"/>
  <c r="K1029" i="1"/>
  <c r="L1028" i="1"/>
  <c r="L1027" i="1"/>
  <c r="K1027" i="1"/>
  <c r="M1027" i="1" s="1"/>
  <c r="L1026" i="1"/>
  <c r="K1026" i="1"/>
  <c r="L1025" i="1"/>
  <c r="K1025" i="1"/>
  <c r="M1025" i="1" s="1"/>
  <c r="L1024" i="1"/>
  <c r="K1024" i="1"/>
  <c r="L1023" i="1"/>
  <c r="K1023" i="1"/>
  <c r="L1022" i="1"/>
  <c r="K1022" i="1"/>
  <c r="M1022" i="1" s="1"/>
  <c r="L1021" i="1"/>
  <c r="K1021" i="1"/>
  <c r="M1021" i="1" s="1"/>
  <c r="L1020" i="1"/>
  <c r="K1020" i="1"/>
  <c r="M1020" i="1" s="1"/>
  <c r="L1019" i="1"/>
  <c r="K1019" i="1"/>
  <c r="M1019" i="1" s="1"/>
  <c r="L1018" i="1"/>
  <c r="M1018" i="1" s="1"/>
  <c r="K1018" i="1"/>
  <c r="L1017" i="1"/>
  <c r="K1017" i="1"/>
  <c r="L1016" i="1"/>
  <c r="K1016" i="1"/>
  <c r="L1015" i="1"/>
  <c r="K1015" i="1"/>
  <c r="L1014" i="1"/>
  <c r="M1014" i="1" s="1"/>
  <c r="K1014" i="1"/>
  <c r="L1013" i="1"/>
  <c r="K1013" i="1"/>
  <c r="L1012" i="1"/>
  <c r="K1012" i="1"/>
  <c r="L1011" i="1"/>
  <c r="K1011" i="1"/>
  <c r="L1010" i="1"/>
  <c r="M1010" i="1" s="1"/>
  <c r="K1010" i="1"/>
  <c r="L1009" i="1"/>
  <c r="K1009" i="1"/>
  <c r="M1009" i="1" s="1"/>
  <c r="L1008" i="1"/>
  <c r="K1008" i="1"/>
  <c r="M1008" i="1" s="1"/>
  <c r="L1007" i="1"/>
  <c r="K1007" i="1"/>
  <c r="M1007" i="1" s="1"/>
  <c r="L1006" i="1"/>
  <c r="K1006" i="1"/>
  <c r="M1006" i="1" s="1"/>
  <c r="L1005" i="1"/>
  <c r="K1005" i="1"/>
  <c r="M1005" i="1" s="1"/>
  <c r="L1004" i="1"/>
  <c r="K1004" i="1"/>
  <c r="M1004" i="1" s="1"/>
  <c r="L1002" i="1"/>
  <c r="M1002" i="1" s="1"/>
  <c r="K1002" i="1"/>
  <c r="L1001" i="1"/>
  <c r="K1001" i="1"/>
  <c r="M1001" i="1" s="1"/>
  <c r="L1000" i="1"/>
  <c r="K1000" i="1"/>
  <c r="M1000" i="1" s="1"/>
  <c r="L999" i="1"/>
  <c r="K999" i="1"/>
  <c r="M999" i="1" s="1"/>
  <c r="L998" i="1"/>
  <c r="K998" i="1"/>
  <c r="M998" i="1" s="1"/>
  <c r="L997" i="1"/>
  <c r="M997" i="1" s="1"/>
  <c r="K997" i="1"/>
  <c r="L996" i="1"/>
  <c r="K996" i="1"/>
  <c r="L995" i="1"/>
  <c r="K995" i="1"/>
  <c r="M995" i="1" s="1"/>
  <c r="L994" i="1"/>
  <c r="K994" i="1"/>
  <c r="L993" i="1"/>
  <c r="K993" i="1"/>
  <c r="M993" i="1" s="1"/>
  <c r="L992" i="1"/>
  <c r="K992" i="1"/>
  <c r="M992" i="1" s="1"/>
  <c r="L991" i="1"/>
  <c r="K991" i="1"/>
  <c r="M991" i="1" s="1"/>
  <c r="L990" i="1"/>
  <c r="M990" i="1" s="1"/>
  <c r="K990" i="1"/>
  <c r="L989" i="1"/>
  <c r="K989" i="1"/>
  <c r="L988" i="1"/>
  <c r="K988" i="1"/>
  <c r="L987" i="1"/>
  <c r="K987" i="1"/>
  <c r="L986" i="1"/>
  <c r="M986" i="1" s="1"/>
  <c r="K986" i="1"/>
  <c r="L985" i="1"/>
  <c r="K985" i="1"/>
  <c r="M985" i="1" s="1"/>
  <c r="L984" i="1"/>
  <c r="K984" i="1"/>
  <c r="M984" i="1" s="1"/>
  <c r="L983" i="1"/>
  <c r="K983" i="1"/>
  <c r="M983" i="1" s="1"/>
  <c r="L982" i="1"/>
  <c r="K982" i="1"/>
  <c r="M982" i="1" s="1"/>
  <c r="L981" i="1"/>
  <c r="M981" i="1" s="1"/>
  <c r="K981" i="1"/>
  <c r="L980" i="1"/>
  <c r="K980" i="1"/>
  <c r="L979" i="1"/>
  <c r="K979" i="1"/>
  <c r="L978" i="1"/>
  <c r="M978" i="1" s="1"/>
  <c r="K978" i="1"/>
  <c r="L977" i="1"/>
  <c r="K977" i="1"/>
  <c r="M977" i="1" s="1"/>
  <c r="L976" i="1"/>
  <c r="K976" i="1"/>
  <c r="M976" i="1" s="1"/>
  <c r="L975" i="1"/>
  <c r="K975" i="1"/>
  <c r="M975" i="1" s="1"/>
  <c r="M974" i="1"/>
  <c r="L974" i="1"/>
  <c r="K974" i="1"/>
  <c r="L973" i="1"/>
  <c r="K973" i="1"/>
  <c r="M973" i="1" s="1"/>
  <c r="L971" i="1"/>
  <c r="K971" i="1"/>
  <c r="K970" i="1" s="1"/>
  <c r="L970" i="1"/>
  <c r="L969" i="1"/>
  <c r="K969" i="1"/>
  <c r="L968" i="1"/>
  <c r="K968" i="1"/>
  <c r="L967" i="1"/>
  <c r="K967" i="1"/>
  <c r="M967" i="1" s="1"/>
  <c r="L966" i="1"/>
  <c r="K966" i="1"/>
  <c r="L965" i="1"/>
  <c r="K965" i="1"/>
  <c r="M965" i="1" s="1"/>
  <c r="L964" i="1"/>
  <c r="K964" i="1"/>
  <c r="L963" i="1"/>
  <c r="M963" i="1" s="1"/>
  <c r="K963" i="1"/>
  <c r="L962" i="1"/>
  <c r="K962" i="1"/>
  <c r="M962" i="1" s="1"/>
  <c r="L960" i="1"/>
  <c r="K960" i="1"/>
  <c r="L959" i="1"/>
  <c r="M959" i="1" s="1"/>
  <c r="K959" i="1"/>
  <c r="L958" i="1"/>
  <c r="K958" i="1"/>
  <c r="M958" i="1" s="1"/>
  <c r="L957" i="1"/>
  <c r="K957" i="1"/>
  <c r="M957" i="1" s="1"/>
  <c r="L956" i="1"/>
  <c r="K956" i="1"/>
  <c r="M956" i="1" s="1"/>
  <c r="L955" i="1"/>
  <c r="K955" i="1"/>
  <c r="M955" i="1" s="1"/>
  <c r="L954" i="1"/>
  <c r="K954" i="1"/>
  <c r="M954" i="1" s="1"/>
  <c r="L953" i="1"/>
  <c r="K953" i="1"/>
  <c r="M953" i="1" s="1"/>
  <c r="L951" i="1"/>
  <c r="M951" i="1" s="1"/>
  <c r="K951" i="1"/>
  <c r="L950" i="1"/>
  <c r="K950" i="1"/>
  <c r="M950" i="1" s="1"/>
  <c r="L949" i="1"/>
  <c r="K949" i="1"/>
  <c r="M949" i="1" s="1"/>
  <c r="L948" i="1"/>
  <c r="K948" i="1"/>
  <c r="M948" i="1" s="1"/>
  <c r="L947" i="1"/>
  <c r="K947" i="1"/>
  <c r="L946" i="1"/>
  <c r="K946" i="1"/>
  <c r="M946" i="1" s="1"/>
  <c r="L945" i="1"/>
  <c r="K945" i="1"/>
  <c r="L944" i="1"/>
  <c r="K944" i="1"/>
  <c r="L943" i="1"/>
  <c r="K943" i="1"/>
  <c r="L942" i="1"/>
  <c r="K942" i="1"/>
  <c r="M942" i="1" s="1"/>
  <c r="L941" i="1"/>
  <c r="K941" i="1"/>
  <c r="M941" i="1" s="1"/>
  <c r="L940" i="1"/>
  <c r="K940" i="1"/>
  <c r="M940" i="1" s="1"/>
  <c r="L939" i="1"/>
  <c r="K939" i="1"/>
  <c r="M939" i="1" s="1"/>
  <c r="L938" i="1"/>
  <c r="K938" i="1"/>
  <c r="M938" i="1" s="1"/>
  <c r="L937" i="1"/>
  <c r="K937" i="1"/>
  <c r="L936" i="1"/>
  <c r="K936" i="1"/>
  <c r="L935" i="1"/>
  <c r="K935" i="1"/>
  <c r="L934" i="1"/>
  <c r="K934" i="1"/>
  <c r="M934" i="1" s="1"/>
  <c r="L933" i="1"/>
  <c r="K933" i="1"/>
  <c r="M933" i="1" s="1"/>
  <c r="L932" i="1"/>
  <c r="K932" i="1"/>
  <c r="M932" i="1" s="1"/>
  <c r="L931" i="1"/>
  <c r="K931" i="1"/>
  <c r="M931" i="1" s="1"/>
  <c r="L930" i="1"/>
  <c r="K930" i="1"/>
  <c r="M930" i="1" s="1"/>
  <c r="L929" i="1"/>
  <c r="K929" i="1"/>
  <c r="L928" i="1"/>
  <c r="K928" i="1"/>
  <c r="L927" i="1"/>
  <c r="K927" i="1"/>
  <c r="L926" i="1"/>
  <c r="K926" i="1"/>
  <c r="M926" i="1" s="1"/>
  <c r="L925" i="1"/>
  <c r="K925" i="1"/>
  <c r="M925" i="1" s="1"/>
  <c r="L924" i="1"/>
  <c r="K924" i="1"/>
  <c r="M924" i="1" s="1"/>
  <c r="L923" i="1"/>
  <c r="K923" i="1"/>
  <c r="M923" i="1" s="1"/>
  <c r="L922" i="1"/>
  <c r="K922" i="1"/>
  <c r="M922" i="1" s="1"/>
  <c r="L921" i="1"/>
  <c r="K921" i="1"/>
  <c r="L920" i="1"/>
  <c r="K920" i="1"/>
  <c r="L919" i="1"/>
  <c r="L917" i="1" s="1"/>
  <c r="K919" i="1"/>
  <c r="L918" i="1"/>
  <c r="K918" i="1"/>
  <c r="M918" i="1" s="1"/>
  <c r="L916" i="1"/>
  <c r="K916" i="1"/>
  <c r="L915" i="1"/>
  <c r="K915" i="1"/>
  <c r="L914" i="1"/>
  <c r="K914" i="1"/>
  <c r="L913" i="1"/>
  <c r="K913" i="1"/>
  <c r="M913" i="1" s="1"/>
  <c r="L912" i="1"/>
  <c r="K912" i="1"/>
  <c r="M912" i="1" s="1"/>
  <c r="L910" i="1"/>
  <c r="K910" i="1"/>
  <c r="M910" i="1" s="1"/>
  <c r="L909" i="1"/>
  <c r="K909" i="1"/>
  <c r="L908" i="1"/>
  <c r="K908" i="1"/>
  <c r="M908" i="1" s="1"/>
  <c r="L907" i="1"/>
  <c r="K907" i="1"/>
  <c r="M907" i="1" s="1"/>
  <c r="L906" i="1"/>
  <c r="K906" i="1"/>
  <c r="M906" i="1" s="1"/>
  <c r="L905" i="1"/>
  <c r="M905" i="1" s="1"/>
  <c r="K905" i="1"/>
  <c r="L904" i="1"/>
  <c r="K904" i="1"/>
  <c r="L903" i="1"/>
  <c r="K903" i="1"/>
  <c r="L902" i="1"/>
  <c r="K902" i="1"/>
  <c r="M902" i="1" s="1"/>
  <c r="L901" i="1"/>
  <c r="K901" i="1"/>
  <c r="L900" i="1"/>
  <c r="K900" i="1"/>
  <c r="M900" i="1" s="1"/>
  <c r="L899" i="1"/>
  <c r="K899" i="1"/>
  <c r="M899" i="1" s="1"/>
  <c r="L898" i="1"/>
  <c r="K898" i="1"/>
  <c r="M898" i="1" s="1"/>
  <c r="L897" i="1"/>
  <c r="L896" i="1"/>
  <c r="K896" i="1"/>
  <c r="M896" i="1" s="1"/>
  <c r="L895" i="1"/>
  <c r="K895" i="1"/>
  <c r="M895" i="1" s="1"/>
  <c r="L894" i="1"/>
  <c r="K894" i="1"/>
  <c r="M894" i="1" s="1"/>
  <c r="L893" i="1"/>
  <c r="M893" i="1" s="1"/>
  <c r="K893" i="1"/>
  <c r="L892" i="1"/>
  <c r="K892" i="1"/>
  <c r="L891" i="1"/>
  <c r="K891" i="1"/>
  <c r="L890" i="1"/>
  <c r="K890" i="1"/>
  <c r="M890" i="1" s="1"/>
  <c r="L889" i="1"/>
  <c r="K889" i="1"/>
  <c r="L888" i="1"/>
  <c r="K888" i="1"/>
  <c r="M888" i="1" s="1"/>
  <c r="L887" i="1"/>
  <c r="K887" i="1"/>
  <c r="M887" i="1" s="1"/>
  <c r="L886" i="1"/>
  <c r="K886" i="1"/>
  <c r="M886" i="1" s="1"/>
  <c r="L885" i="1"/>
  <c r="M885" i="1" s="1"/>
  <c r="K885" i="1"/>
  <c r="L884" i="1"/>
  <c r="K884" i="1"/>
  <c r="L883" i="1"/>
  <c r="K883" i="1"/>
  <c r="L882" i="1"/>
  <c r="K882" i="1"/>
  <c r="M882" i="1" s="1"/>
  <c r="L881" i="1"/>
  <c r="K881" i="1"/>
  <c r="L880" i="1"/>
  <c r="K880" i="1"/>
  <c r="M880" i="1" s="1"/>
  <c r="L879" i="1"/>
  <c r="K879" i="1"/>
  <c r="M879" i="1" s="1"/>
  <c r="L878" i="1"/>
  <c r="K878" i="1"/>
  <c r="M878" i="1" s="1"/>
  <c r="L877" i="1"/>
  <c r="M877" i="1" s="1"/>
  <c r="K877" i="1"/>
  <c r="L876" i="1"/>
  <c r="K876" i="1"/>
  <c r="L875" i="1"/>
  <c r="K875" i="1"/>
  <c r="L874" i="1"/>
  <c r="K874" i="1"/>
  <c r="M874" i="1" s="1"/>
  <c r="L873" i="1"/>
  <c r="K873" i="1"/>
  <c r="L872" i="1"/>
  <c r="K872" i="1"/>
  <c r="M872" i="1" s="1"/>
  <c r="L871" i="1"/>
  <c r="K871" i="1"/>
  <c r="M871" i="1" s="1"/>
  <c r="L870" i="1"/>
  <c r="K870" i="1"/>
  <c r="M870" i="1" s="1"/>
  <c r="L869" i="1"/>
  <c r="M869" i="1" s="1"/>
  <c r="K869" i="1"/>
  <c r="L868" i="1"/>
  <c r="K868" i="1"/>
  <c r="L867" i="1"/>
  <c r="K867" i="1"/>
  <c r="L866" i="1"/>
  <c r="K866" i="1"/>
  <c r="M866" i="1" s="1"/>
  <c r="L865" i="1"/>
  <c r="K865" i="1"/>
  <c r="L864" i="1"/>
  <c r="K864" i="1"/>
  <c r="M864" i="1" s="1"/>
  <c r="L863" i="1"/>
  <c r="K863" i="1"/>
  <c r="M863" i="1" s="1"/>
  <c r="L862" i="1"/>
  <c r="K862" i="1"/>
  <c r="M862" i="1" s="1"/>
  <c r="L861" i="1"/>
  <c r="M861" i="1" s="1"/>
  <c r="K861" i="1"/>
  <c r="L860" i="1"/>
  <c r="K860" i="1"/>
  <c r="L859" i="1"/>
  <c r="K859" i="1"/>
  <c r="L858" i="1"/>
  <c r="K858" i="1"/>
  <c r="M858" i="1" s="1"/>
  <c r="L857" i="1"/>
  <c r="K857" i="1"/>
  <c r="L856" i="1"/>
  <c r="K856" i="1"/>
  <c r="M856" i="1" s="1"/>
  <c r="L855" i="1"/>
  <c r="K855" i="1"/>
  <c r="M855" i="1" s="1"/>
  <c r="L854" i="1"/>
  <c r="K854" i="1"/>
  <c r="M854" i="1" s="1"/>
  <c r="L853" i="1"/>
  <c r="M853" i="1" s="1"/>
  <c r="K853" i="1"/>
  <c r="L852" i="1"/>
  <c r="K852" i="1"/>
  <c r="L851" i="1"/>
  <c r="K851" i="1"/>
  <c r="L850" i="1"/>
  <c r="K850" i="1"/>
  <c r="M850" i="1" s="1"/>
  <c r="L849" i="1"/>
  <c r="K849" i="1"/>
  <c r="L848" i="1"/>
  <c r="K848" i="1"/>
  <c r="M848" i="1" s="1"/>
  <c r="L847" i="1"/>
  <c r="K847" i="1"/>
  <c r="M847" i="1" s="1"/>
  <c r="L846" i="1"/>
  <c r="K846" i="1"/>
  <c r="M846" i="1" s="1"/>
  <c r="L845" i="1"/>
  <c r="M845" i="1" s="1"/>
  <c r="K845" i="1"/>
  <c r="L844" i="1"/>
  <c r="K844" i="1"/>
  <c r="L843" i="1"/>
  <c r="K843" i="1"/>
  <c r="L842" i="1"/>
  <c r="K842" i="1"/>
  <c r="M842" i="1" s="1"/>
  <c r="L841" i="1"/>
  <c r="K841" i="1"/>
  <c r="L840" i="1"/>
  <c r="K840" i="1"/>
  <c r="M840" i="1" s="1"/>
  <c r="L839" i="1"/>
  <c r="K839" i="1"/>
  <c r="M839" i="1" s="1"/>
  <c r="L838" i="1"/>
  <c r="K838" i="1"/>
  <c r="M838" i="1" s="1"/>
  <c r="L837" i="1"/>
  <c r="M837" i="1" s="1"/>
  <c r="K837" i="1"/>
  <c r="L836" i="1"/>
  <c r="K836" i="1"/>
  <c r="L835" i="1"/>
  <c r="K835" i="1"/>
  <c r="L834" i="1"/>
  <c r="K834" i="1"/>
  <c r="M834" i="1" s="1"/>
  <c r="L833" i="1"/>
  <c r="K833" i="1"/>
  <c r="L832" i="1"/>
  <c r="K832" i="1"/>
  <c r="M832" i="1" s="1"/>
  <c r="L831" i="1"/>
  <c r="K831" i="1"/>
  <c r="M831" i="1" s="1"/>
  <c r="L830" i="1"/>
  <c r="K830" i="1"/>
  <c r="M830" i="1" s="1"/>
  <c r="L829" i="1"/>
  <c r="M829" i="1" s="1"/>
  <c r="K829" i="1"/>
  <c r="L828" i="1"/>
  <c r="K828" i="1"/>
  <c r="L827" i="1"/>
  <c r="K827" i="1"/>
  <c r="L826" i="1"/>
  <c r="K826" i="1"/>
  <c r="M826" i="1" s="1"/>
  <c r="L825" i="1"/>
  <c r="K825" i="1"/>
  <c r="L824" i="1"/>
  <c r="K824" i="1"/>
  <c r="M824" i="1" s="1"/>
  <c r="L823" i="1"/>
  <c r="K823" i="1"/>
  <c r="M823" i="1" s="1"/>
  <c r="L822" i="1"/>
  <c r="K822" i="1"/>
  <c r="M822" i="1" s="1"/>
  <c r="L821" i="1"/>
  <c r="M821" i="1" s="1"/>
  <c r="K821" i="1"/>
  <c r="L820" i="1"/>
  <c r="K820" i="1"/>
  <c r="L819" i="1"/>
  <c r="K819" i="1"/>
  <c r="L818" i="1"/>
  <c r="K818" i="1"/>
  <c r="M818" i="1" s="1"/>
  <c r="L817" i="1"/>
  <c r="K817" i="1"/>
  <c r="L816" i="1"/>
  <c r="K816" i="1"/>
  <c r="M816" i="1" s="1"/>
  <c r="L815" i="1"/>
  <c r="K815" i="1"/>
  <c r="M815" i="1" s="1"/>
  <c r="L814" i="1"/>
  <c r="K814" i="1"/>
  <c r="M814" i="1" s="1"/>
  <c r="L813" i="1"/>
  <c r="M813" i="1" s="1"/>
  <c r="K813" i="1"/>
  <c r="L812" i="1"/>
  <c r="L811" i="1" s="1"/>
  <c r="K812" i="1"/>
  <c r="K811" i="1"/>
  <c r="L810" i="1"/>
  <c r="K810" i="1"/>
  <c r="M810" i="1" s="1"/>
  <c r="L809" i="1"/>
  <c r="K809" i="1"/>
  <c r="M809" i="1" s="1"/>
  <c r="L808" i="1"/>
  <c r="K808" i="1"/>
  <c r="M808" i="1" s="1"/>
  <c r="L807" i="1"/>
  <c r="K807" i="1"/>
  <c r="M807" i="1" s="1"/>
  <c r="L806" i="1"/>
  <c r="K806" i="1"/>
  <c r="M806" i="1" s="1"/>
  <c r="L805" i="1"/>
  <c r="K805" i="1"/>
  <c r="M805" i="1" s="1"/>
  <c r="L804" i="1"/>
  <c r="K804" i="1"/>
  <c r="M804" i="1" s="1"/>
  <c r="L803" i="1"/>
  <c r="K803" i="1"/>
  <c r="M803" i="1" s="1"/>
  <c r="L802" i="1"/>
  <c r="K802" i="1"/>
  <c r="M802" i="1" s="1"/>
  <c r="L801" i="1"/>
  <c r="K801" i="1"/>
  <c r="M801" i="1" s="1"/>
  <c r="L800" i="1"/>
  <c r="K800" i="1"/>
  <c r="M800" i="1" s="1"/>
  <c r="L799" i="1"/>
  <c r="K799" i="1"/>
  <c r="M799" i="1" s="1"/>
  <c r="L798" i="1"/>
  <c r="K798" i="1"/>
  <c r="M798" i="1" s="1"/>
  <c r="L797" i="1"/>
  <c r="K797" i="1"/>
  <c r="M797" i="1" s="1"/>
  <c r="L796" i="1"/>
  <c r="K796" i="1"/>
  <c r="M796" i="1" s="1"/>
  <c r="L794" i="1"/>
  <c r="K794" i="1"/>
  <c r="M794" i="1" s="1"/>
  <c r="L793" i="1"/>
  <c r="K793" i="1"/>
  <c r="M793" i="1" s="1"/>
  <c r="L792" i="1"/>
  <c r="L789" i="1" s="1"/>
  <c r="K792" i="1"/>
  <c r="L791" i="1"/>
  <c r="K791" i="1"/>
  <c r="M790" i="1"/>
  <c r="L790" i="1"/>
  <c r="K790" i="1"/>
  <c r="K789" i="1" s="1"/>
  <c r="L788" i="1"/>
  <c r="K788" i="1"/>
  <c r="M788" i="1" s="1"/>
  <c r="L787" i="1"/>
  <c r="K787" i="1"/>
  <c r="M787" i="1" s="1"/>
  <c r="L786" i="1"/>
  <c r="K786" i="1"/>
  <c r="M786" i="1" s="1"/>
  <c r="L785" i="1"/>
  <c r="K785" i="1"/>
  <c r="M785" i="1" s="1"/>
  <c r="L784" i="1"/>
  <c r="K784" i="1"/>
  <c r="M784" i="1" s="1"/>
  <c r="L783" i="1"/>
  <c r="K783" i="1"/>
  <c r="M783" i="1" s="1"/>
  <c r="L782" i="1"/>
  <c r="K782" i="1"/>
  <c r="M782" i="1" s="1"/>
  <c r="L781" i="1"/>
  <c r="K781" i="1"/>
  <c r="M781" i="1" s="1"/>
  <c r="L780" i="1"/>
  <c r="K780" i="1"/>
  <c r="M780" i="1" s="1"/>
  <c r="L779" i="1"/>
  <c r="K779" i="1"/>
  <c r="M779" i="1" s="1"/>
  <c r="L778" i="1"/>
  <c r="K778" i="1"/>
  <c r="M778" i="1" s="1"/>
  <c r="L777" i="1"/>
  <c r="K777" i="1"/>
  <c r="M777" i="1" s="1"/>
  <c r="L776" i="1"/>
  <c r="K776" i="1"/>
  <c r="M776" i="1" s="1"/>
  <c r="L775" i="1"/>
  <c r="K775" i="1"/>
  <c r="M775" i="1" s="1"/>
  <c r="L774" i="1"/>
  <c r="M774" i="1" s="1"/>
  <c r="K774" i="1"/>
  <c r="L773" i="1"/>
  <c r="K773" i="1"/>
  <c r="M773" i="1" s="1"/>
  <c r="L772" i="1"/>
  <c r="K772" i="1"/>
  <c r="M772" i="1" s="1"/>
  <c r="L770" i="1"/>
  <c r="K770" i="1"/>
  <c r="M770" i="1" s="1"/>
  <c r="L769" i="1"/>
  <c r="K769" i="1"/>
  <c r="M769" i="1" s="1"/>
  <c r="L768" i="1"/>
  <c r="K768" i="1"/>
  <c r="L767" i="1"/>
  <c r="K767" i="1"/>
  <c r="L766" i="1"/>
  <c r="K766" i="1"/>
  <c r="M766" i="1" s="1"/>
  <c r="L765" i="1"/>
  <c r="K765" i="1"/>
  <c r="M765" i="1" s="1"/>
  <c r="L764" i="1"/>
  <c r="L763" i="1" s="1"/>
  <c r="K764" i="1"/>
  <c r="K763" i="1"/>
  <c r="L762" i="1"/>
  <c r="K762" i="1"/>
  <c r="M762" i="1" s="1"/>
  <c r="L761" i="1"/>
  <c r="M761" i="1" s="1"/>
  <c r="K761" i="1"/>
  <c r="L760" i="1"/>
  <c r="K760" i="1"/>
  <c r="L759" i="1"/>
  <c r="K759" i="1"/>
  <c r="L758" i="1"/>
  <c r="K758" i="1"/>
  <c r="M758" i="1" s="1"/>
  <c r="L757" i="1"/>
  <c r="K757" i="1"/>
  <c r="L756" i="1"/>
  <c r="K756" i="1"/>
  <c r="M756" i="1" s="1"/>
  <c r="L755" i="1"/>
  <c r="K755" i="1"/>
  <c r="M755" i="1" s="1"/>
  <c r="L754" i="1"/>
  <c r="K754" i="1"/>
  <c r="M754" i="1" s="1"/>
  <c r="L753" i="1"/>
  <c r="M753" i="1" s="1"/>
  <c r="K753" i="1"/>
  <c r="L752" i="1"/>
  <c r="K752" i="1"/>
  <c r="L751" i="1"/>
  <c r="K751" i="1"/>
  <c r="L750" i="1"/>
  <c r="K750" i="1"/>
  <c r="M750" i="1" s="1"/>
  <c r="L749" i="1"/>
  <c r="K749" i="1"/>
  <c r="L748" i="1"/>
  <c r="K748" i="1"/>
  <c r="A745" i="1"/>
  <c r="M743" i="1"/>
  <c r="M742" i="1"/>
  <c r="L741" i="1"/>
  <c r="K741" i="1"/>
  <c r="L740" i="1"/>
  <c r="K740" i="1"/>
  <c r="M740" i="1" s="1"/>
  <c r="L739" i="1"/>
  <c r="M739" i="1" s="1"/>
  <c r="K739" i="1"/>
  <c r="M738" i="1"/>
  <c r="H738" i="1"/>
  <c r="M737" i="1"/>
  <c r="H737" i="1"/>
  <c r="M736" i="1"/>
  <c r="H736" i="1"/>
  <c r="M735" i="1"/>
  <c r="M734" i="1"/>
  <c r="M733" i="1"/>
  <c r="M732" i="1"/>
  <c r="M731" i="1"/>
  <c r="M730" i="1"/>
  <c r="M729" i="1"/>
  <c r="H729" i="1"/>
  <c r="M728" i="1"/>
  <c r="H728" i="1"/>
  <c r="M727" i="1"/>
  <c r="M726" i="1"/>
  <c r="M725" i="1"/>
  <c r="M724" i="1"/>
  <c r="M723" i="1"/>
  <c r="M722" i="1"/>
  <c r="M721" i="1"/>
  <c r="M720" i="1"/>
  <c r="H720" i="1"/>
  <c r="M719" i="1"/>
  <c r="H719" i="1"/>
  <c r="M718" i="1"/>
  <c r="H718" i="1"/>
  <c r="M717" i="1"/>
  <c r="H717" i="1"/>
  <c r="L716" i="1"/>
  <c r="K716" i="1"/>
  <c r="M715" i="1"/>
  <c r="L715" i="1"/>
  <c r="K715" i="1"/>
  <c r="L714" i="1"/>
  <c r="K714" i="1"/>
  <c r="L713" i="1"/>
  <c r="K713" i="1"/>
  <c r="L712" i="1"/>
  <c r="K712" i="1"/>
  <c r="M712" i="1" s="1"/>
  <c r="L711" i="1"/>
  <c r="M711" i="1" s="1"/>
  <c r="K711" i="1"/>
  <c r="M710" i="1"/>
  <c r="L710" i="1"/>
  <c r="K710" i="1"/>
  <c r="L709" i="1"/>
  <c r="K709" i="1"/>
  <c r="M709" i="1" s="1"/>
  <c r="L708" i="1"/>
  <c r="K708" i="1"/>
  <c r="M708" i="1" s="1"/>
  <c r="L707" i="1"/>
  <c r="K707" i="1"/>
  <c r="L706" i="1"/>
  <c r="M706" i="1" s="1"/>
  <c r="K706" i="1"/>
  <c r="L705" i="1"/>
  <c r="K705" i="1"/>
  <c r="L704" i="1"/>
  <c r="K704" i="1"/>
  <c r="M703" i="1"/>
  <c r="L703" i="1"/>
  <c r="K703" i="1"/>
  <c r="L702" i="1"/>
  <c r="K702" i="1"/>
  <c r="L701" i="1"/>
  <c r="K701" i="1"/>
  <c r="M701" i="1" s="1"/>
  <c r="L700" i="1"/>
  <c r="K700" i="1"/>
  <c r="L699" i="1"/>
  <c r="K699" i="1"/>
  <c r="M699" i="1" s="1"/>
  <c r="L698" i="1"/>
  <c r="M698" i="1" s="1"/>
  <c r="K698" i="1"/>
  <c r="L697" i="1"/>
  <c r="K697" i="1"/>
  <c r="L696" i="1"/>
  <c r="K696" i="1"/>
  <c r="M696" i="1" s="1"/>
  <c r="L695" i="1"/>
  <c r="K695" i="1"/>
  <c r="M695" i="1" s="1"/>
  <c r="L694" i="1"/>
  <c r="K694" i="1"/>
  <c r="M694" i="1" s="1"/>
  <c r="L693" i="1"/>
  <c r="K693" i="1"/>
  <c r="M693" i="1" s="1"/>
  <c r="L692" i="1"/>
  <c r="K692" i="1"/>
  <c r="M692" i="1" s="1"/>
  <c r="L691" i="1"/>
  <c r="K691" i="1"/>
  <c r="M691" i="1" s="1"/>
  <c r="L690" i="1"/>
  <c r="H690" i="1"/>
  <c r="K690" i="1" s="1"/>
  <c r="L689" i="1"/>
  <c r="H689" i="1"/>
  <c r="K689" i="1" s="1"/>
  <c r="M689" i="1" s="1"/>
  <c r="M688" i="1"/>
  <c r="L688" i="1"/>
  <c r="K688" i="1"/>
  <c r="L687" i="1"/>
  <c r="K687" i="1"/>
  <c r="M687" i="1" s="1"/>
  <c r="L686" i="1"/>
  <c r="K686" i="1"/>
  <c r="M686" i="1" s="1"/>
  <c r="L685" i="1"/>
  <c r="K685" i="1"/>
  <c r="L684" i="1"/>
  <c r="K684" i="1"/>
  <c r="M684" i="1" s="1"/>
  <c r="L683" i="1"/>
  <c r="K683" i="1"/>
  <c r="M683" i="1" s="1"/>
  <c r="H682" i="1"/>
  <c r="L681" i="1"/>
  <c r="K681" i="1"/>
  <c r="M681" i="1" s="1"/>
  <c r="L680" i="1"/>
  <c r="K680" i="1"/>
  <c r="L679" i="1"/>
  <c r="K679" i="1"/>
  <c r="M679" i="1" s="1"/>
  <c r="L678" i="1"/>
  <c r="K678" i="1"/>
  <c r="M678" i="1" s="1"/>
  <c r="L677" i="1"/>
  <c r="K677" i="1"/>
  <c r="M677" i="1" s="1"/>
  <c r="L676" i="1"/>
  <c r="K676" i="1"/>
  <c r="M676" i="1" s="1"/>
  <c r="M675" i="1"/>
  <c r="L675" i="1"/>
  <c r="K675" i="1"/>
  <c r="L674" i="1"/>
  <c r="K674" i="1"/>
  <c r="M674" i="1" s="1"/>
  <c r="L673" i="1"/>
  <c r="K673" i="1"/>
  <c r="M673" i="1" s="1"/>
  <c r="L672" i="1"/>
  <c r="K672" i="1"/>
  <c r="L671" i="1"/>
  <c r="H671" i="1"/>
  <c r="K671" i="1" s="1"/>
  <c r="L670" i="1"/>
  <c r="H670" i="1"/>
  <c r="K670" i="1" s="1"/>
  <c r="L669" i="1"/>
  <c r="H669" i="1"/>
  <c r="K669" i="1" s="1"/>
  <c r="M669" i="1" s="1"/>
  <c r="H668" i="1"/>
  <c r="L668" i="1" s="1"/>
  <c r="H667" i="1"/>
  <c r="H666" i="1"/>
  <c r="L665" i="1"/>
  <c r="M665" i="1" s="1"/>
  <c r="K665" i="1"/>
  <c r="L664" i="1"/>
  <c r="K664" i="1"/>
  <c r="M664" i="1" s="1"/>
  <c r="M663" i="1"/>
  <c r="K662" i="1"/>
  <c r="M662" i="1" s="1"/>
  <c r="H662" i="1"/>
  <c r="L662" i="1" s="1"/>
  <c r="H659" i="1"/>
  <c r="H658" i="1"/>
  <c r="L658" i="1" s="1"/>
  <c r="L657" i="1"/>
  <c r="K657" i="1"/>
  <c r="M657" i="1" s="1"/>
  <c r="L656" i="1"/>
  <c r="K656" i="1"/>
  <c r="M656" i="1" s="1"/>
  <c r="M655" i="1"/>
  <c r="L655" i="1"/>
  <c r="K655" i="1"/>
  <c r="L654" i="1"/>
  <c r="K654" i="1"/>
  <c r="M654" i="1" s="1"/>
  <c r="L653" i="1"/>
  <c r="K653" i="1"/>
  <c r="M653" i="1" s="1"/>
  <c r="L652" i="1"/>
  <c r="K652" i="1"/>
  <c r="K651" i="1"/>
  <c r="H651" i="1"/>
  <c r="L651" i="1" s="1"/>
  <c r="K650" i="1"/>
  <c r="M650" i="1" s="1"/>
  <c r="H650" i="1"/>
  <c r="L650" i="1" s="1"/>
  <c r="L649" i="1"/>
  <c r="K649" i="1"/>
  <c r="M649" i="1" s="1"/>
  <c r="L648" i="1"/>
  <c r="K648" i="1"/>
  <c r="M648" i="1" s="1"/>
  <c r="H647" i="1"/>
  <c r="H646" i="1"/>
  <c r="L646" i="1" s="1"/>
  <c r="L645" i="1"/>
  <c r="K645" i="1"/>
  <c r="M645" i="1" s="1"/>
  <c r="H643" i="1"/>
  <c r="H642" i="1"/>
  <c r="L641" i="1"/>
  <c r="K641" i="1"/>
  <c r="M641" i="1" s="1"/>
  <c r="L640" i="1"/>
  <c r="K640" i="1"/>
  <c r="L639" i="1"/>
  <c r="K639" i="1"/>
  <c r="M638" i="1"/>
  <c r="L638" i="1"/>
  <c r="K638" i="1"/>
  <c r="H637" i="1"/>
  <c r="L636" i="1"/>
  <c r="K636" i="1"/>
  <c r="M636" i="1" s="1"/>
  <c r="L635" i="1"/>
  <c r="K635" i="1"/>
  <c r="L634" i="1"/>
  <c r="K634" i="1"/>
  <c r="H633" i="1"/>
  <c r="L632" i="1"/>
  <c r="K632" i="1"/>
  <c r="M632" i="1" s="1"/>
  <c r="L631" i="1"/>
  <c r="K631" i="1"/>
  <c r="L630" i="1"/>
  <c r="H630" i="1"/>
  <c r="K630" i="1" s="1"/>
  <c r="L629" i="1"/>
  <c r="K629" i="1"/>
  <c r="L628" i="1"/>
  <c r="K628" i="1"/>
  <c r="L627" i="1"/>
  <c r="K627" i="1"/>
  <c r="L626" i="1"/>
  <c r="K626" i="1"/>
  <c r="M626" i="1" s="1"/>
  <c r="H625" i="1"/>
  <c r="K625" i="1" s="1"/>
  <c r="L624" i="1"/>
  <c r="K624" i="1"/>
  <c r="L623" i="1"/>
  <c r="K623" i="1"/>
  <c r="M623" i="1" s="1"/>
  <c r="L622" i="1"/>
  <c r="K622" i="1"/>
  <c r="M622" i="1" s="1"/>
  <c r="M621" i="1"/>
  <c r="H621" i="1"/>
  <c r="M620" i="1"/>
  <c r="H620" i="1"/>
  <c r="M619" i="1"/>
  <c r="H619" i="1"/>
  <c r="M618" i="1"/>
  <c r="H618" i="1"/>
  <c r="M617" i="1"/>
  <c r="H617" i="1"/>
  <c r="M616" i="1"/>
  <c r="H616" i="1"/>
  <c r="M615" i="1"/>
  <c r="H615" i="1"/>
  <c r="M614" i="1"/>
  <c r="H614" i="1"/>
  <c r="L613" i="1"/>
  <c r="K613" i="1"/>
  <c r="M613" i="1" s="1"/>
  <c r="L612" i="1"/>
  <c r="K612" i="1"/>
  <c r="L611" i="1"/>
  <c r="K611" i="1"/>
  <c r="L610" i="1"/>
  <c r="K610" i="1"/>
  <c r="L609" i="1"/>
  <c r="K609" i="1"/>
  <c r="M609" i="1" s="1"/>
  <c r="H608" i="1"/>
  <c r="K608" i="1" s="1"/>
  <c r="L607" i="1"/>
  <c r="K607" i="1"/>
  <c r="L606" i="1"/>
  <c r="K606" i="1"/>
  <c r="M606" i="1" s="1"/>
  <c r="L605" i="1"/>
  <c r="K605" i="1"/>
  <c r="M605" i="1" s="1"/>
  <c r="H604" i="1"/>
  <c r="L604" i="1" s="1"/>
  <c r="L603" i="1"/>
  <c r="K603" i="1"/>
  <c r="M603" i="1" s="1"/>
  <c r="H602" i="1"/>
  <c r="K602" i="1" s="1"/>
  <c r="K600" i="1"/>
  <c r="H600" i="1"/>
  <c r="K601" i="1" s="1"/>
  <c r="K599" i="1"/>
  <c r="M599" i="1" s="1"/>
  <c r="H599" i="1"/>
  <c r="L599" i="1" s="1"/>
  <c r="M598" i="1"/>
  <c r="H598" i="1"/>
  <c r="M597" i="1"/>
  <c r="H597" i="1"/>
  <c r="K596" i="1"/>
  <c r="M596" i="1" s="1"/>
  <c r="H596" i="1"/>
  <c r="L596" i="1" s="1"/>
  <c r="K595" i="1"/>
  <c r="M595" i="1" s="1"/>
  <c r="H595" i="1"/>
  <c r="L595" i="1" s="1"/>
  <c r="K594" i="1"/>
  <c r="M594" i="1" s="1"/>
  <c r="H594" i="1"/>
  <c r="L594" i="1" s="1"/>
  <c r="L593" i="1"/>
  <c r="K593" i="1"/>
  <c r="L592" i="1"/>
  <c r="K592" i="1"/>
  <c r="L591" i="1"/>
  <c r="K591" i="1"/>
  <c r="M591" i="1" s="1"/>
  <c r="K590" i="1"/>
  <c r="H590" i="1"/>
  <c r="L590" i="1" s="1"/>
  <c r="M589" i="1"/>
  <c r="H589" i="1"/>
  <c r="M588" i="1"/>
  <c r="H588" i="1"/>
  <c r="M587" i="1"/>
  <c r="H587" i="1"/>
  <c r="M586" i="1"/>
  <c r="H586" i="1"/>
  <c r="M585" i="1"/>
  <c r="H584" i="1"/>
  <c r="L584" i="1" s="1"/>
  <c r="L583" i="1"/>
  <c r="K583" i="1"/>
  <c r="M583" i="1" s="1"/>
  <c r="L582" i="1"/>
  <c r="K582" i="1"/>
  <c r="H581" i="1"/>
  <c r="L580" i="1"/>
  <c r="K580" i="1"/>
  <c r="M580" i="1" s="1"/>
  <c r="L579" i="1"/>
  <c r="K579" i="1"/>
  <c r="M579" i="1" s="1"/>
  <c r="H578" i="1"/>
  <c r="L578" i="1" s="1"/>
  <c r="M577" i="1"/>
  <c r="H577" i="1"/>
  <c r="M576" i="1"/>
  <c r="M575" i="1"/>
  <c r="M574" i="1"/>
  <c r="M573" i="1"/>
  <c r="H573" i="1"/>
  <c r="L572" i="1"/>
  <c r="K572" i="1"/>
  <c r="M572" i="1" s="1"/>
  <c r="H570" i="1"/>
  <c r="L569" i="1"/>
  <c r="K569" i="1"/>
  <c r="L568" i="1"/>
  <c r="K568" i="1"/>
  <c r="M568" i="1" s="1"/>
  <c r="H567" i="1"/>
  <c r="K567" i="1" s="1"/>
  <c r="K565" i="1"/>
  <c r="H565" i="1"/>
  <c r="K566" i="1" s="1"/>
  <c r="K564" i="1"/>
  <c r="K560" i="1"/>
  <c r="H560" i="1"/>
  <c r="L562" i="1" s="1"/>
  <c r="L559" i="1"/>
  <c r="K559" i="1"/>
  <c r="L558" i="1"/>
  <c r="K558" i="1"/>
  <c r="I558" i="1"/>
  <c r="L556" i="1"/>
  <c r="K556" i="1"/>
  <c r="M556" i="1" s="1"/>
  <c r="L555" i="1"/>
  <c r="K555" i="1"/>
  <c r="L554" i="1"/>
  <c r="K554" i="1"/>
  <c r="L553" i="1"/>
  <c r="K553" i="1"/>
  <c r="L551" i="1"/>
  <c r="K551" i="1"/>
  <c r="L550" i="1"/>
  <c r="K550" i="1"/>
  <c r="L549" i="1"/>
  <c r="K549" i="1"/>
  <c r="L547" i="1"/>
  <c r="K547" i="1"/>
  <c r="L546" i="1"/>
  <c r="K546" i="1"/>
  <c r="L545" i="1"/>
  <c r="K545" i="1"/>
  <c r="L543" i="1"/>
  <c r="K543" i="1"/>
  <c r="M543" i="1" s="1"/>
  <c r="L542" i="1"/>
  <c r="K542" i="1"/>
  <c r="M542" i="1" s="1"/>
  <c r="L541" i="1"/>
  <c r="K541" i="1"/>
  <c r="M541" i="1" s="1"/>
  <c r="L540" i="1"/>
  <c r="K540" i="1"/>
  <c r="L539" i="1"/>
  <c r="K539" i="1"/>
  <c r="L538" i="1"/>
  <c r="K538" i="1"/>
  <c r="L537" i="1"/>
  <c r="K537" i="1"/>
  <c r="M536" i="1"/>
  <c r="L536" i="1"/>
  <c r="K536" i="1"/>
  <c r="L535" i="1"/>
  <c r="K535" i="1"/>
  <c r="M535" i="1" s="1"/>
  <c r="L534" i="1"/>
  <c r="K534" i="1"/>
  <c r="M534" i="1" s="1"/>
  <c r="L533" i="1"/>
  <c r="K533" i="1"/>
  <c r="M533" i="1" s="1"/>
  <c r="L532" i="1"/>
  <c r="M532" i="1" s="1"/>
  <c r="K532" i="1"/>
  <c r="L531" i="1"/>
  <c r="K531" i="1"/>
  <c r="L530" i="1"/>
  <c r="K530" i="1"/>
  <c r="L529" i="1"/>
  <c r="K529" i="1"/>
  <c r="L528" i="1"/>
  <c r="K528" i="1"/>
  <c r="M528" i="1" s="1"/>
  <c r="L526" i="1"/>
  <c r="K526" i="1"/>
  <c r="M526" i="1" s="1"/>
  <c r="L525" i="1"/>
  <c r="K525" i="1"/>
  <c r="M525" i="1" s="1"/>
  <c r="L524" i="1"/>
  <c r="M524" i="1" s="1"/>
  <c r="K524" i="1"/>
  <c r="L523" i="1"/>
  <c r="K523" i="1"/>
  <c r="L522" i="1"/>
  <c r="K522" i="1"/>
  <c r="L521" i="1"/>
  <c r="L520" i="1" s="1"/>
  <c r="K521" i="1"/>
  <c r="L519" i="1"/>
  <c r="K519" i="1"/>
  <c r="L518" i="1"/>
  <c r="K518" i="1"/>
  <c r="L517" i="1"/>
  <c r="K517" i="1"/>
  <c r="M516" i="1"/>
  <c r="L516" i="1"/>
  <c r="K516" i="1"/>
  <c r="L515" i="1"/>
  <c r="K515" i="1"/>
  <c r="L514" i="1"/>
  <c r="K514" i="1"/>
  <c r="M514" i="1" s="1"/>
  <c r="L513" i="1"/>
  <c r="K513" i="1"/>
  <c r="M513" i="1" s="1"/>
  <c r="L512" i="1"/>
  <c r="K512" i="1"/>
  <c r="M512" i="1" s="1"/>
  <c r="L511" i="1"/>
  <c r="K511" i="1"/>
  <c r="L510" i="1"/>
  <c r="K510" i="1"/>
  <c r="L509" i="1"/>
  <c r="K509" i="1"/>
  <c r="L507" i="1"/>
  <c r="K507" i="1"/>
  <c r="M507" i="1" s="1"/>
  <c r="L506" i="1"/>
  <c r="K506" i="1"/>
  <c r="L505" i="1"/>
  <c r="K505" i="1"/>
  <c r="M505" i="1" s="1"/>
  <c r="M504" i="1"/>
  <c r="L504" i="1"/>
  <c r="K504" i="1"/>
  <c r="L503" i="1"/>
  <c r="K503" i="1"/>
  <c r="L502" i="1"/>
  <c r="K502" i="1"/>
  <c r="M502" i="1" s="1"/>
  <c r="L501" i="1"/>
  <c r="K501" i="1"/>
  <c r="M501" i="1" s="1"/>
  <c r="L500" i="1"/>
  <c r="K500" i="1"/>
  <c r="M500" i="1" s="1"/>
  <c r="L499" i="1"/>
  <c r="K499" i="1"/>
  <c r="L498" i="1"/>
  <c r="K498" i="1"/>
  <c r="L497" i="1"/>
  <c r="K497" i="1"/>
  <c r="L496" i="1"/>
  <c r="K496" i="1"/>
  <c r="M496" i="1" s="1"/>
  <c r="L495" i="1"/>
  <c r="K495" i="1"/>
  <c r="L494" i="1"/>
  <c r="K494" i="1"/>
  <c r="M494" i="1" s="1"/>
  <c r="L493" i="1"/>
  <c r="K493" i="1"/>
  <c r="M493" i="1" s="1"/>
  <c r="L492" i="1"/>
  <c r="K492" i="1"/>
  <c r="M492" i="1" s="1"/>
  <c r="L491" i="1"/>
  <c r="K491" i="1"/>
  <c r="L490" i="1"/>
  <c r="K490" i="1"/>
  <c r="L489" i="1"/>
  <c r="K489" i="1"/>
  <c r="M488" i="1"/>
  <c r="L488" i="1"/>
  <c r="K488" i="1"/>
  <c r="L486" i="1"/>
  <c r="K486" i="1"/>
  <c r="M486" i="1" s="1"/>
  <c r="L485" i="1"/>
  <c r="K485" i="1"/>
  <c r="M485" i="1" s="1"/>
  <c r="L484" i="1"/>
  <c r="K484" i="1"/>
  <c r="L483" i="1"/>
  <c r="K483" i="1"/>
  <c r="L482" i="1"/>
  <c r="K482" i="1"/>
  <c r="L481" i="1"/>
  <c r="K481" i="1"/>
  <c r="M480" i="1"/>
  <c r="L480" i="1"/>
  <c r="K480" i="1"/>
  <c r="L478" i="1"/>
  <c r="K478" i="1"/>
  <c r="M478" i="1" s="1"/>
  <c r="L477" i="1"/>
  <c r="K477" i="1"/>
  <c r="M477" i="1" s="1"/>
  <c r="L476" i="1"/>
  <c r="L475" i="1" s="1"/>
  <c r="K476" i="1"/>
  <c r="M476" i="1" s="1"/>
  <c r="M475" i="1" s="1"/>
  <c r="L474" i="1"/>
  <c r="K474" i="1"/>
  <c r="M474" i="1" s="1"/>
  <c r="L473" i="1"/>
  <c r="K473" i="1"/>
  <c r="M473" i="1" s="1"/>
  <c r="L472" i="1"/>
  <c r="K472" i="1"/>
  <c r="M472" i="1" s="1"/>
  <c r="L471" i="1"/>
  <c r="M471" i="1" s="1"/>
  <c r="K471" i="1"/>
  <c r="L470" i="1"/>
  <c r="K470" i="1"/>
  <c r="L469" i="1"/>
  <c r="K469" i="1"/>
  <c r="M468" i="1"/>
  <c r="L468" i="1"/>
  <c r="K468" i="1"/>
  <c r="L467" i="1"/>
  <c r="K467" i="1"/>
  <c r="L466" i="1"/>
  <c r="K466" i="1"/>
  <c r="M466" i="1" s="1"/>
  <c r="L465" i="1"/>
  <c r="K465" i="1"/>
  <c r="M465" i="1" s="1"/>
  <c r="L464" i="1"/>
  <c r="K464" i="1"/>
  <c r="M464" i="1" s="1"/>
  <c r="L463" i="1"/>
  <c r="K463" i="1"/>
  <c r="L462" i="1"/>
  <c r="K462" i="1"/>
  <c r="L461" i="1"/>
  <c r="K461" i="1"/>
  <c r="M460" i="1"/>
  <c r="L460" i="1"/>
  <c r="K460" i="1"/>
  <c r="L459" i="1"/>
  <c r="K459" i="1"/>
  <c r="M459" i="1" s="1"/>
  <c r="L458" i="1"/>
  <c r="K458" i="1"/>
  <c r="M458" i="1" s="1"/>
  <c r="L457" i="1"/>
  <c r="K457" i="1"/>
  <c r="M457" i="1" s="1"/>
  <c r="L456" i="1"/>
  <c r="K456" i="1"/>
  <c r="M456" i="1" s="1"/>
  <c r="L455" i="1"/>
  <c r="K455" i="1"/>
  <c r="L454" i="1"/>
  <c r="K454" i="1"/>
  <c r="L453" i="1"/>
  <c r="K453" i="1"/>
  <c r="M452" i="1"/>
  <c r="L452" i="1"/>
  <c r="K452" i="1"/>
  <c r="L451" i="1"/>
  <c r="K451" i="1"/>
  <c r="L450" i="1"/>
  <c r="K450" i="1"/>
  <c r="M450" i="1" s="1"/>
  <c r="L449" i="1"/>
  <c r="K449" i="1"/>
  <c r="M449" i="1" s="1"/>
  <c r="L448" i="1"/>
  <c r="K448" i="1"/>
  <c r="L447" i="1"/>
  <c r="K447" i="1"/>
  <c r="L445" i="1"/>
  <c r="K445" i="1"/>
  <c r="M444" i="1"/>
  <c r="L444" i="1"/>
  <c r="K444" i="1"/>
  <c r="L443" i="1"/>
  <c r="K443" i="1"/>
  <c r="L442" i="1"/>
  <c r="K442" i="1"/>
  <c r="L441" i="1"/>
  <c r="K441" i="1"/>
  <c r="M441" i="1" s="1"/>
  <c r="L440" i="1"/>
  <c r="K440" i="1"/>
  <c r="M440" i="1" s="1"/>
  <c r="L439" i="1"/>
  <c r="K439" i="1"/>
  <c r="L438" i="1"/>
  <c r="K438" i="1"/>
  <c r="L437" i="1"/>
  <c r="K437" i="1"/>
  <c r="M436" i="1"/>
  <c r="L436" i="1"/>
  <c r="K436" i="1"/>
  <c r="L435" i="1"/>
  <c r="K435" i="1"/>
  <c r="M435" i="1" s="1"/>
  <c r="L433" i="1"/>
  <c r="K433" i="1"/>
  <c r="M433" i="1" s="1"/>
  <c r="L432" i="1"/>
  <c r="K432" i="1"/>
  <c r="L431" i="1"/>
  <c r="K431" i="1"/>
  <c r="L430" i="1"/>
  <c r="K430" i="1"/>
  <c r="L429" i="1"/>
  <c r="K429" i="1"/>
  <c r="M428" i="1"/>
  <c r="L428" i="1"/>
  <c r="K428" i="1"/>
  <c r="L427" i="1"/>
  <c r="K427" i="1"/>
  <c r="L426" i="1"/>
  <c r="K426" i="1"/>
  <c r="M426" i="1" s="1"/>
  <c r="L425" i="1"/>
  <c r="K425" i="1"/>
  <c r="M425" i="1" s="1"/>
  <c r="L424" i="1"/>
  <c r="K424" i="1"/>
  <c r="M424" i="1" s="1"/>
  <c r="L423" i="1"/>
  <c r="K423" i="1"/>
  <c r="L422" i="1"/>
  <c r="K422" i="1"/>
  <c r="L420" i="1"/>
  <c r="K420" i="1"/>
  <c r="L419" i="1"/>
  <c r="K419" i="1"/>
  <c r="M419" i="1" s="1"/>
  <c r="L418" i="1"/>
  <c r="K418" i="1"/>
  <c r="M418" i="1" s="1"/>
  <c r="L417" i="1"/>
  <c r="M417" i="1" s="1"/>
  <c r="K417" i="1"/>
  <c r="L416" i="1"/>
  <c r="K416" i="1"/>
  <c r="L415" i="1"/>
  <c r="K415" i="1"/>
  <c r="M414" i="1"/>
  <c r="L414" i="1"/>
  <c r="K414" i="1"/>
  <c r="L413" i="1"/>
  <c r="K413" i="1"/>
  <c r="L412" i="1"/>
  <c r="K412" i="1"/>
  <c r="M412" i="1" s="1"/>
  <c r="L411" i="1"/>
  <c r="K411" i="1"/>
  <c r="M411" i="1" s="1"/>
  <c r="L410" i="1"/>
  <c r="M410" i="1" s="1"/>
  <c r="K410" i="1"/>
  <c r="L409" i="1"/>
  <c r="K409" i="1"/>
  <c r="L408" i="1"/>
  <c r="K408" i="1"/>
  <c r="L407" i="1"/>
  <c r="K407" i="1"/>
  <c r="L406" i="1"/>
  <c r="K406" i="1"/>
  <c r="M406" i="1" s="1"/>
  <c r="L405" i="1"/>
  <c r="K405" i="1"/>
  <c r="M405" i="1" s="1"/>
  <c r="L404" i="1"/>
  <c r="K404" i="1"/>
  <c r="M404" i="1" s="1"/>
  <c r="L403" i="1"/>
  <c r="K403" i="1"/>
  <c r="M403" i="1" s="1"/>
  <c r="L402" i="1"/>
  <c r="K402" i="1"/>
  <c r="M402" i="1" s="1"/>
  <c r="L401" i="1"/>
  <c r="K401" i="1"/>
  <c r="L400" i="1"/>
  <c r="K400" i="1"/>
  <c r="L399" i="1"/>
  <c r="K399" i="1"/>
  <c r="M398" i="1"/>
  <c r="L398" i="1"/>
  <c r="K398" i="1"/>
  <c r="L397" i="1"/>
  <c r="K397" i="1"/>
  <c r="L396" i="1"/>
  <c r="K396" i="1"/>
  <c r="L395" i="1"/>
  <c r="K395" i="1"/>
  <c r="M395" i="1" s="1"/>
  <c r="M394" i="1"/>
  <c r="L394" i="1"/>
  <c r="K394" i="1"/>
  <c r="L393" i="1"/>
  <c r="K393" i="1"/>
  <c r="L392" i="1"/>
  <c r="K392" i="1"/>
  <c r="L391" i="1"/>
  <c r="K391" i="1"/>
  <c r="L390" i="1"/>
  <c r="K390" i="1"/>
  <c r="M390" i="1" s="1"/>
  <c r="L389" i="1"/>
  <c r="M389" i="1" s="1"/>
  <c r="K389" i="1"/>
  <c r="L388" i="1"/>
  <c r="K388" i="1"/>
  <c r="M388" i="1" s="1"/>
  <c r="L387" i="1"/>
  <c r="K387" i="1"/>
  <c r="L386" i="1"/>
  <c r="K386" i="1"/>
  <c r="M386" i="1" s="1"/>
  <c r="L385" i="1"/>
  <c r="K385" i="1"/>
  <c r="M385" i="1" s="1"/>
  <c r="L384" i="1"/>
  <c r="K384" i="1"/>
  <c r="L383" i="1"/>
  <c r="K383" i="1"/>
  <c r="M383" i="1" s="1"/>
  <c r="M382" i="1"/>
  <c r="L382" i="1"/>
  <c r="K382" i="1"/>
  <c r="L381" i="1"/>
  <c r="M381" i="1" s="1"/>
  <c r="K381" i="1"/>
  <c r="L380" i="1"/>
  <c r="K380" i="1"/>
  <c r="L379" i="1"/>
  <c r="K379" i="1"/>
  <c r="L378" i="1"/>
  <c r="K378" i="1"/>
  <c r="M378" i="1" s="1"/>
  <c r="M377" i="1"/>
  <c r="L377" i="1"/>
  <c r="K377" i="1"/>
  <c r="L376" i="1"/>
  <c r="K376" i="1"/>
  <c r="L374" i="1"/>
  <c r="K374" i="1"/>
  <c r="M374" i="1" s="1"/>
  <c r="L373" i="1"/>
  <c r="M373" i="1" s="1"/>
  <c r="K373" i="1"/>
  <c r="L372" i="1"/>
  <c r="K372" i="1"/>
  <c r="L371" i="1"/>
  <c r="K371" i="1"/>
  <c r="L370" i="1"/>
  <c r="K370" i="1"/>
  <c r="M370" i="1" s="1"/>
  <c r="L369" i="1"/>
  <c r="M369" i="1" s="1"/>
  <c r="K369" i="1"/>
  <c r="L368" i="1"/>
  <c r="K368" i="1"/>
  <c r="K367" i="1" s="1"/>
  <c r="L366" i="1"/>
  <c r="K366" i="1"/>
  <c r="M366" i="1" s="1"/>
  <c r="L365" i="1"/>
  <c r="K365" i="1"/>
  <c r="M365" i="1" s="1"/>
  <c r="L364" i="1"/>
  <c r="K364" i="1"/>
  <c r="L363" i="1"/>
  <c r="K363" i="1"/>
  <c r="M361" i="1"/>
  <c r="L361" i="1"/>
  <c r="K361" i="1"/>
  <c r="L360" i="1"/>
  <c r="K360" i="1"/>
  <c r="L359" i="1"/>
  <c r="K359" i="1"/>
  <c r="M358" i="1"/>
  <c r="L358" i="1"/>
  <c r="K358" i="1"/>
  <c r="L357" i="1"/>
  <c r="K357" i="1"/>
  <c r="L356" i="1"/>
  <c r="K356" i="1"/>
  <c r="L355" i="1"/>
  <c r="K355" i="1"/>
  <c r="M355" i="1" s="1"/>
  <c r="M354" i="1"/>
  <c r="L354" i="1"/>
  <c r="K354" i="1"/>
  <c r="M353" i="1"/>
  <c r="L353" i="1"/>
  <c r="K353" i="1"/>
  <c r="L352" i="1"/>
  <c r="K352" i="1"/>
  <c r="M352" i="1" s="1"/>
  <c r="L351" i="1"/>
  <c r="K351" i="1"/>
  <c r="L350" i="1"/>
  <c r="K350" i="1"/>
  <c r="M350" i="1" s="1"/>
  <c r="L349" i="1"/>
  <c r="M349" i="1" s="1"/>
  <c r="K349" i="1"/>
  <c r="L348" i="1"/>
  <c r="K348" i="1"/>
  <c r="L347" i="1"/>
  <c r="K347" i="1"/>
  <c r="M347" i="1" s="1"/>
  <c r="M346" i="1"/>
  <c r="L346" i="1"/>
  <c r="K346" i="1"/>
  <c r="L345" i="1"/>
  <c r="K345" i="1"/>
  <c r="M345" i="1" s="1"/>
  <c r="L344" i="1"/>
  <c r="K344" i="1"/>
  <c r="M344" i="1" s="1"/>
  <c r="L343" i="1"/>
  <c r="K343" i="1"/>
  <c r="L342" i="1"/>
  <c r="K342" i="1"/>
  <c r="M342" i="1" s="1"/>
  <c r="L341" i="1"/>
  <c r="M341" i="1" s="1"/>
  <c r="K341" i="1"/>
  <c r="L340" i="1"/>
  <c r="K340" i="1"/>
  <c r="M340" i="1" s="1"/>
  <c r="L339" i="1"/>
  <c r="K339" i="1"/>
  <c r="L338" i="1"/>
  <c r="K338" i="1"/>
  <c r="M338" i="1" s="1"/>
  <c r="L337" i="1"/>
  <c r="K337" i="1"/>
  <c r="M337" i="1" s="1"/>
  <c r="L336" i="1"/>
  <c r="K336" i="1"/>
  <c r="L335" i="1"/>
  <c r="K335" i="1"/>
  <c r="M335" i="1" s="1"/>
  <c r="M334" i="1"/>
  <c r="L334" i="1"/>
  <c r="K334" i="1"/>
  <c r="L333" i="1"/>
  <c r="M333" i="1" s="1"/>
  <c r="K333" i="1"/>
  <c r="L332" i="1"/>
  <c r="K332" i="1"/>
  <c r="M332" i="1" s="1"/>
  <c r="L331" i="1"/>
  <c r="K331" i="1"/>
  <c r="L330" i="1"/>
  <c r="K330" i="1"/>
  <c r="M330" i="1" s="1"/>
  <c r="M329" i="1"/>
  <c r="L329" i="1"/>
  <c r="K329" i="1"/>
  <c r="L328" i="1"/>
  <c r="K328" i="1"/>
  <c r="L327" i="1"/>
  <c r="K327" i="1"/>
  <c r="M327" i="1" s="1"/>
  <c r="M326" i="1"/>
  <c r="L326" i="1"/>
  <c r="K326" i="1"/>
  <c r="L325" i="1"/>
  <c r="K325" i="1"/>
  <c r="L323" i="1"/>
  <c r="K323" i="1"/>
  <c r="L322" i="1"/>
  <c r="K322" i="1"/>
  <c r="M322" i="1" s="1"/>
  <c r="L321" i="1"/>
  <c r="K321" i="1"/>
  <c r="M321" i="1" s="1"/>
  <c r="L320" i="1"/>
  <c r="K320" i="1"/>
  <c r="L319" i="1"/>
  <c r="K319" i="1"/>
  <c r="M319" i="1" s="1"/>
  <c r="M318" i="1"/>
  <c r="L318" i="1"/>
  <c r="K318" i="1"/>
  <c r="L317" i="1"/>
  <c r="M317" i="1" s="1"/>
  <c r="K317" i="1"/>
  <c r="L316" i="1"/>
  <c r="K316" i="1"/>
  <c r="M316" i="1" s="1"/>
  <c r="M314" i="1"/>
  <c r="L314" i="1"/>
  <c r="K314" i="1"/>
  <c r="L313" i="1"/>
  <c r="K313" i="1"/>
  <c r="K311" i="1" s="1"/>
  <c r="L312" i="1"/>
  <c r="K312" i="1"/>
  <c r="M310" i="1"/>
  <c r="L310" i="1"/>
  <c r="K310" i="1"/>
  <c r="L309" i="1"/>
  <c r="K309" i="1"/>
  <c r="M309" i="1" s="1"/>
  <c r="L308" i="1"/>
  <c r="K308" i="1"/>
  <c r="M308" i="1" s="1"/>
  <c r="L307" i="1"/>
  <c r="L305" i="1" s="1"/>
  <c r="K307" i="1"/>
  <c r="L306" i="1"/>
  <c r="K306" i="1"/>
  <c r="M306" i="1" s="1"/>
  <c r="A303" i="1"/>
  <c r="L301" i="1"/>
  <c r="K301" i="1"/>
  <c r="M301" i="1" s="1"/>
  <c r="M300" i="1"/>
  <c r="L300" i="1"/>
  <c r="K300" i="1"/>
  <c r="L299" i="1"/>
  <c r="M299" i="1" s="1"/>
  <c r="K299" i="1"/>
  <c r="L298" i="1"/>
  <c r="K298" i="1"/>
  <c r="L297" i="1"/>
  <c r="K297" i="1"/>
  <c r="L296" i="1"/>
  <c r="K296" i="1"/>
  <c r="M296" i="1" s="1"/>
  <c r="L295" i="1"/>
  <c r="M295" i="1" s="1"/>
  <c r="K295" i="1"/>
  <c r="L294" i="1"/>
  <c r="K294" i="1"/>
  <c r="M294" i="1" s="1"/>
  <c r="L293" i="1"/>
  <c r="K293" i="1"/>
  <c r="L292" i="1"/>
  <c r="K292" i="1"/>
  <c r="M292" i="1" s="1"/>
  <c r="L291" i="1"/>
  <c r="M291" i="1" s="1"/>
  <c r="K291" i="1"/>
  <c r="L290" i="1"/>
  <c r="K290" i="1"/>
  <c r="L289" i="1"/>
  <c r="K289" i="1"/>
  <c r="M288" i="1"/>
  <c r="L288" i="1"/>
  <c r="K288" i="1"/>
  <c r="L287" i="1"/>
  <c r="K287" i="1"/>
  <c r="L286" i="1"/>
  <c r="K286" i="1"/>
  <c r="L285" i="1"/>
  <c r="K285" i="1"/>
  <c r="M285" i="1" s="1"/>
  <c r="M284" i="1"/>
  <c r="L284" i="1"/>
  <c r="K284" i="1"/>
  <c r="L283" i="1"/>
  <c r="M283" i="1" s="1"/>
  <c r="K283" i="1"/>
  <c r="L282" i="1"/>
  <c r="K282" i="1"/>
  <c r="L281" i="1"/>
  <c r="K281" i="1"/>
  <c r="L280" i="1"/>
  <c r="K280" i="1"/>
  <c r="M280" i="1" s="1"/>
  <c r="L279" i="1"/>
  <c r="M279" i="1" s="1"/>
  <c r="K279" i="1"/>
  <c r="L278" i="1"/>
  <c r="K278" i="1"/>
  <c r="M278" i="1" s="1"/>
  <c r="L277" i="1"/>
  <c r="K277" i="1"/>
  <c r="L276" i="1"/>
  <c r="K276" i="1"/>
  <c r="M276" i="1" s="1"/>
  <c r="L275" i="1"/>
  <c r="M275" i="1" s="1"/>
  <c r="K275" i="1"/>
  <c r="L274" i="1"/>
  <c r="K274" i="1"/>
  <c r="L273" i="1"/>
  <c r="K273" i="1"/>
  <c r="M273" i="1" s="1"/>
  <c r="M272" i="1"/>
  <c r="L272" i="1"/>
  <c r="K272" i="1"/>
  <c r="L271" i="1"/>
  <c r="K271" i="1"/>
  <c r="L270" i="1"/>
  <c r="K270" i="1"/>
  <c r="L269" i="1"/>
  <c r="K269" i="1"/>
  <c r="M269" i="1" s="1"/>
  <c r="M268" i="1"/>
  <c r="L268" i="1"/>
  <c r="K268" i="1"/>
  <c r="L267" i="1"/>
  <c r="M267" i="1" s="1"/>
  <c r="K267" i="1"/>
  <c r="L266" i="1"/>
  <c r="K266" i="1"/>
  <c r="L265" i="1"/>
  <c r="K265" i="1"/>
  <c r="L264" i="1"/>
  <c r="K264" i="1"/>
  <c r="M264" i="1" s="1"/>
  <c r="L263" i="1"/>
  <c r="M263" i="1" s="1"/>
  <c r="K263" i="1"/>
  <c r="L262" i="1"/>
  <c r="K262" i="1"/>
  <c r="M262" i="1" s="1"/>
  <c r="L261" i="1"/>
  <c r="K261" i="1"/>
  <c r="L260" i="1"/>
  <c r="K260" i="1"/>
  <c r="M260" i="1" s="1"/>
  <c r="L259" i="1"/>
  <c r="M259" i="1" s="1"/>
  <c r="K259" i="1"/>
  <c r="L258" i="1"/>
  <c r="K258" i="1"/>
  <c r="I258" i="1"/>
  <c r="L257" i="1"/>
  <c r="K257" i="1"/>
  <c r="M257" i="1" s="1"/>
  <c r="L256" i="1"/>
  <c r="K256" i="1"/>
  <c r="L255" i="1"/>
  <c r="K255" i="1"/>
  <c r="M255" i="1" s="1"/>
  <c r="L254" i="1"/>
  <c r="M254" i="1" s="1"/>
  <c r="K254" i="1"/>
  <c r="L253" i="1"/>
  <c r="K253" i="1"/>
  <c r="L252" i="1"/>
  <c r="K252" i="1"/>
  <c r="M252" i="1" s="1"/>
  <c r="M251" i="1"/>
  <c r="L251" i="1"/>
  <c r="K251" i="1"/>
  <c r="L250" i="1"/>
  <c r="K250" i="1"/>
  <c r="M250" i="1" s="1"/>
  <c r="L249" i="1"/>
  <c r="K249" i="1"/>
  <c r="M249" i="1" s="1"/>
  <c r="L248" i="1"/>
  <c r="K248" i="1"/>
  <c r="L247" i="1"/>
  <c r="K247" i="1"/>
  <c r="M247" i="1" s="1"/>
  <c r="L246" i="1"/>
  <c r="M246" i="1" s="1"/>
  <c r="K246" i="1"/>
  <c r="L245" i="1"/>
  <c r="K245" i="1"/>
  <c r="M245" i="1" s="1"/>
  <c r="L244" i="1"/>
  <c r="K244" i="1"/>
  <c r="L243" i="1"/>
  <c r="K243" i="1"/>
  <c r="M243" i="1" s="1"/>
  <c r="L242" i="1"/>
  <c r="K242" i="1"/>
  <c r="M242" i="1" s="1"/>
  <c r="L241" i="1"/>
  <c r="K241" i="1"/>
  <c r="L240" i="1"/>
  <c r="K240" i="1"/>
  <c r="M240" i="1" s="1"/>
  <c r="M239" i="1"/>
  <c r="L239" i="1"/>
  <c r="K239" i="1"/>
  <c r="L238" i="1"/>
  <c r="M238" i="1" s="1"/>
  <c r="K238" i="1"/>
  <c r="L237" i="1"/>
  <c r="K237" i="1"/>
  <c r="M237" i="1" s="1"/>
  <c r="L236" i="1"/>
  <c r="K236" i="1"/>
  <c r="L235" i="1"/>
  <c r="K235" i="1"/>
  <c r="M235" i="1" s="1"/>
  <c r="M234" i="1"/>
  <c r="L234" i="1"/>
  <c r="K234" i="1"/>
  <c r="L233" i="1"/>
  <c r="K233" i="1"/>
  <c r="L232" i="1"/>
  <c r="K232" i="1"/>
  <c r="M232" i="1" s="1"/>
  <c r="M231" i="1"/>
  <c r="L231" i="1"/>
  <c r="K231" i="1"/>
  <c r="L230" i="1"/>
  <c r="K230" i="1"/>
  <c r="L229" i="1"/>
  <c r="K229" i="1"/>
  <c r="I229" i="1"/>
  <c r="L228" i="1"/>
  <c r="K228" i="1"/>
  <c r="L227" i="1"/>
  <c r="K227" i="1"/>
  <c r="M227" i="1" s="1"/>
  <c r="M226" i="1"/>
  <c r="L226" i="1"/>
  <c r="K226" i="1"/>
  <c r="L225" i="1"/>
  <c r="K225" i="1"/>
  <c r="L224" i="1"/>
  <c r="K224" i="1"/>
  <c r="L223" i="1"/>
  <c r="K223" i="1"/>
  <c r="M223" i="1" s="1"/>
  <c r="I223" i="1"/>
  <c r="L222" i="1"/>
  <c r="K222" i="1"/>
  <c r="M222" i="1" s="1"/>
  <c r="I222" i="1"/>
  <c r="L221" i="1"/>
  <c r="K221" i="1"/>
  <c r="I221" i="1"/>
  <c r="L220" i="1"/>
  <c r="K220" i="1"/>
  <c r="I220" i="1"/>
  <c r="L219" i="1"/>
  <c r="K219" i="1"/>
  <c r="M219" i="1" s="1"/>
  <c r="I219" i="1"/>
  <c r="L218" i="1"/>
  <c r="K218" i="1"/>
  <c r="M218" i="1" s="1"/>
  <c r="M217" i="1"/>
  <c r="L217" i="1"/>
  <c r="K217" i="1"/>
  <c r="L216" i="1"/>
  <c r="K216" i="1"/>
  <c r="M216" i="1" s="1"/>
  <c r="L215" i="1"/>
  <c r="K215" i="1"/>
  <c r="M215" i="1" s="1"/>
  <c r="L214" i="1"/>
  <c r="K214" i="1"/>
  <c r="L213" i="1"/>
  <c r="K213" i="1"/>
  <c r="M213" i="1" s="1"/>
  <c r="L212" i="1"/>
  <c r="M212" i="1" s="1"/>
  <c r="K212" i="1"/>
  <c r="L211" i="1"/>
  <c r="K211" i="1"/>
  <c r="M211" i="1" s="1"/>
  <c r="L210" i="1"/>
  <c r="K210" i="1"/>
  <c r="L209" i="1"/>
  <c r="K209" i="1"/>
  <c r="M209" i="1" s="1"/>
  <c r="H208" i="1"/>
  <c r="L207" i="1"/>
  <c r="K207" i="1"/>
  <c r="M207" i="1" s="1"/>
  <c r="L206" i="1"/>
  <c r="M206" i="1" s="1"/>
  <c r="K206" i="1"/>
  <c r="K205" i="1"/>
  <c r="H205" i="1"/>
  <c r="L204" i="1"/>
  <c r="M204" i="1" s="1"/>
  <c r="K204" i="1"/>
  <c r="L203" i="1"/>
  <c r="K203" i="1"/>
  <c r="L202" i="1"/>
  <c r="K202" i="1"/>
  <c r="M201" i="1"/>
  <c r="L201" i="1"/>
  <c r="K201" i="1"/>
  <c r="L200" i="1"/>
  <c r="K200" i="1"/>
  <c r="L199" i="1"/>
  <c r="K199" i="1"/>
  <c r="L198" i="1"/>
  <c r="K198" i="1"/>
  <c r="M198" i="1" s="1"/>
  <c r="H197" i="1"/>
  <c r="L196" i="1"/>
  <c r="K196" i="1"/>
  <c r="M196" i="1" s="1"/>
  <c r="M195" i="1"/>
  <c r="L195" i="1"/>
  <c r="K195" i="1"/>
  <c r="K194" i="1"/>
  <c r="M194" i="1" s="1"/>
  <c r="L193" i="1"/>
  <c r="K193" i="1"/>
  <c r="L192" i="1"/>
  <c r="K192" i="1"/>
  <c r="M192" i="1" s="1"/>
  <c r="L191" i="1"/>
  <c r="M191" i="1" s="1"/>
  <c r="K191" i="1"/>
  <c r="L190" i="1"/>
  <c r="K190" i="1"/>
  <c r="L189" i="1"/>
  <c r="K189" i="1"/>
  <c r="M188" i="1"/>
  <c r="L188" i="1"/>
  <c r="K188" i="1"/>
  <c r="L187" i="1"/>
  <c r="K187" i="1"/>
  <c r="L186" i="1"/>
  <c r="K186" i="1"/>
  <c r="L185" i="1"/>
  <c r="K185" i="1"/>
  <c r="M185" i="1" s="1"/>
  <c r="M184" i="1"/>
  <c r="L184" i="1"/>
  <c r="K184" i="1"/>
  <c r="L183" i="1"/>
  <c r="M183" i="1" s="1"/>
  <c r="K183" i="1"/>
  <c r="L182" i="1"/>
  <c r="K182" i="1"/>
  <c r="L181" i="1"/>
  <c r="K181" i="1"/>
  <c r="L180" i="1"/>
  <c r="K180" i="1"/>
  <c r="M180" i="1" s="1"/>
  <c r="L179" i="1"/>
  <c r="M179" i="1" s="1"/>
  <c r="K179" i="1"/>
  <c r="L178" i="1"/>
  <c r="K178" i="1"/>
  <c r="M178" i="1" s="1"/>
  <c r="L177" i="1"/>
  <c r="K177" i="1"/>
  <c r="L176" i="1"/>
  <c r="K176" i="1"/>
  <c r="M176" i="1" s="1"/>
  <c r="L175" i="1"/>
  <c r="M175" i="1" s="1"/>
  <c r="K175" i="1"/>
  <c r="L174" i="1"/>
  <c r="L171" i="1" s="1"/>
  <c r="K174" i="1"/>
  <c r="L173" i="1"/>
  <c r="K173" i="1"/>
  <c r="M172" i="1"/>
  <c r="L172" i="1"/>
  <c r="K172" i="1"/>
  <c r="H171" i="1"/>
  <c r="M170" i="1"/>
  <c r="L170" i="1"/>
  <c r="K170" i="1"/>
  <c r="L169" i="1"/>
  <c r="K169" i="1"/>
  <c r="L168" i="1"/>
  <c r="K168" i="1"/>
  <c r="L167" i="1"/>
  <c r="K167" i="1"/>
  <c r="M167" i="1" s="1"/>
  <c r="M166" i="1"/>
  <c r="L166" i="1"/>
  <c r="K166" i="1"/>
  <c r="L165" i="1"/>
  <c r="M165" i="1" s="1"/>
  <c r="K165" i="1"/>
  <c r="L164" i="1"/>
  <c r="K164" i="1"/>
  <c r="M164" i="1" s="1"/>
  <c r="L163" i="1"/>
  <c r="K163" i="1"/>
  <c r="L162" i="1"/>
  <c r="K162" i="1"/>
  <c r="M162" i="1" s="1"/>
  <c r="L161" i="1"/>
  <c r="K161" i="1"/>
  <c r="L160" i="1"/>
  <c r="K160" i="1"/>
  <c r="M160" i="1" s="1"/>
  <c r="L159" i="1"/>
  <c r="M159" i="1" s="1"/>
  <c r="K159" i="1"/>
  <c r="L158" i="1"/>
  <c r="K158" i="1"/>
  <c r="M158" i="1" s="1"/>
  <c r="L157" i="1"/>
  <c r="K157" i="1"/>
  <c r="L156" i="1"/>
  <c r="K156" i="1"/>
  <c r="M156" i="1" s="1"/>
  <c r="L155" i="1"/>
  <c r="K155" i="1"/>
  <c r="L154" i="1"/>
  <c r="H154" i="1"/>
  <c r="L153" i="1"/>
  <c r="M153" i="1" s="1"/>
  <c r="K153" i="1"/>
  <c r="L152" i="1"/>
  <c r="K152" i="1"/>
  <c r="L151" i="1"/>
  <c r="K151" i="1"/>
  <c r="M150" i="1"/>
  <c r="L150" i="1"/>
  <c r="K150" i="1"/>
  <c r="L149" i="1"/>
  <c r="K149" i="1"/>
  <c r="L148" i="1"/>
  <c r="K148" i="1"/>
  <c r="K147" i="1" s="1"/>
  <c r="H147" i="1"/>
  <c r="L146" i="1"/>
  <c r="K146" i="1"/>
  <c r="L145" i="1"/>
  <c r="K145" i="1"/>
  <c r="M145" i="1" s="1"/>
  <c r="M144" i="1"/>
  <c r="L144" i="1"/>
  <c r="K144" i="1"/>
  <c r="L143" i="1"/>
  <c r="M143" i="1" s="1"/>
  <c r="K143" i="1"/>
  <c r="H142" i="1"/>
  <c r="L141" i="1"/>
  <c r="M141" i="1" s="1"/>
  <c r="K141" i="1"/>
  <c r="L140" i="1"/>
  <c r="K140" i="1"/>
  <c r="M140" i="1" s="1"/>
  <c r="L139" i="1"/>
  <c r="K139" i="1"/>
  <c r="L138" i="1"/>
  <c r="K138" i="1"/>
  <c r="M138" i="1" s="1"/>
  <c r="L137" i="1"/>
  <c r="M137" i="1" s="1"/>
  <c r="K137" i="1"/>
  <c r="L136" i="1"/>
  <c r="K136" i="1"/>
  <c r="M136" i="1" s="1"/>
  <c r="L135" i="1"/>
  <c r="K135" i="1"/>
  <c r="L134" i="1"/>
  <c r="K134" i="1"/>
  <c r="M134" i="1" s="1"/>
  <c r="L133" i="1"/>
  <c r="M133" i="1" s="1"/>
  <c r="K133" i="1"/>
  <c r="L132" i="1"/>
  <c r="L130" i="1" s="1"/>
  <c r="K132" i="1"/>
  <c r="L131" i="1"/>
  <c r="K131" i="1"/>
  <c r="H130" i="1"/>
  <c r="L129" i="1"/>
  <c r="K129" i="1"/>
  <c r="L128" i="1"/>
  <c r="K128" i="1"/>
  <c r="M128" i="1" s="1"/>
  <c r="L127" i="1"/>
  <c r="M127" i="1" s="1"/>
  <c r="K127" i="1"/>
  <c r="L126" i="1"/>
  <c r="K126" i="1"/>
  <c r="L125" i="1"/>
  <c r="K125" i="1"/>
  <c r="M124" i="1"/>
  <c r="L124" i="1"/>
  <c r="K124" i="1"/>
  <c r="L123" i="1"/>
  <c r="K123" i="1"/>
  <c r="L122" i="1"/>
  <c r="K122" i="1"/>
  <c r="L121" i="1"/>
  <c r="K121" i="1"/>
  <c r="M121" i="1" s="1"/>
  <c r="M120" i="1"/>
  <c r="L120" i="1"/>
  <c r="K120" i="1"/>
  <c r="L119" i="1"/>
  <c r="M119" i="1" s="1"/>
  <c r="K119" i="1"/>
  <c r="L118" i="1"/>
  <c r="K118" i="1"/>
  <c r="M118" i="1" s="1"/>
  <c r="L117" i="1"/>
  <c r="K117" i="1"/>
  <c r="L116" i="1"/>
  <c r="K116" i="1"/>
  <c r="M116" i="1" s="1"/>
  <c r="L115" i="1"/>
  <c r="M115" i="1" s="1"/>
  <c r="K115" i="1"/>
  <c r="L114" i="1"/>
  <c r="K114" i="1"/>
  <c r="M114" i="1" s="1"/>
  <c r="L113" i="1"/>
  <c r="K113" i="1"/>
  <c r="L112" i="1"/>
  <c r="K112" i="1"/>
  <c r="M112" i="1" s="1"/>
  <c r="L111" i="1"/>
  <c r="M111" i="1" s="1"/>
  <c r="K111" i="1"/>
  <c r="L110" i="1"/>
  <c r="K110" i="1"/>
  <c r="L109" i="1"/>
  <c r="K109" i="1"/>
  <c r="M109" i="1" s="1"/>
  <c r="M108" i="1"/>
  <c r="L108" i="1"/>
  <c r="K108" i="1"/>
  <c r="L107" i="1"/>
  <c r="K107" i="1"/>
  <c r="L106" i="1"/>
  <c r="K106" i="1"/>
  <c r="H105" i="1"/>
  <c r="L104" i="1"/>
  <c r="L103" i="1" s="1"/>
  <c r="K104" i="1"/>
  <c r="H103" i="1"/>
  <c r="L102" i="1"/>
  <c r="L101" i="1" s="1"/>
  <c r="K102" i="1"/>
  <c r="H101" i="1"/>
  <c r="L100" i="1"/>
  <c r="K100" i="1"/>
  <c r="L99" i="1"/>
  <c r="K99" i="1"/>
  <c r="M99" i="1" s="1"/>
  <c r="M98" i="1"/>
  <c r="L98" i="1"/>
  <c r="K98" i="1"/>
  <c r="L97" i="1"/>
  <c r="K97" i="1"/>
  <c r="L96" i="1"/>
  <c r="K96" i="1"/>
  <c r="L95" i="1"/>
  <c r="K95" i="1"/>
  <c r="M95" i="1" s="1"/>
  <c r="M94" i="1"/>
  <c r="L94" i="1"/>
  <c r="K94" i="1"/>
  <c r="L93" i="1"/>
  <c r="M93" i="1" s="1"/>
  <c r="K93" i="1"/>
  <c r="I93" i="1"/>
  <c r="L92" i="1"/>
  <c r="K92" i="1"/>
  <c r="L91" i="1"/>
  <c r="K91" i="1"/>
  <c r="L90" i="1"/>
  <c r="K90" i="1"/>
  <c r="M90" i="1" s="1"/>
  <c r="L89" i="1"/>
  <c r="K89" i="1"/>
  <c r="L88" i="1"/>
  <c r="K88" i="1"/>
  <c r="L87" i="1"/>
  <c r="K87" i="1"/>
  <c r="L86" i="1"/>
  <c r="K86" i="1"/>
  <c r="M86" i="1" s="1"/>
  <c r="M85" i="1"/>
  <c r="L85" i="1"/>
  <c r="K85" i="1"/>
  <c r="L84" i="1"/>
  <c r="M84" i="1" s="1"/>
  <c r="K84" i="1"/>
  <c r="L83" i="1"/>
  <c r="K83" i="1"/>
  <c r="M83" i="1" s="1"/>
  <c r="L82" i="1"/>
  <c r="K82" i="1"/>
  <c r="L81" i="1"/>
  <c r="K81" i="1"/>
  <c r="M81" i="1" s="1"/>
  <c r="L80" i="1"/>
  <c r="M80" i="1" s="1"/>
  <c r="K80" i="1"/>
  <c r="L79" i="1"/>
  <c r="K79" i="1"/>
  <c r="M79" i="1" s="1"/>
  <c r="L78" i="1"/>
  <c r="K78" i="1"/>
  <c r="L77" i="1"/>
  <c r="K77" i="1"/>
  <c r="M77" i="1" s="1"/>
  <c r="L76" i="1"/>
  <c r="M76" i="1" s="1"/>
  <c r="K76" i="1"/>
  <c r="L75" i="1"/>
  <c r="K75" i="1"/>
  <c r="L74" i="1"/>
  <c r="K74" i="1"/>
  <c r="M74" i="1" s="1"/>
  <c r="M73" i="1"/>
  <c r="L73" i="1"/>
  <c r="K73" i="1"/>
  <c r="L72" i="1"/>
  <c r="K72" i="1"/>
  <c r="L71" i="1"/>
  <c r="K71" i="1"/>
  <c r="L70" i="1"/>
  <c r="K70" i="1"/>
  <c r="M70" i="1" s="1"/>
  <c r="M69" i="1"/>
  <c r="L69" i="1"/>
  <c r="K69" i="1"/>
  <c r="L68" i="1"/>
  <c r="M68" i="1" s="1"/>
  <c r="K68" i="1"/>
  <c r="L67" i="1"/>
  <c r="K67" i="1"/>
  <c r="M67" i="1" s="1"/>
  <c r="L66" i="1"/>
  <c r="K66" i="1"/>
  <c r="L65" i="1"/>
  <c r="K65" i="1"/>
  <c r="M65" i="1" s="1"/>
  <c r="L64" i="1"/>
  <c r="M64" i="1" s="1"/>
  <c r="K64" i="1"/>
  <c r="L63" i="1"/>
  <c r="K63" i="1"/>
  <c r="M63" i="1" s="1"/>
  <c r="L62" i="1"/>
  <c r="K62" i="1"/>
  <c r="H61" i="1"/>
  <c r="L60" i="1"/>
  <c r="L59" i="1" s="1"/>
  <c r="K60" i="1"/>
  <c r="K59" i="1" s="1"/>
  <c r="H59" i="1"/>
  <c r="L58" i="1"/>
  <c r="K58" i="1"/>
  <c r="L57" i="1"/>
  <c r="K57" i="1"/>
  <c r="M57" i="1" s="1"/>
  <c r="L56" i="1"/>
  <c r="M56" i="1" s="1"/>
  <c r="K56" i="1"/>
  <c r="L55" i="1"/>
  <c r="K55" i="1"/>
  <c r="L54" i="1"/>
  <c r="K54" i="1"/>
  <c r="M54" i="1" s="1"/>
  <c r="M53" i="1"/>
  <c r="L53" i="1"/>
  <c r="K53" i="1"/>
  <c r="L52" i="1"/>
  <c r="K52" i="1"/>
  <c r="L51" i="1"/>
  <c r="K51" i="1"/>
  <c r="L50" i="1"/>
  <c r="K50" i="1"/>
  <c r="M50" i="1" s="1"/>
  <c r="H49" i="1"/>
  <c r="L48" i="1"/>
  <c r="K48" i="1"/>
  <c r="M48" i="1" s="1"/>
  <c r="M47" i="1"/>
  <c r="L47" i="1"/>
  <c r="K47" i="1"/>
  <c r="L46" i="1"/>
  <c r="K46" i="1"/>
  <c r="L45" i="1"/>
  <c r="K45" i="1"/>
  <c r="L44" i="1"/>
  <c r="K44" i="1"/>
  <c r="M44" i="1" s="1"/>
  <c r="M43" i="1"/>
  <c r="L43" i="1"/>
  <c r="K43" i="1"/>
  <c r="L42" i="1"/>
  <c r="M42" i="1" s="1"/>
  <c r="K42" i="1"/>
  <c r="L41" i="1"/>
  <c r="K41" i="1"/>
  <c r="M41" i="1" s="1"/>
  <c r="L40" i="1"/>
  <c r="K40" i="1"/>
  <c r="L39" i="1"/>
  <c r="K39" i="1"/>
  <c r="M39" i="1" s="1"/>
  <c r="L38" i="1"/>
  <c r="M38" i="1" s="1"/>
  <c r="K38" i="1"/>
  <c r="L37" i="1"/>
  <c r="K37" i="1"/>
  <c r="M37" i="1" s="1"/>
  <c r="L36" i="1"/>
  <c r="K36" i="1"/>
  <c r="L35" i="1"/>
  <c r="K35" i="1"/>
  <c r="M35" i="1" s="1"/>
  <c r="L34" i="1"/>
  <c r="K34" i="1"/>
  <c r="L33" i="1"/>
  <c r="L30" i="1" s="1"/>
  <c r="K33" i="1"/>
  <c r="L32" i="1"/>
  <c r="K32" i="1"/>
  <c r="M32" i="1" s="1"/>
  <c r="M31" i="1"/>
  <c r="L31" i="1"/>
  <c r="K31" i="1"/>
  <c r="I31" i="1"/>
  <c r="H30" i="1"/>
  <c r="L29" i="1"/>
  <c r="K29" i="1"/>
  <c r="L28" i="1"/>
  <c r="K28" i="1"/>
  <c r="M28" i="1" s="1"/>
  <c r="H27" i="1"/>
  <c r="L26" i="1"/>
  <c r="L25" i="1" s="1"/>
  <c r="K26" i="1"/>
  <c r="M26" i="1" s="1"/>
  <c r="M25" i="1" s="1"/>
  <c r="Q25" i="1" s="1"/>
  <c r="H25" i="1"/>
  <c r="M24" i="1"/>
  <c r="L24" i="1"/>
  <c r="K24" i="1"/>
  <c r="L23" i="1"/>
  <c r="M23" i="1" s="1"/>
  <c r="K23" i="1"/>
  <c r="L22" i="1"/>
  <c r="K22" i="1"/>
  <c r="M22" i="1" s="1"/>
  <c r="L21" i="1"/>
  <c r="L19" i="1" s="1"/>
  <c r="K21" i="1"/>
  <c r="L20" i="1"/>
  <c r="K20" i="1"/>
  <c r="M20" i="1" s="1"/>
  <c r="H19" i="1"/>
  <c r="P18" i="1"/>
  <c r="P17" i="1" s="1"/>
  <c r="A17" i="1"/>
  <c r="N1171" i="3" l="1"/>
  <c r="L581" i="1"/>
  <c r="K581" i="1"/>
  <c r="K642" i="1"/>
  <c r="M642" i="1" s="1"/>
  <c r="L642" i="1"/>
  <c r="L661" i="1"/>
  <c r="K659" i="1"/>
  <c r="L660" i="1"/>
  <c r="K25" i="1"/>
  <c r="M46" i="1"/>
  <c r="M52" i="1"/>
  <c r="L61" i="1"/>
  <c r="M72" i="1"/>
  <c r="M88" i="1"/>
  <c r="M92" i="1"/>
  <c r="M97" i="1"/>
  <c r="M107" i="1"/>
  <c r="M123" i="1"/>
  <c r="M125" i="1"/>
  <c r="M131" i="1"/>
  <c r="K142" i="1"/>
  <c r="M149" i="1"/>
  <c r="M151" i="1"/>
  <c r="M169" i="1"/>
  <c r="M187" i="1"/>
  <c r="M189" i="1"/>
  <c r="M200" i="1"/>
  <c r="M202" i="1"/>
  <c r="M225" i="1"/>
  <c r="M230" i="1"/>
  <c r="M271" i="1"/>
  <c r="M287" i="1"/>
  <c r="M289" i="1"/>
  <c r="M313" i="1"/>
  <c r="L324" i="1"/>
  <c r="M357" i="1"/>
  <c r="M359" i="1"/>
  <c r="M380" i="1"/>
  <c r="M392" i="1"/>
  <c r="M399" i="1"/>
  <c r="M401" i="1"/>
  <c r="M408" i="1"/>
  <c r="M415" i="1"/>
  <c r="M448" i="1"/>
  <c r="M484" i="1"/>
  <c r="M540" i="1"/>
  <c r="L548" i="1"/>
  <c r="L644" i="1"/>
  <c r="K643" i="1"/>
  <c r="L643" i="1"/>
  <c r="L647" i="1"/>
  <c r="K647" i="1"/>
  <c r="M651" i="1"/>
  <c r="M672" i="1"/>
  <c r="M707" i="1"/>
  <c r="M29" i="1"/>
  <c r="M27" i="1" s="1"/>
  <c r="Q27" i="1" s="1"/>
  <c r="M34" i="1"/>
  <c r="M36" i="1"/>
  <c r="M45" i="1"/>
  <c r="M51" i="1"/>
  <c r="M58" i="1"/>
  <c r="M62" i="1"/>
  <c r="M71" i="1"/>
  <c r="M78" i="1"/>
  <c r="M87" i="1"/>
  <c r="M89" i="1"/>
  <c r="M91" i="1"/>
  <c r="M96" i="1"/>
  <c r="M106" i="1"/>
  <c r="M113" i="1"/>
  <c r="M122" i="1"/>
  <c r="M129" i="1"/>
  <c r="M135" i="1"/>
  <c r="L142" i="1"/>
  <c r="M146" i="1"/>
  <c r="M148" i="1"/>
  <c r="M147" i="1" s="1"/>
  <c r="Q147" i="1" s="1"/>
  <c r="M155" i="1"/>
  <c r="M157" i="1"/>
  <c r="M177" i="1"/>
  <c r="M186" i="1"/>
  <c r="M193" i="1"/>
  <c r="M199" i="1"/>
  <c r="M205" i="1"/>
  <c r="Q205" i="1" s="1"/>
  <c r="M221" i="1"/>
  <c r="M224" i="1"/>
  <c r="M229" i="1"/>
  <c r="M241" i="1"/>
  <c r="M244" i="1"/>
  <c r="M256" i="1"/>
  <c r="M261" i="1"/>
  <c r="M270" i="1"/>
  <c r="M277" i="1"/>
  <c r="M286" i="1"/>
  <c r="M293" i="1"/>
  <c r="M312" i="1"/>
  <c r="M320" i="1"/>
  <c r="M323" i="1"/>
  <c r="M336" i="1"/>
  <c r="M339" i="1"/>
  <c r="M351" i="1"/>
  <c r="M356" i="1"/>
  <c r="M364" i="1"/>
  <c r="M371" i="1"/>
  <c r="M384" i="1"/>
  <c r="M387" i="1"/>
  <c r="K637" i="1"/>
  <c r="M637" i="1" s="1"/>
  <c r="L637" i="1"/>
  <c r="M652" i="1"/>
  <c r="M680" i="1"/>
  <c r="L682" i="1"/>
  <c r="K682" i="1"/>
  <c r="M702" i="1"/>
  <c r="H18" i="1"/>
  <c r="H17" i="1" s="1"/>
  <c r="M21" i="1"/>
  <c r="M19" i="1" s="1"/>
  <c r="L27" i="1"/>
  <c r="M33" i="1"/>
  <c r="M40" i="1"/>
  <c r="L49" i="1"/>
  <c r="M55" i="1"/>
  <c r="M60" i="1"/>
  <c r="M59" i="1" s="1"/>
  <c r="Q59" i="1" s="1"/>
  <c r="M66" i="1"/>
  <c r="M75" i="1"/>
  <c r="M82" i="1"/>
  <c r="M100" i="1"/>
  <c r="M102" i="1"/>
  <c r="M101" i="1" s="1"/>
  <c r="Q101" i="1" s="1"/>
  <c r="M104" i="1"/>
  <c r="M103" i="1" s="1"/>
  <c r="Q103" i="1" s="1"/>
  <c r="M110" i="1"/>
  <c r="M117" i="1"/>
  <c r="M126" i="1"/>
  <c r="M132" i="1"/>
  <c r="M139" i="1"/>
  <c r="L147" i="1"/>
  <c r="M152" i="1"/>
  <c r="K154" i="1"/>
  <c r="M161" i="1"/>
  <c r="M181" i="1"/>
  <c r="K197" i="1"/>
  <c r="M214" i="1"/>
  <c r="M220" i="1"/>
  <c r="M233" i="1"/>
  <c r="M236" i="1"/>
  <c r="M248" i="1"/>
  <c r="M253" i="1"/>
  <c r="M265" i="1"/>
  <c r="M281" i="1"/>
  <c r="M297" i="1"/>
  <c r="M307" i="1"/>
  <c r="M305" i="1" s="1"/>
  <c r="M328" i="1"/>
  <c r="M331" i="1"/>
  <c r="M343" i="1"/>
  <c r="M348" i="1"/>
  <c r="M360" i="1"/>
  <c r="L362" i="1"/>
  <c r="M368" i="1"/>
  <c r="M376" i="1"/>
  <c r="M379" i="1"/>
  <c r="M391" i="1"/>
  <c r="M393" i="1"/>
  <c r="M400" i="1"/>
  <c r="M407" i="1"/>
  <c r="M409" i="1"/>
  <c r="M416" i="1"/>
  <c r="M432" i="1"/>
  <c r="L527" i="1"/>
  <c r="M631" i="1"/>
  <c r="M685" i="1"/>
  <c r="L479" i="1"/>
  <c r="L544" i="1"/>
  <c r="L552" i="1"/>
  <c r="M590" i="1"/>
  <c r="M602" i="1"/>
  <c r="M1103" i="1"/>
  <c r="M1126" i="1"/>
  <c r="M1130" i="1"/>
  <c r="M1143" i="1"/>
  <c r="N171" i="2"/>
  <c r="R171" i="2" s="1"/>
  <c r="N811" i="2"/>
  <c r="M429" i="1"/>
  <c r="M431" i="1"/>
  <c r="L434" i="1"/>
  <c r="M437" i="1"/>
  <c r="M439" i="1"/>
  <c r="M454" i="1"/>
  <c r="M461" i="1"/>
  <c r="M470" i="1"/>
  <c r="M497" i="1"/>
  <c r="M499" i="1"/>
  <c r="M506" i="1"/>
  <c r="M509" i="1"/>
  <c r="M511" i="1"/>
  <c r="M518" i="1"/>
  <c r="M521" i="1"/>
  <c r="M523" i="1"/>
  <c r="M529" i="1"/>
  <c r="M538" i="1"/>
  <c r="M546" i="1"/>
  <c r="M549" i="1"/>
  <c r="M551" i="1"/>
  <c r="M554" i="1"/>
  <c r="M558" i="1"/>
  <c r="L567" i="1"/>
  <c r="M569" i="1"/>
  <c r="M592" i="1"/>
  <c r="L602" i="1"/>
  <c r="L608" i="1"/>
  <c r="M610" i="1"/>
  <c r="M612" i="1"/>
  <c r="L625" i="1"/>
  <c r="M627" i="1"/>
  <c r="M629" i="1"/>
  <c r="M635" i="1"/>
  <c r="K646" i="1"/>
  <c r="K658" i="1"/>
  <c r="M670" i="1"/>
  <c r="M690" i="1"/>
  <c r="M700" i="1"/>
  <c r="M741" i="1"/>
  <c r="M749" i="1"/>
  <c r="M751" i="1"/>
  <c r="M760" i="1"/>
  <c r="M764" i="1"/>
  <c r="M767" i="1"/>
  <c r="L771" i="1"/>
  <c r="M791" i="1"/>
  <c r="L795" i="1"/>
  <c r="M820" i="1"/>
  <c r="M825" i="1"/>
  <c r="M827" i="1"/>
  <c r="M836" i="1"/>
  <c r="M841" i="1"/>
  <c r="M843" i="1"/>
  <c r="M852" i="1"/>
  <c r="M857" i="1"/>
  <c r="M859" i="1"/>
  <c r="M868" i="1"/>
  <c r="M873" i="1"/>
  <c r="M875" i="1"/>
  <c r="M884" i="1"/>
  <c r="M889" i="1"/>
  <c r="M891" i="1"/>
  <c r="M904" i="1"/>
  <c r="M909" i="1"/>
  <c r="K911" i="1"/>
  <c r="M915" i="1"/>
  <c r="M919" i="1"/>
  <c r="M921" i="1"/>
  <c r="M928" i="1"/>
  <c r="M935" i="1"/>
  <c r="M937" i="1"/>
  <c r="M944" i="1"/>
  <c r="M947" i="1"/>
  <c r="L952" i="1"/>
  <c r="M960" i="1"/>
  <c r="M964" i="1"/>
  <c r="M969" i="1"/>
  <c r="M971" i="1"/>
  <c r="M970" i="1" s="1"/>
  <c r="M979" i="1"/>
  <c r="M1011" i="1"/>
  <c r="M1013" i="1"/>
  <c r="M1015" i="1"/>
  <c r="M1017" i="1"/>
  <c r="M1024" i="1"/>
  <c r="M1036" i="1"/>
  <c r="M1040" i="1"/>
  <c r="M1045" i="1"/>
  <c r="M1047" i="1"/>
  <c r="M1050" i="1"/>
  <c r="M1052" i="1"/>
  <c r="M1056" i="1"/>
  <c r="M1068" i="1"/>
  <c r="M1076" i="1"/>
  <c r="M1083" i="1"/>
  <c r="M1085" i="1"/>
  <c r="L1091" i="1"/>
  <c r="M1091" i="1" s="1"/>
  <c r="K1098" i="1"/>
  <c r="M1098" i="1" s="1"/>
  <c r="M1100" i="1"/>
  <c r="L1103" i="1"/>
  <c r="M1105" i="1"/>
  <c r="M1116" i="1"/>
  <c r="L1118" i="1"/>
  <c r="M1118" i="1" s="1"/>
  <c r="M1125" i="1"/>
  <c r="L1128" i="1"/>
  <c r="M1128" i="1" s="1"/>
  <c r="L1130" i="1"/>
  <c r="L1132" i="1"/>
  <c r="M1132" i="1" s="1"/>
  <c r="M1142" i="1"/>
  <c r="M1153" i="1"/>
  <c r="K1155" i="1"/>
  <c r="M1155" i="1" s="1"/>
  <c r="M1157" i="1"/>
  <c r="K1167" i="1"/>
  <c r="M1167" i="1" s="1"/>
  <c r="N1171" i="2"/>
  <c r="N1124" i="2"/>
  <c r="N1123" i="2"/>
  <c r="N61" i="2"/>
  <c r="R61" i="2" s="1"/>
  <c r="N30" i="2"/>
  <c r="R30" i="2" s="1"/>
  <c r="L1074" i="1"/>
  <c r="M1124" i="1"/>
  <c r="M1131" i="1"/>
  <c r="M1170" i="1"/>
  <c r="N1003" i="2"/>
  <c r="L304" i="2"/>
  <c r="N584" i="2"/>
  <c r="M420" i="1"/>
  <c r="M430" i="1"/>
  <c r="M438" i="1"/>
  <c r="M443" i="1"/>
  <c r="M445" i="1"/>
  <c r="M453" i="1"/>
  <c r="M455" i="1"/>
  <c r="M469" i="1"/>
  <c r="M481" i="1"/>
  <c r="M489" i="1"/>
  <c r="M498" i="1"/>
  <c r="M510" i="1"/>
  <c r="M517" i="1"/>
  <c r="M537" i="1"/>
  <c r="M539" i="1"/>
  <c r="M545" i="1"/>
  <c r="M544" i="1" s="1"/>
  <c r="M547" i="1"/>
  <c r="M550" i="1"/>
  <c r="M553" i="1"/>
  <c r="L561" i="1"/>
  <c r="L566" i="1"/>
  <c r="M593" i="1"/>
  <c r="L601" i="1"/>
  <c r="M601" i="1" s="1"/>
  <c r="M611" i="1"/>
  <c r="M628" i="1"/>
  <c r="M630" i="1"/>
  <c r="M634" i="1"/>
  <c r="M639" i="1"/>
  <c r="M671" i="1"/>
  <c r="M704" i="1"/>
  <c r="M714" i="1"/>
  <c r="M716" i="1"/>
  <c r="L747" i="1"/>
  <c r="M752" i="1"/>
  <c r="M757" i="1"/>
  <c r="M759" i="1"/>
  <c r="M768" i="1"/>
  <c r="K771" i="1"/>
  <c r="M792" i="1"/>
  <c r="K795" i="1"/>
  <c r="M812" i="1"/>
  <c r="M817" i="1"/>
  <c r="M819" i="1"/>
  <c r="M828" i="1"/>
  <c r="M833" i="1"/>
  <c r="M835" i="1"/>
  <c r="M844" i="1"/>
  <c r="M849" i="1"/>
  <c r="M851" i="1"/>
  <c r="M860" i="1"/>
  <c r="M865" i="1"/>
  <c r="M867" i="1"/>
  <c r="M876" i="1"/>
  <c r="M881" i="1"/>
  <c r="M883" i="1"/>
  <c r="M892" i="1"/>
  <c r="K897" i="1"/>
  <c r="M901" i="1"/>
  <c r="M903" i="1"/>
  <c r="L911" i="1"/>
  <c r="M914" i="1"/>
  <c r="M916" i="1"/>
  <c r="M920" i="1"/>
  <c r="M927" i="1"/>
  <c r="M929" i="1"/>
  <c r="M936" i="1"/>
  <c r="M943" i="1"/>
  <c r="M945" i="1"/>
  <c r="K952" i="1"/>
  <c r="L961" i="1"/>
  <c r="M966" i="1"/>
  <c r="L972" i="1"/>
  <c r="M980" i="1"/>
  <c r="M987" i="1"/>
  <c r="M989" i="1"/>
  <c r="M994" i="1"/>
  <c r="M996" i="1"/>
  <c r="K1003" i="1"/>
  <c r="M1016" i="1"/>
  <c r="M1023" i="1"/>
  <c r="M1026" i="1"/>
  <c r="M1029" i="1"/>
  <c r="M1028" i="1" s="1"/>
  <c r="M1034" i="1"/>
  <c r="M1037" i="1"/>
  <c r="M1039" i="1"/>
  <c r="M1042" i="1"/>
  <c r="M1044" i="1"/>
  <c r="M1048" i="1"/>
  <c r="M1053" i="1"/>
  <c r="M1055" i="1"/>
  <c r="M1058" i="1"/>
  <c r="K1066" i="1"/>
  <c r="M1070" i="1"/>
  <c r="M1078" i="1"/>
  <c r="M1084" i="1"/>
  <c r="M1090" i="1"/>
  <c r="M1095" i="1"/>
  <c r="L1102" i="1"/>
  <c r="M1102" i="1" s="1"/>
  <c r="M1106" i="1"/>
  <c r="M1108" i="1"/>
  <c r="L1117" i="1"/>
  <c r="M1117" i="1" s="1"/>
  <c r="L1129" i="1"/>
  <c r="M1129" i="1" s="1"/>
  <c r="L1131" i="1"/>
  <c r="L1133" i="1"/>
  <c r="M1133" i="1" s="1"/>
  <c r="M1146" i="1"/>
  <c r="L1152" i="1"/>
  <c r="M1152" i="1" s="1"/>
  <c r="M1156" i="1"/>
  <c r="N552" i="2"/>
  <c r="N479" i="2"/>
  <c r="N1168" i="2"/>
  <c r="N961" i="2"/>
  <c r="N1117" i="2"/>
  <c r="N105" i="2"/>
  <c r="R105" i="2" s="1"/>
  <c r="N1148" i="2"/>
  <c r="M1086" i="2"/>
  <c r="N897" i="2"/>
  <c r="N747" i="2"/>
  <c r="N917" i="2"/>
  <c r="L557" i="2"/>
  <c r="L303" i="2" s="1"/>
  <c r="N508" i="2"/>
  <c r="N487" i="2"/>
  <c r="N375" i="2"/>
  <c r="N208" i="2"/>
  <c r="R208" i="2" s="1"/>
  <c r="N362" i="2"/>
  <c r="N1094" i="2"/>
  <c r="L18" i="2"/>
  <c r="L17" i="2" s="1"/>
  <c r="N1152" i="2"/>
  <c r="M557" i="2"/>
  <c r="N315" i="2"/>
  <c r="N1028" i="2"/>
  <c r="N972" i="2"/>
  <c r="N1167" i="2"/>
  <c r="N1066" i="2"/>
  <c r="N601" i="2"/>
  <c r="N560" i="2"/>
  <c r="N633" i="2"/>
  <c r="N563" i="2"/>
  <c r="N446" i="2"/>
  <c r="N666" i="2"/>
  <c r="N661" i="2"/>
  <c r="N367" i="2"/>
  <c r="N1111" i="2"/>
  <c r="M18" i="2"/>
  <c r="M17" i="2" s="1"/>
  <c r="N1114" i="2"/>
  <c r="N1098" i="2"/>
  <c r="L1086" i="2"/>
  <c r="L745" i="2" s="1"/>
  <c r="N1170" i="2"/>
  <c r="N1169" i="2"/>
  <c r="N771" i="2"/>
  <c r="N324" i="2"/>
  <c r="N952" i="2"/>
  <c r="R18" i="2"/>
  <c r="N795" i="2"/>
  <c r="N667" i="2"/>
  <c r="N570" i="2"/>
  <c r="M746" i="2"/>
  <c r="M745" i="2" s="1"/>
  <c r="M304" i="2"/>
  <c r="N562" i="2"/>
  <c r="M396" i="1"/>
  <c r="Q19" i="1"/>
  <c r="M30" i="1"/>
  <c r="Q30" i="1" s="1"/>
  <c r="M49" i="1"/>
  <c r="Q49" i="1" s="1"/>
  <c r="M142" i="1"/>
  <c r="Q142" i="1" s="1"/>
  <c r="M130" i="1"/>
  <c r="Q130" i="1" s="1"/>
  <c r="K101" i="1"/>
  <c r="M210" i="1"/>
  <c r="K208" i="1"/>
  <c r="M522" i="1"/>
  <c r="M520" i="1" s="1"/>
  <c r="K520" i="1"/>
  <c r="K49" i="1"/>
  <c r="K61" i="1"/>
  <c r="M311" i="1"/>
  <c r="L375" i="1"/>
  <c r="M422" i="1"/>
  <c r="K421" i="1"/>
  <c r="K487" i="1"/>
  <c r="M490" i="1"/>
  <c r="K103" i="1"/>
  <c r="K105" i="1"/>
  <c r="M434" i="1"/>
  <c r="M442" i="1"/>
  <c r="K434" i="1"/>
  <c r="L667" i="1"/>
  <c r="K667" i="1"/>
  <c r="M667" i="1" s="1"/>
  <c r="K30" i="1"/>
  <c r="L105" i="1"/>
  <c r="K130" i="1"/>
  <c r="M173" i="1"/>
  <c r="K171" i="1"/>
  <c r="K315" i="1"/>
  <c r="M495" i="1"/>
  <c r="L487" i="1"/>
  <c r="L570" i="1"/>
  <c r="L571" i="1"/>
  <c r="K570" i="1"/>
  <c r="K571" i="1"/>
  <c r="M571" i="1" s="1"/>
  <c r="K19" i="1"/>
  <c r="K27" i="1"/>
  <c r="L197" i="1"/>
  <c r="L205" i="1"/>
  <c r="L311" i="1"/>
  <c r="L367" i="1"/>
  <c r="M315" i="1"/>
  <c r="K324" i="1"/>
  <c r="M325" i="1"/>
  <c r="M324" i="1" s="1"/>
  <c r="M363" i="1"/>
  <c r="M362" i="1" s="1"/>
  <c r="K362" i="1"/>
  <c r="M163" i="1"/>
  <c r="M168" i="1"/>
  <c r="M174" i="1"/>
  <c r="M182" i="1"/>
  <c r="M190" i="1"/>
  <c r="M197" i="1"/>
  <c r="Q197" i="1" s="1"/>
  <c r="M203" i="1"/>
  <c r="L208" i="1"/>
  <c r="M228" i="1"/>
  <c r="M258" i="1"/>
  <c r="M266" i="1"/>
  <c r="M274" i="1"/>
  <c r="M282" i="1"/>
  <c r="M290" i="1"/>
  <c r="M298" i="1"/>
  <c r="K305" i="1"/>
  <c r="L315" i="1"/>
  <c r="M372" i="1"/>
  <c r="M367" i="1" s="1"/>
  <c r="K375" i="1"/>
  <c r="M397" i="1"/>
  <c r="M375" i="1" s="1"/>
  <c r="M413" i="1"/>
  <c r="M462" i="1"/>
  <c r="K446" i="1"/>
  <c r="L421" i="1"/>
  <c r="M483" i="1"/>
  <c r="M503" i="1"/>
  <c r="K527" i="1"/>
  <c r="M530" i="1"/>
  <c r="M567" i="1"/>
  <c r="M608" i="1"/>
  <c r="M625" i="1"/>
  <c r="M647" i="1"/>
  <c r="M423" i="1"/>
  <c r="M463" i="1"/>
  <c r="M491" i="1"/>
  <c r="M487" i="1" s="1"/>
  <c r="L508" i="1"/>
  <c r="M515" i="1"/>
  <c r="M566" i="1"/>
  <c r="M581" i="1"/>
  <c r="M427" i="1"/>
  <c r="M447" i="1"/>
  <c r="L446" i="1"/>
  <c r="M451" i="1"/>
  <c r="M467" i="1"/>
  <c r="K479" i="1"/>
  <c r="M482" i="1"/>
  <c r="M479" i="1" s="1"/>
  <c r="M519" i="1"/>
  <c r="M531" i="1"/>
  <c r="M527" i="1" s="1"/>
  <c r="M555" i="1"/>
  <c r="M552" i="1" s="1"/>
  <c r="M559" i="1"/>
  <c r="M582" i="1"/>
  <c r="M607" i="1"/>
  <c r="M624" i="1"/>
  <c r="L633" i="1"/>
  <c r="K633" i="1"/>
  <c r="M640" i="1"/>
  <c r="M646" i="1"/>
  <c r="M658" i="1"/>
  <c r="L666" i="1"/>
  <c r="K666" i="1"/>
  <c r="L560" i="1"/>
  <c r="L557" i="1" s="1"/>
  <c r="K563" i="1"/>
  <c r="L564" i="1"/>
  <c r="M564" i="1" s="1"/>
  <c r="L565" i="1"/>
  <c r="M565" i="1" s="1"/>
  <c r="L600" i="1"/>
  <c r="M600" i="1" s="1"/>
  <c r="K644" i="1"/>
  <c r="M644" i="1" s="1"/>
  <c r="L659" i="1"/>
  <c r="M659" i="1" s="1"/>
  <c r="K668" i="1"/>
  <c r="M668" i="1" s="1"/>
  <c r="M697" i="1"/>
  <c r="M705" i="1"/>
  <c r="M713" i="1"/>
  <c r="M763" i="1"/>
  <c r="M789" i="1"/>
  <c r="M917" i="1"/>
  <c r="K508" i="1"/>
  <c r="K544" i="1"/>
  <c r="K548" i="1"/>
  <c r="K552" i="1"/>
  <c r="K562" i="1"/>
  <c r="M562" i="1" s="1"/>
  <c r="L563" i="1"/>
  <c r="K578" i="1"/>
  <c r="M578" i="1" s="1"/>
  <c r="K584" i="1"/>
  <c r="M584" i="1" s="1"/>
  <c r="K604" i="1"/>
  <c r="M604" i="1" s="1"/>
  <c r="K661" i="1"/>
  <c r="M661" i="1" s="1"/>
  <c r="M748" i="1"/>
  <c r="M747" i="1" s="1"/>
  <c r="K747" i="1"/>
  <c r="M897" i="1"/>
  <c r="M911" i="1"/>
  <c r="M961" i="1"/>
  <c r="K475" i="1"/>
  <c r="K561" i="1"/>
  <c r="M561" i="1" s="1"/>
  <c r="K660" i="1"/>
  <c r="M660" i="1" s="1"/>
  <c r="M771" i="1"/>
  <c r="M795" i="1"/>
  <c r="M952" i="1"/>
  <c r="K917" i="1"/>
  <c r="K961" i="1"/>
  <c r="M968" i="1"/>
  <c r="M1110" i="1"/>
  <c r="K972" i="1"/>
  <c r="M988" i="1"/>
  <c r="M972" i="1" s="1"/>
  <c r="L1003" i="1"/>
  <c r="M1060" i="1"/>
  <c r="M1035" i="1" s="1"/>
  <c r="M1075" i="1"/>
  <c r="M1074" i="1" s="1"/>
  <c r="K1074" i="1"/>
  <c r="M1012" i="1"/>
  <c r="M1003" i="1" s="1"/>
  <c r="K1028" i="1"/>
  <c r="L1035" i="1"/>
  <c r="M1062" i="1"/>
  <c r="M1061" i="1" s="1"/>
  <c r="L1061" i="1"/>
  <c r="M1064" i="1"/>
  <c r="M1067" i="1"/>
  <c r="M1066" i="1" s="1"/>
  <c r="L1093" i="1"/>
  <c r="L1094" i="1"/>
  <c r="M1094" i="1" s="1"/>
  <c r="K1109" i="1"/>
  <c r="M1109" i="1" s="1"/>
  <c r="L1110" i="1"/>
  <c r="L1111" i="1"/>
  <c r="M1111" i="1" s="1"/>
  <c r="L1112" i="1"/>
  <c r="L1120" i="1"/>
  <c r="M1120" i="1" s="1"/>
  <c r="L1135" i="1"/>
  <c r="M1135" i="1" s="1"/>
  <c r="L1136" i="1"/>
  <c r="M1136" i="1" s="1"/>
  <c r="L1137" i="1"/>
  <c r="M1137" i="1" s="1"/>
  <c r="L1138" i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K1141" i="1"/>
  <c r="K1151" i="1"/>
  <c r="K1171" i="1"/>
  <c r="M1171" i="1" s="1"/>
  <c r="K1096" i="1"/>
  <c r="M1096" i="1" s="1"/>
  <c r="K1113" i="1"/>
  <c r="M1113" i="1" s="1"/>
  <c r="K1114" i="1"/>
  <c r="M1114" i="1" s="1"/>
  <c r="K1139" i="1"/>
  <c r="M1139" i="1" s="1"/>
  <c r="K1140" i="1"/>
  <c r="M1140" i="1" s="1"/>
  <c r="L1141" i="1"/>
  <c r="K1147" i="1"/>
  <c r="M1147" i="1" s="1"/>
  <c r="K1148" i="1"/>
  <c r="M1148" i="1" s="1"/>
  <c r="K1149" i="1"/>
  <c r="M1149" i="1" s="1"/>
  <c r="K1150" i="1"/>
  <c r="M1150" i="1" s="1"/>
  <c r="L1151" i="1"/>
  <c r="K1112" i="1"/>
  <c r="K1138" i="1"/>
  <c r="M171" i="1" l="1"/>
  <c r="Q171" i="1" s="1"/>
  <c r="M682" i="1"/>
  <c r="L746" i="1"/>
  <c r="M548" i="1"/>
  <c r="M61" i="1"/>
  <c r="Q61" i="1" s="1"/>
  <c r="L18" i="1"/>
  <c r="L17" i="1" s="1"/>
  <c r="M563" i="1"/>
  <c r="M154" i="1"/>
  <c r="Q154" i="1" s="1"/>
  <c r="K18" i="1"/>
  <c r="K17" i="1" s="1"/>
  <c r="N304" i="2"/>
  <c r="N18" i="2"/>
  <c r="N17" i="2" s="1"/>
  <c r="R17" i="2" s="1"/>
  <c r="M811" i="1"/>
  <c r="M105" i="1"/>
  <c r="Q105" i="1" s="1"/>
  <c r="M643" i="1"/>
  <c r="M303" i="2"/>
  <c r="N746" i="2"/>
  <c r="N557" i="2"/>
  <c r="N303" i="2" s="1"/>
  <c r="N1086" i="2"/>
  <c r="N745" i="2" s="1"/>
  <c r="M1141" i="1"/>
  <c r="M746" i="1"/>
  <c r="M208" i="1"/>
  <c r="Q208" i="1" s="1"/>
  <c r="M1138" i="1"/>
  <c r="L1086" i="1"/>
  <c r="L745" i="1" s="1"/>
  <c r="M1093" i="1"/>
  <c r="M666" i="1"/>
  <c r="M508" i="1"/>
  <c r="M570" i="1"/>
  <c r="Q18" i="1"/>
  <c r="M1112" i="1"/>
  <c r="K1086" i="1"/>
  <c r="M633" i="1"/>
  <c r="M446" i="1"/>
  <c r="K304" i="1"/>
  <c r="M421" i="1"/>
  <c r="M304" i="1" s="1"/>
  <c r="K557" i="1"/>
  <c r="M1151" i="1"/>
  <c r="K746" i="1"/>
  <c r="K745" i="1" s="1"/>
  <c r="M560" i="1"/>
  <c r="M557" i="1" s="1"/>
  <c r="L304" i="1"/>
  <c r="L303" i="1" s="1"/>
  <c r="M303" i="1" l="1"/>
  <c r="M18" i="1"/>
  <c r="M17" i="1" s="1"/>
  <c r="Q17" i="1" s="1"/>
  <c r="M1086" i="1"/>
  <c r="M745" i="1" s="1"/>
  <c r="K303" i="1"/>
</calcChain>
</file>

<file path=xl/sharedStrings.xml><?xml version="1.0" encoding="utf-8"?>
<sst xmlns="http://schemas.openxmlformats.org/spreadsheetml/2006/main" count="23536" uniqueCount="935">
  <si>
    <t>ПРИЛОЖЕНИЕ № 2</t>
  </si>
  <si>
    <t xml:space="preserve">к постановлению </t>
  </si>
  <si>
    <t xml:space="preserve">Правительства Республики Бурятия </t>
  </si>
  <si>
    <t>от __________ № _______</t>
  </si>
  <si>
    <t>"УТВЕРЖДЕН</t>
  </si>
  <si>
    <t xml:space="preserve">постановлением Правительства </t>
  </si>
  <si>
    <t xml:space="preserve">Республики Бурятия </t>
  </si>
  <si>
    <t>от 18.07.2016  № 320</t>
  </si>
  <si>
    <t>РЕСПУБЛИКАНСКИЙ КРАТКОСРОЧНЫЙ ПЛАН</t>
  </si>
  <si>
    <t xml:space="preserve"> Республиканской программы «Капитальный ремонт общего имущества в многоквартирных домах, расположенных на территории Республики Бурятия, на 2014-2043 годы»  на 2017 -2019 г.г.</t>
  </si>
  <si>
    <t>№ п/п</t>
  </si>
  <si>
    <t>Адрес МКД</t>
  </si>
  <si>
    <t xml:space="preserve">Год </t>
  </si>
  <si>
    <t>Материал стен</t>
  </si>
  <si>
    <t xml:space="preserve"> Количество этажей</t>
  </si>
  <si>
    <t>Общая площадь МКД, всего, кв.м</t>
  </si>
  <si>
    <t>В том числе площадь помещений МКД, кв.м</t>
  </si>
  <si>
    <t xml:space="preserve">Вид работ/услуг по капитальному ремонту </t>
  </si>
  <si>
    <t>Стоимость ремонтных работ, руб.</t>
  </si>
  <si>
    <t>Стоимость разработки проектной документации, руб.</t>
  </si>
  <si>
    <t>Общая стоимость капитального ремонта, руб.</t>
  </si>
  <si>
    <t>Предельная стоимость услуг и (или) работ по капитальному ремонту общего имущества в МКД (ремонтные работы), руб./кв.м</t>
  </si>
  <si>
    <t>Предельная стоимость услуг и (или) работ по капитальному ремонту общего имущества в МКД (проектные работы), руб./кв.м</t>
  </si>
  <si>
    <t>Лимит МО</t>
  </si>
  <si>
    <t>Разница</t>
  </si>
  <si>
    <t xml:space="preserve">Плановый срок завершения </t>
  </si>
  <si>
    <t>ввода в эксплуатацию</t>
  </si>
  <si>
    <t>завершения последнего капитального ремонта</t>
  </si>
  <si>
    <t>разработки проектной документации</t>
  </si>
  <si>
    <t xml:space="preserve"> ремонтных работ</t>
  </si>
  <si>
    <t>Итого 2017 год</t>
  </si>
  <si>
    <t>Итого районы РБ</t>
  </si>
  <si>
    <t>МО "Баргузинский район"</t>
  </si>
  <si>
    <t>с.Баргузин, ул. Дзержинского, д.9</t>
  </si>
  <si>
    <t>Кирпич</t>
  </si>
  <si>
    <t>Ремонт системы холодного водоснабжения</t>
  </si>
  <si>
    <t>2017г.</t>
  </si>
  <si>
    <t>2018г.</t>
  </si>
  <si>
    <t>Ремонт системы канализации и водоотведения</t>
  </si>
  <si>
    <t>с.Баргузин, ул. Дзержинского, д.15</t>
  </si>
  <si>
    <t>п. Усть-Баргузин, ул. Ватутина, д.63</t>
  </si>
  <si>
    <t>Дерево (брус)</t>
  </si>
  <si>
    <t>Ремонт системы электроснабжения</t>
  </si>
  <si>
    <t>МО "Бичурский район"</t>
  </si>
  <si>
    <t>с. Бичура, ул. Советская, д.77</t>
  </si>
  <si>
    <t>Ремонт системы отопления</t>
  </si>
  <si>
    <t>МО "Джидинский район"</t>
  </si>
  <si>
    <t>с. Петропавловка, ул. Свердлова, д.46</t>
  </si>
  <si>
    <t xml:space="preserve">Ремонт крыши </t>
  </si>
  <si>
    <t>с. Петропавловка, ул. Свердлова, д.46А</t>
  </si>
  <si>
    <t>МО "Заиграевский район"</t>
  </si>
  <si>
    <t>п. Татарский Ключ, ул. Комсомольская, д. 1</t>
  </si>
  <si>
    <t>п. Татарский Ключ, ул. Строителей, д. 4А</t>
  </si>
  <si>
    <t>Ремонт системы водоотведения</t>
  </si>
  <si>
    <t>п. Татарский Ключ, ул. Сосновая, д. 1А</t>
  </si>
  <si>
    <t>с. Новая Брянь, ул. Рабочая, д. 23</t>
  </si>
  <si>
    <t>Шлакоблок (оштукат.)</t>
  </si>
  <si>
    <t>пгт. Заиграево, ул. Ленина, д. 40</t>
  </si>
  <si>
    <t>пгт. Заиграево, ул. Ленина, д. 42</t>
  </si>
  <si>
    <t>пгт. Заиграево, ул. Серова, д. 14</t>
  </si>
  <si>
    <t>пгт. Заиграево, ул. Громова, д. 11</t>
  </si>
  <si>
    <t>пгт. Заиграево, ул. Ленина, д. 10</t>
  </si>
  <si>
    <t>пгт. Онохой, ул. Гагарина, д. 8</t>
  </si>
  <si>
    <t>Дерево</t>
  </si>
  <si>
    <t>пгт. Онохой, ул. Гагарина, д. 9</t>
  </si>
  <si>
    <t>пгт. Онохой, ул. Нагорная, д. 4</t>
  </si>
  <si>
    <t>пгт. Онохой, ул. Гагарина, д. 3</t>
  </si>
  <si>
    <t>пгт. Онохой, ул. Гагарина, д. 5</t>
  </si>
  <si>
    <t>МО "Закаменский район"</t>
  </si>
  <si>
    <t>г. Закаменск, ул. Ленина, д.30</t>
  </si>
  <si>
    <t>г. Закаменск, ул. Ленина, д.29</t>
  </si>
  <si>
    <t>с. Баянгол, ул. Набережная, д.15</t>
  </si>
  <si>
    <t>г. Закаменск, ул. Юбилейная, д.8А</t>
  </si>
  <si>
    <t>г. Закаменск, ул. Ленина, д.42</t>
  </si>
  <si>
    <t>МО "Иволгинский район"</t>
  </si>
  <si>
    <t>с. Сотниково, ул. Трактовая, д.1А</t>
  </si>
  <si>
    <t>МО "Кабанский район"</t>
  </si>
  <si>
    <t>с. Выдрино, ул. Пионерская, д.11</t>
  </si>
  <si>
    <t xml:space="preserve">Ремонт крыши  </t>
  </si>
  <si>
    <t>с. Выдрино, ул. Школьная, д.4</t>
  </si>
  <si>
    <t>г. Бабушкин, ул. Заречная, д.16</t>
  </si>
  <si>
    <t>г. Бабушкин, ул. Ленина, д.2</t>
  </si>
  <si>
    <t>пгт. Селенгинск, мкр. Солнечный, д.18</t>
  </si>
  <si>
    <t>Панель</t>
  </si>
  <si>
    <t>Ремонт системы горячего водоснабжения</t>
  </si>
  <si>
    <t>пгт. Селенгинск, мкр. Южный, д.2</t>
  </si>
  <si>
    <t>с. Творогово, 2 квартал, д.5</t>
  </si>
  <si>
    <t>с. Шигаево, 3 квартал, д.1</t>
  </si>
  <si>
    <t>с. Шигаево, 3 квартал, д.2</t>
  </si>
  <si>
    <t>пгт. Каменск, ул. Прибайкальская, д. 2</t>
  </si>
  <si>
    <t xml:space="preserve">Шлакоблок (оштукат.) </t>
  </si>
  <si>
    <t>пгт. Каменск, ул. Прибайкальская, д. 4</t>
  </si>
  <si>
    <t>пгт. Каменск, ул. Октябрьская, д. 63</t>
  </si>
  <si>
    <t>пгт. Каменск, ул. Школьная, д. 5</t>
  </si>
  <si>
    <t>п.Каменск, 18 квартал. д.59</t>
  </si>
  <si>
    <t>п.Каменск, ул..Прибайкальская, д.9</t>
  </si>
  <si>
    <t>с.Кабанск, кв-л.1-й, д.1</t>
  </si>
  <si>
    <t>с.Кабанск, кв-л.1-й, д.2</t>
  </si>
  <si>
    <t>Система канализации и водоотведения</t>
  </si>
  <si>
    <t>Ремонт cистемы холодного водоснабжения</t>
  </si>
  <si>
    <t xml:space="preserve">с.Кабанск,ул.Ленина, д.8 </t>
  </si>
  <si>
    <t>с.Кабанск, ул.Ленина, д.17</t>
  </si>
  <si>
    <t>с.Кабанск, ул.8 марта, д.20</t>
  </si>
  <si>
    <t>пгт. Селенгинск, мкр. Южный, д.17</t>
  </si>
  <si>
    <t>Ремонт фасада</t>
  </si>
  <si>
    <t>Ремонт фундамента</t>
  </si>
  <si>
    <t>Ремонт подвальных помещений, относящихся к общему имуществу</t>
  </si>
  <si>
    <t>МО "Кижингинский район"</t>
  </si>
  <si>
    <t>с. Новокижингинск, тер. Микрорайон, д. 28</t>
  </si>
  <si>
    <t>МО "Курумканский район"</t>
  </si>
  <si>
    <t>с. Курумкан, ул. Балдакова, д.28</t>
  </si>
  <si>
    <t>МО "Кяхтинский район"</t>
  </si>
  <si>
    <t>г. Кяхта, ул. Ленина, д.106</t>
  </si>
  <si>
    <t>г. Кяхта, ул. Ленина, д.108</t>
  </si>
  <si>
    <t>г. Кяхта, ул. Чикойская, д.9</t>
  </si>
  <si>
    <t>г. Кяхта, ул. Чикойская, д.10</t>
  </si>
  <si>
    <t>г. Кяхта, ул. Крупской, д.10</t>
  </si>
  <si>
    <t>г. Кяхта, ул. Сухэ-Батора, д.44</t>
  </si>
  <si>
    <t>п.Хоронхой ул.Ленина, д.15</t>
  </si>
  <si>
    <t>п.Хоронхой ул.Гагарина, д.10</t>
  </si>
  <si>
    <t>п.Хоронхой ул.Зеленая, д.7</t>
  </si>
  <si>
    <t>п.Хоронхой ул.Фабричная, д.13</t>
  </si>
  <si>
    <t>МО "Муйский район"</t>
  </si>
  <si>
    <t>п. Таксимо, ул. Латвийская, д.3</t>
  </si>
  <si>
    <t>п. Таксимо, ул. Латвийская, д.14</t>
  </si>
  <si>
    <t>п. Таксимо, ул.Советская, д.2</t>
  </si>
  <si>
    <t>МО "Мухоршибирский район"</t>
  </si>
  <si>
    <t>п. Саган-Нур, ул. Ширяева, д.6</t>
  </si>
  <si>
    <t>с. Мухоршибирь, ул. 30 лет Победы, д.11</t>
  </si>
  <si>
    <t>МО "Прибайкальский район"</t>
  </si>
  <si>
    <t>с. Ильинка, ул. Коммунистическая, д.2Б</t>
  </si>
  <si>
    <t>1972</t>
  </si>
  <si>
    <t>п/ст. Таловка, городок Социальный, д.5</t>
  </si>
  <si>
    <t>Керамзитобетон (оштукат.)</t>
  </si>
  <si>
    <t>с. Старое Татаурово, ул. Юбилейная , д.89</t>
  </si>
  <si>
    <t>с.  Турунтаево, ул. Спортивная, д.3</t>
  </si>
  <si>
    <t>с. Турунтаево, ул. Юбилейная, д.1</t>
  </si>
  <si>
    <t>МО "Северо-Байкальский район"</t>
  </si>
  <si>
    <t>пгт. Кичера, ул. Таллинская, д.3</t>
  </si>
  <si>
    <t>пгт. Кичера, ул. Таллинская, д.4</t>
  </si>
  <si>
    <t>пгт. Новый Уоян, ул. 70 лет Октября, д.29</t>
  </si>
  <si>
    <t>пгт. Нижнеангарск, ул. Победы, д.6</t>
  </si>
  <si>
    <t>пгт. Нижнеангарск, ул. Победы, д.8</t>
  </si>
  <si>
    <t>МО "Селенгинский район"</t>
  </si>
  <si>
    <t>г. Гусиноозерск, ул. Пушкина, д.2</t>
  </si>
  <si>
    <t xml:space="preserve">г. Гусиноозерск, ул.Пушкина, д.4 </t>
  </si>
  <si>
    <t xml:space="preserve">г. Гусиноозерск, ул. Пушкина, д.6 </t>
  </si>
  <si>
    <t xml:space="preserve">г. Гусиноозерск, ул. Пушкина, д.9 </t>
  </si>
  <si>
    <t>г. Гусиноозерск, 6 микрорайон,  д.9</t>
  </si>
  <si>
    <t>г. Гусиноозерск, ул. Ключевская, д.15</t>
  </si>
  <si>
    <t>г. Гусиноозерск, ул. Ключевская, д.16</t>
  </si>
  <si>
    <t>г. Гусиноозерск, ул. Ключевская, д.17</t>
  </si>
  <si>
    <t>г. Гусиноозерск, ул. Ключевская, д.23</t>
  </si>
  <si>
    <t>г. Гусиноозерск, ул. Комсомольская, д.21</t>
  </si>
  <si>
    <t>г. Гусиноозерск, ул. Комсомольская, д.23</t>
  </si>
  <si>
    <t>г. Гусиноозерск, ул. Ленина, д.24</t>
  </si>
  <si>
    <t>с. Гусиное Озеро, ул. Первомайская, д. 1</t>
  </si>
  <si>
    <t>с. Гусиное Озеро, ул. Первомайская, д. 2</t>
  </si>
  <si>
    <t>с. Гусиное Озеро, ул. Первомайская, д.3</t>
  </si>
  <si>
    <t>с. Гусиное Озеро, кв. Молодежный, д.2</t>
  </si>
  <si>
    <t>с. Гусиное Озеро, кв. Молодежный, д.3</t>
  </si>
  <si>
    <t>с. Гусиное Озеро, ул. Советская, д. 23</t>
  </si>
  <si>
    <t>МО "Тарбагатайский район"</t>
  </si>
  <si>
    <t>с. Тарбагатай, ул. Некрасова, д.21</t>
  </si>
  <si>
    <t>с. Тарбагатай, ул. Пушкина, д.96</t>
  </si>
  <si>
    <t>с. Тарбагатай, ул. Молодежная, д.9</t>
  </si>
  <si>
    <t>с. Тарбагатай, ул. Лощенкова, д.9</t>
  </si>
  <si>
    <t>с. Тарбагатай, ул. Лощенкова, д.11</t>
  </si>
  <si>
    <t>с. Тарбагатай, ул. Молодежная, д.11</t>
  </si>
  <si>
    <t>МО "Хоринский район"</t>
  </si>
  <si>
    <t>с. Хоринск, ул. Первомайская, д.14</t>
  </si>
  <si>
    <t>с. Хоринск, городок Больничный, д.1</t>
  </si>
  <si>
    <t>МО ГО "город Улан-Удэ"</t>
  </si>
  <si>
    <t>г. Улан-Удэ, 148 В квартал, д. 8/2</t>
  </si>
  <si>
    <t>Ремонт или замена лифтов и лифтового оборудования</t>
  </si>
  <si>
    <t>г. Улан-Удэ, ул. 3 Интернационала, д.18</t>
  </si>
  <si>
    <t>г. Улан-Удэ, ул. 3 Интернационала, д.18А</t>
  </si>
  <si>
    <t>г. Улан-Удэ, б-р Карла Маркса, д.31</t>
  </si>
  <si>
    <t>г. Улан-Удэ, п. Аэропорт, д.21</t>
  </si>
  <si>
    <t>г. Улан-Удэ, п. Аэропорт, д.22</t>
  </si>
  <si>
    <t>г. Улан-Удэ, п. Сокол, д.6</t>
  </si>
  <si>
    <t>г. Улан-Удэ, пр-кт 50-летия Октября, д.46</t>
  </si>
  <si>
    <t>г. Улан-Удэ, пр-кт 50 летия Октября, д.19</t>
  </si>
  <si>
    <t>г. Улан-Удэ, пр-кт 50 летия Октября, д.23</t>
  </si>
  <si>
    <t>г. Улан-Удэ, пр-кт 50 летия Октября, д.25А</t>
  </si>
  <si>
    <t>г. Улан-Удэ, пр-кт Победы, д.5</t>
  </si>
  <si>
    <t>г. Улан-Удэ, пр-кт Победы, д.9</t>
  </si>
  <si>
    <t>г. Улан-Удэ, пр-кт Победы, д.10</t>
  </si>
  <si>
    <t>г. Улан-Удэ, пр-кт Победы, д.12</t>
  </si>
  <si>
    <t>г. Улан-Удэ, пр-кт Победы, д.15</t>
  </si>
  <si>
    <t>г. Улан-Удэ, пр-кт Строителей, д.8</t>
  </si>
  <si>
    <t>г. Улан-Удэ, пр-кт Строителей, д.12</t>
  </si>
  <si>
    <t>г. Улан-Удэ, пр-кт Строителей, д.42</t>
  </si>
  <si>
    <t xml:space="preserve">г. Улан-Удэ, пр-кт Строителей, д.46 </t>
  </si>
  <si>
    <t>г. Улан-Удэ, ул. Асеева,  д.8</t>
  </si>
  <si>
    <t>г. Улан-Удэ, ул. Буйко, д.19</t>
  </si>
  <si>
    <t>г. Улан-Удэ, ул. Воронежская, д.1</t>
  </si>
  <si>
    <t>г. Улан-Удэ, ул. Воронежская, д.2</t>
  </si>
  <si>
    <t>г. Улан-Удэ, ул. Воронежская, д.6</t>
  </si>
  <si>
    <t>г. Улан-Удэ, ул. Гагарина, д.32</t>
  </si>
  <si>
    <t>г. Улан-Удэ, ул. Гагарина, д.49</t>
  </si>
  <si>
    <t>г. Улан-Удэ, ул. Гагарина, д.61</t>
  </si>
  <si>
    <t>г. Улан-Удэ, ул. Гагарина, д.63</t>
  </si>
  <si>
    <t>г. Улан-Удэ, ул. Гагарина, д.71</t>
  </si>
  <si>
    <t>г. Улан-Удэ, ул. Гармаева, д.55</t>
  </si>
  <si>
    <t>г. Улан-Удэ, ул. Геологическая, д.22а</t>
  </si>
  <si>
    <t>г. Улан-Удэ, ул. Геологическая, д.24</t>
  </si>
  <si>
    <t>г. Улан-Удэ, ул. Ермаковская, д.22</t>
  </si>
  <si>
    <t xml:space="preserve">г. Улан-Удэ, ул. Жердева, д.68 </t>
  </si>
  <si>
    <t>г. Улан-Удэ, ул. Жердева, д.142</t>
  </si>
  <si>
    <t>г. Улан-Удэ, ул. Заиграевская, д.5</t>
  </si>
  <si>
    <t>г. Улан-Удэ, ул. Кабанская, д.6</t>
  </si>
  <si>
    <t>г. Улан-Удэ, ул. Кабанская, д.8</t>
  </si>
  <si>
    <t>г. Улан-Удэ, ул. Кабанская, д. 18</t>
  </si>
  <si>
    <t>2017 г.</t>
  </si>
  <si>
    <t>2018 г.</t>
  </si>
  <si>
    <t>г. Улан-Удэ, ул. Кабанская, д. 20</t>
  </si>
  <si>
    <t>г. Улан-Удэ, ул. Кабанская, д. 22</t>
  </si>
  <si>
    <t>г. Улан-Удэ, ул. Клыпина, д.7</t>
  </si>
  <si>
    <t>г. Улан-Удэ, ул. Клыпина, д.9</t>
  </si>
  <si>
    <t>г. Улан-Удэ, ул. Клыпина, д.11</t>
  </si>
  <si>
    <t>г. Улан-Удэ, ул. Клыпина, д.13</t>
  </si>
  <si>
    <t>г. Улан-Удэ, ул. Куйбышева, д.24</t>
  </si>
  <si>
    <t>г. Улан-Удэ, ул. Ленина, д.63</t>
  </si>
  <si>
    <t>г. Улан-Удэ, ул. Лысогорская, д.85</t>
  </si>
  <si>
    <t>г. Улан-Удэ, ул. Октябрьская, д.1А</t>
  </si>
  <si>
    <t>г. Улан-Удэ, ул. Октябрьская, д.28</t>
  </si>
  <si>
    <t>г. Улан-Удэ, ул. Павлова,  д.3</t>
  </si>
  <si>
    <t>г. Улан-Удэ, ул. Павлова,  д.21</t>
  </si>
  <si>
    <t>Ремонт крыши</t>
  </si>
  <si>
    <t>г. Улан-Удэ, ул. Павлова, д.19</t>
  </si>
  <si>
    <t>г. Улан-Удэ, ул. Партизанская, д.23</t>
  </si>
  <si>
    <t>г. Улан-Удэ, ул. Партизанская, д.29</t>
  </si>
  <si>
    <t>г. Улан-Удэ, ул. Приречная, д.3</t>
  </si>
  <si>
    <t>г. Улан-Удэ, ул. Силикатная, д.7</t>
  </si>
  <si>
    <t>г. Улан-Удэ, ул. Смолина, д.1</t>
  </si>
  <si>
    <t>г. Улан-Удэ, ул. Смолина, д.1А</t>
  </si>
  <si>
    <t>г. Улан-Удэ, ул. Смолина, д.9</t>
  </si>
  <si>
    <t>г. Улан-Удэ, ул. Смолина, д.10/1</t>
  </si>
  <si>
    <t>г. Улан-Удэ, ул. Смолина, д.44/2</t>
  </si>
  <si>
    <t>г. Улан-Удэ, ул. Советская, д.9</t>
  </si>
  <si>
    <t>г. Улан-Удэ, ул. Сосновая, д.14</t>
  </si>
  <si>
    <t>г. Улан-Удэ, ул. Сосновая, д.14А</t>
  </si>
  <si>
    <t>г. Улан-Удэ, ул. Строителей, д.38</t>
  </si>
  <si>
    <t>г. Улан-Удэ, ул. Удинская, д.28а</t>
  </si>
  <si>
    <t>г. Улан-Удэ, ул. Терешковой, д.4</t>
  </si>
  <si>
    <t>г. Улан-Удэ, ул. Терешковой, д.6</t>
  </si>
  <si>
    <t>г. Улан-Удэ, ул. Терешковой, д.8</t>
  </si>
  <si>
    <t>г. Улан-Удэ, ул. Терешковой, д.10</t>
  </si>
  <si>
    <t>г. Улан-Удэ, ул. Терешковой, д.14</t>
  </si>
  <si>
    <t>г. Улан-Удэ, ул. Толстихина, д. 2а</t>
  </si>
  <si>
    <t>г. Улан-Удэ, ул. Толстихина, д. 2</t>
  </si>
  <si>
    <t>г. Улан-Удэ, ул. Тулаева, д.136</t>
  </si>
  <si>
    <t>г. Улан-Удэ, ул. Туполева, д.7</t>
  </si>
  <si>
    <t>г. Улан-Удэ, ул. Туполева,д. 9</t>
  </si>
  <si>
    <t>г. Улан-Удэ, ул. Фрунзе, д.7</t>
  </si>
  <si>
    <t>г. Улан-Удэ, ул. Фрунзе, д.16</t>
  </si>
  <si>
    <t>г. Улан-Удэ, ул. Цивилева, д. 4</t>
  </si>
  <si>
    <t>г. Улан-Удэ, ул. Цивилева, д. 33</t>
  </si>
  <si>
    <t>г. Улан-Удэ, ул. Цивилева, д. 50</t>
  </si>
  <si>
    <t>г. Улан-Удэ, ул. Цыбикова, д. 11</t>
  </si>
  <si>
    <t>г. Улан-Удэ, ул. Х. Намсараева, д.30</t>
  </si>
  <si>
    <t>г. Улан-Удэ, ул. Чайковского, д.16</t>
  </si>
  <si>
    <t>г. Улан-Удэ, ул. Чайковского, д.18</t>
  </si>
  <si>
    <t>Итого 2018 год</t>
  </si>
  <si>
    <t>2019г.</t>
  </si>
  <si>
    <t>с.Баргузин, ул. Дзержинского, д.13</t>
  </si>
  <si>
    <t>с.Баргузин, ул. Дзержинского, д.22</t>
  </si>
  <si>
    <t>с.Баргузин, ул. Дзержинского, д.59</t>
  </si>
  <si>
    <t>с. Бичура, ул. Ленина, д.242</t>
  </si>
  <si>
    <t>с. Бичура, ул. Мира, д.14</t>
  </si>
  <si>
    <t>с. Бичура, ул. Мира, д.18</t>
  </si>
  <si>
    <t>с. Петропавловка, ул. Ленина, д.2</t>
  </si>
  <si>
    <t>с. Петропавловка, ул. Свердлова, д.25</t>
  </si>
  <si>
    <t>с. Петропавловка, ул. Свердлова, д.49</t>
  </si>
  <si>
    <t>с. Петропавловка, ул. Свердлова, д.64А</t>
  </si>
  <si>
    <t>с. Петропавловка, ул. Свердлова, д.64Б</t>
  </si>
  <si>
    <t>п. Горхон, ул. Вокзальная, д.17</t>
  </si>
  <si>
    <t>п. Татарский Ключ, ул. Строителей, д.4А</t>
  </si>
  <si>
    <t>с. Новая Брянь, ул. Рабочая, д.23</t>
  </si>
  <si>
    <t>с. Новая Брянь, ул. Русина, д.13</t>
  </si>
  <si>
    <t>пгт. Заиграево, ул. Громова, д.11</t>
  </si>
  <si>
    <t>пгт. Заиграево, ул. Громова, д.13</t>
  </si>
  <si>
    <t>пгт. Заиграево, ул. Ленина, д.16А</t>
  </si>
  <si>
    <t>пгт. Заиграево, ул. Ленина, д.40</t>
  </si>
  <si>
    <t>пгт. Заиграево, ул. Ленина, д.42</t>
  </si>
  <si>
    <t>пгт. Заиграево, ул. Серова, д.25А</t>
  </si>
  <si>
    <t>пгт. Заиграево, ул. Трактовая, д.1</t>
  </si>
  <si>
    <t>пгт. Онохой, ул. Гагарина, д.2</t>
  </si>
  <si>
    <t>пгт. Онохой, ул. Гагарина, д.3</t>
  </si>
  <si>
    <t>пгт. Онохой, ул. Гагарина, д.5</t>
  </si>
  <si>
    <t>пгт. Онохой, ул. Гагарина, д.6</t>
  </si>
  <si>
    <t>пгт. Онохой, ул. Гагарина, д.7</t>
  </si>
  <si>
    <t>пгт. Онохой, ул. Гагарина, д.9</t>
  </si>
  <si>
    <t>г. Закаменск, ул. Гагарина, д.23</t>
  </si>
  <si>
    <t>г. Закаменск, ул. Комсомольская, д.7</t>
  </si>
  <si>
    <t>г. Закаменск, ул. Юбилейная, д.14</t>
  </si>
  <si>
    <t>с. Баянгол, ул. Луговая, д.11</t>
  </si>
  <si>
    <t>с. Иволгинск, кв-л Студенческий, д.1</t>
  </si>
  <si>
    <t>с. Иволгинск, кв-л Студенческий, д.2</t>
  </si>
  <si>
    <t>с. Иволгинск, кв-л Студенческий, д.5</t>
  </si>
  <si>
    <t>с. Иволгинск, кв-л Студенческий, д.6</t>
  </si>
  <si>
    <t>с. Иволгинск, ул. Лебедева, д.3</t>
  </si>
  <si>
    <t>с. Иволгинск, ул. Набережная, д.1А</t>
  </si>
  <si>
    <t>Танхой, ул.Центральная,53</t>
  </si>
  <si>
    <t>п/ст. Выдрино, ул. Красных Партизан, д.43</t>
  </si>
  <si>
    <t>п/ст. Выдрино, ул. Красных Партизан, д.47</t>
  </si>
  <si>
    <t>п/ст. Выдрино, ул. Красных Партизан, д.53</t>
  </si>
  <si>
    <t>п/ст. Выдрино, ул. Красных Партизан, д.55</t>
  </si>
  <si>
    <t>с. Выдрино, ул. Набережная, д.17</t>
  </si>
  <si>
    <t>г. Бабушкин, ул.Комсомольская, д.46</t>
  </si>
  <si>
    <t>г. Бабушкин, ул. Кяхтинская, д.2</t>
  </si>
  <si>
    <t>г. Бабушкин, ул.Октябрьская, д.2/1</t>
  </si>
  <si>
    <t>г. Бабушкин, ул. Советская, д.2</t>
  </si>
  <si>
    <t>пгт. Каменск, кв-л 18-й, д.59</t>
  </si>
  <si>
    <t>пгт. Каменск, ул. Кирова, д.5</t>
  </si>
  <si>
    <t>пгт. Каменск, ул. Кирова, д.12</t>
  </si>
  <si>
    <t>пгт. Каменск, ул. Кирова, д.22</t>
  </si>
  <si>
    <t>пгт.Каменск, ул.Комсомольская, д.12</t>
  </si>
  <si>
    <t>пгт. Каменск, ул. Комсомольская, д.19</t>
  </si>
  <si>
    <t>пгт. Каменск, ул. Октябрьская, д.63</t>
  </si>
  <si>
    <t>пгт. Каменск, ул. Советская, д.2</t>
  </si>
  <si>
    <t>пгт. Каменск, ул. Советская, д.23</t>
  </si>
  <si>
    <t>пгт. Каменск, ул. Сухомлина, д.16</t>
  </si>
  <si>
    <t>пгт. Каменск, мкр. Молодежный, д.14</t>
  </si>
  <si>
    <t>с. Кабанск, кв-л 1-й, д.1</t>
  </si>
  <si>
    <t>с. Кабанск, кв-л 1-й, д.2</t>
  </si>
  <si>
    <t>с. Кабанск, кв-л 1-й, д.4</t>
  </si>
  <si>
    <t>с. Кабанск, кв-л 1-й, д.5</t>
  </si>
  <si>
    <t>с. Кабанск, ул. Кирова, д.12</t>
  </si>
  <si>
    <t>с. Кабанск, ул. Кирова, д.4</t>
  </si>
  <si>
    <t>с. Кабанск, ул. Ленина, д.17</t>
  </si>
  <si>
    <t>с. Кабанск, ул. Ленина, д.19</t>
  </si>
  <si>
    <t>с. Кабанск, ул. Ленина, д.21</t>
  </si>
  <si>
    <t>с. Кабанск, ул. Ленина, д.29</t>
  </si>
  <si>
    <t>с. Кабанск, ул. Ленина, д.8</t>
  </si>
  <si>
    <t>с. Кабанск, ул. 8 марта, д.20</t>
  </si>
  <si>
    <t>с. Кижинга, ул. Коммунистическая, д.2</t>
  </si>
  <si>
    <t>с. Кижинга, ул. Трактовая, д.30</t>
  </si>
  <si>
    <t>с. Кижинга, ул. Трактовая, д.32</t>
  </si>
  <si>
    <t>с. Новокижингинск, тер. Микрорайон, д.13</t>
  </si>
  <si>
    <t>с. Новокижингинск, тер. Микрорайон, д.15</t>
  </si>
  <si>
    <t>с. Новокижингинск, тер. Микрорайон, д.16</t>
  </si>
  <si>
    <t>с. Новокижингинск, тер. Микрорайон, д.17</t>
  </si>
  <si>
    <t>с. Новокижингинск, тер. Микрорайон, д.18</t>
  </si>
  <si>
    <t>с. Курумкан, ул. Балдакова, д.17</t>
  </si>
  <si>
    <t>с. Курумкан, ул. Балдакова, д.30</t>
  </si>
  <si>
    <t>с. Курумкан, ул. Будаина, д.1</t>
  </si>
  <si>
    <t>с. Курумкан, ул. Ленина, д.42А</t>
  </si>
  <si>
    <t>с. Курумкан, ул. Школьная, д.7</t>
  </si>
  <si>
    <t>г. Кяхта, ул. Ленина, д.104</t>
  </si>
  <si>
    <t>г. Кяхта, ул. Ленина, д.28</t>
  </si>
  <si>
    <t>г. Кяхта, ул. Ленина, д.5</t>
  </si>
  <si>
    <t>п.Хоронхой ул.Ленина, д.9</t>
  </si>
  <si>
    <t>Ремонт горячего водоснабжения</t>
  </si>
  <si>
    <t>Ремонт холодного водоснабжения</t>
  </si>
  <si>
    <t>п.Хоронхой ул.Ленина, д.13</t>
  </si>
  <si>
    <t>п.Хоронхой ул.Ленина, д.7</t>
  </si>
  <si>
    <t>Ремонт систем электроснабжения</t>
  </si>
  <si>
    <t>п.Хоронхой ул.Гагарина, д.4</t>
  </si>
  <si>
    <t>п.Хоронхой ул.Гагарина, д.6</t>
  </si>
  <si>
    <t>п. Хоронхой, ул. Школьная, д.1</t>
  </si>
  <si>
    <t>пгт. Наушки, ул. Железнодорожная, д.18А</t>
  </si>
  <si>
    <t>пгт. Наушки, ул. Пионерская, д.13</t>
  </si>
  <si>
    <t>п. Таксимо, ул. 70 лет Октября, д.38</t>
  </si>
  <si>
    <t>п. Таксимо, ул. 70 лет Октября, д.40</t>
  </si>
  <si>
    <t>п. Таксимо, ул. 70 лет Октября, д.44</t>
  </si>
  <si>
    <t>с. Мухоршибирь, ул. 30 лет Победы, д.10</t>
  </si>
  <si>
    <t>с. Мухоршибирь, ул. 30 лет Победы, д.12</t>
  </si>
  <si>
    <t>с. Мухоршибирь, ул. Новая, д.1А</t>
  </si>
  <si>
    <t>п. Саган-Нур, пер. Центральный, д.1</t>
  </si>
  <si>
    <t>п. Саган-Нур, пер. Центральный, д.3</t>
  </si>
  <si>
    <t>п. Саган-Нур, пр-кт 70 лет Октября, д.9</t>
  </si>
  <si>
    <t>п/ст. Таловка, городок Социальный, д.3</t>
  </si>
  <si>
    <t>Керамзитобетон</t>
  </si>
  <si>
    <t>с. Татаурово, ул. Новая, д.4</t>
  </si>
  <si>
    <t>с. Татаурово, ул. Трактовая, д11</t>
  </si>
  <si>
    <t>с. Татаурово, ул. Сельскохозяйственная, д.1</t>
  </si>
  <si>
    <t>Ремонт водоотведения</t>
  </si>
  <si>
    <t>с. Татаурово, ул. Сельскохозяйственная, д.11</t>
  </si>
  <si>
    <t>с. Татаурово, ул. Сельскохозяйственная, д.24</t>
  </si>
  <si>
    <t>МО "Город Северобайкальск"</t>
  </si>
  <si>
    <t>г. Северобайкальск, пр-кт Ленинградский, д.3</t>
  </si>
  <si>
    <t>г. Северобайкальск, ул. Днепропетровская, д.4</t>
  </si>
  <si>
    <t>г. Северобайкальск, ул. Промышленная, д.3</t>
  </si>
  <si>
    <t>г. Северобайкальск, ул. Промышленная, д.5</t>
  </si>
  <si>
    <t>г. Северобайкальск, ул. Студенческая, д.12</t>
  </si>
  <si>
    <t>г. Северобайкальск, ул. Ленинградская, д.16</t>
  </si>
  <si>
    <t>г. Северобайкальск, ул. Ленинградская, д.20</t>
  </si>
  <si>
    <t>г. Северобайкальск, ул. Ленинградская, д.22</t>
  </si>
  <si>
    <t>г. Северобайкальск, ул. Ленинградская, д.41</t>
  </si>
  <si>
    <t>г. Северобайкальск, ул. Ленинградская, д.43</t>
  </si>
  <si>
    <t>г. Северобайкальск, ул. Ленинградская, д.45</t>
  </si>
  <si>
    <t>пгт. Кичера, ул. Таллинская, д.1</t>
  </si>
  <si>
    <t>пгт. Нижнеангарск, пер. Клубный, д.1</t>
  </si>
  <si>
    <t>пгт. Нижнеангарск, пер. Клубный, д.1А</t>
  </si>
  <si>
    <t>пгт. Нижнеангарск, пер. Клубный, д.3</t>
  </si>
  <si>
    <t>пгт. Нижнеангарск, ул. Ленина, д.36</t>
  </si>
  <si>
    <t>пгт. Нижнеангарск, ул. 50 лет Октября, д.15</t>
  </si>
  <si>
    <t>г. Гусиноозерск, ул. Ленина, д.30</t>
  </si>
  <si>
    <t>г. Гусиноозерск, ул. Ленина, д.3А</t>
  </si>
  <si>
    <t>г. Гусиноозерск, ул. Пушкина, д.3</t>
  </si>
  <si>
    <t>Кирпич (оштукат)</t>
  </si>
  <si>
    <t>г. Гусиноозерск, ул. Пушкина, д.31</t>
  </si>
  <si>
    <t>г. Гусиноозерск, ул. Пушкина, д.6</t>
  </si>
  <si>
    <t>с. Гусиное Озеро, кв-л Молодежный, д.2</t>
  </si>
  <si>
    <t>с. Гусиное Озеро, ул. Первомайская, д.1</t>
  </si>
  <si>
    <t>с. Гусиное Озеро, ул. Первомайская, д.2</t>
  </si>
  <si>
    <t>с. Гусиное Озеро, ул. Путейская, д.1</t>
  </si>
  <si>
    <t>с. Гусиное Озеро, ул. Советская, д.20</t>
  </si>
  <si>
    <t>с. Тарбагатай, ул. Лощенкова, д.12</t>
  </si>
  <si>
    <t>с. Тарбагатай, ул. Молодежная, д.1</t>
  </si>
  <si>
    <t>с. Тарбагатай, ул. Рокоссовского, д.9</t>
  </si>
  <si>
    <t>МО "Тункинский район"</t>
  </si>
  <si>
    <t>с. Кырен, ул. П.Морозова, д.7</t>
  </si>
  <si>
    <t>с. Кырен, ул. Каландаришвили, д.7</t>
  </si>
  <si>
    <t>с. Хоринск, ул. Ленина, д.22</t>
  </si>
  <si>
    <t>г. Улан-Удэ, пр. Победы, д. 5</t>
  </si>
  <si>
    <t xml:space="preserve">Ремонт фундамента </t>
  </si>
  <si>
    <t>г. Улан-Удэ, ул. А.У. Модогоева, д.3</t>
  </si>
  <si>
    <t>г. Улан-Удэ, ул. Антонова, д.14</t>
  </si>
  <si>
    <t>Оштукат.</t>
  </si>
  <si>
    <t>г. Улан-Удэ, ул. Антонова, д.16</t>
  </si>
  <si>
    <t>г. Улан-Удэ, ул. Асеева, д.6</t>
  </si>
  <si>
    <t>г. Улан-Удэ, ул. Асеева, д.7</t>
  </si>
  <si>
    <t>г. Улан-Удэ, ул. Асеева, д.8</t>
  </si>
  <si>
    <t>г. Улан-Удэ, ул. Балдынова, д.5А</t>
  </si>
  <si>
    <t>г. Улан-Удэ, ул. Гагарина, д.13</t>
  </si>
  <si>
    <t>г. Улан-Удэ, ул. Гагарина, д. 14</t>
  </si>
  <si>
    <t>г. Улан-Удэ, ул. Гагарина, д.31</t>
  </si>
  <si>
    <t>г. Улан-Удэ, ул. Гагарина, д.32П</t>
  </si>
  <si>
    <t>г. Улан-Удэ, ул. Гагарина, д.33</t>
  </si>
  <si>
    <t>г. Улан-Удэ, ул. Гагарина, д.35</t>
  </si>
  <si>
    <t>г. Улан-Удэ, ул. Гагарина, д.36</t>
  </si>
  <si>
    <t>г. Улан-Удэ, ул. Гагарина, д.37</t>
  </si>
  <si>
    <t>г. Улан-Удэ, ул. Гастелло, д.2А</t>
  </si>
  <si>
    <t>г. Улан-Удэ, ул. Гастелло, д.3</t>
  </si>
  <si>
    <t>г. Улан-Удэ, ул. Гастелло, д.4</t>
  </si>
  <si>
    <t>г. Улан-Удэ, ул. Гастелло, д.5</t>
  </si>
  <si>
    <t>г. Улан-Удэ, ул. Д.Банзарова, д.10</t>
  </si>
  <si>
    <t>г. Улан-Удэ, ул. Д.Банзарова, д.20/1</t>
  </si>
  <si>
    <t>г. Улан-Удэ, ул. Д.Банзарова, д.21</t>
  </si>
  <si>
    <t>г. Улан-Удэ, ул. Д.Банзарова, д.30/2</t>
  </si>
  <si>
    <t>г. Улан-Удэ, ул. Д.Банзарова, д.4</t>
  </si>
  <si>
    <t>г. Улан-Удэ, ул. Д.Банзарова, д.6</t>
  </si>
  <si>
    <t>г. Улан-Удэ, ул. Д.Банзарова, д.8</t>
  </si>
  <si>
    <t>г. Улан-Удэ, ул Добролюбова, д. 7</t>
  </si>
  <si>
    <t>Ремонт лифтов и лифтового оборудования</t>
  </si>
  <si>
    <t>г. Улан-Удэ, ул Добролюбова, д. 9</t>
  </si>
  <si>
    <t>г. Улан-Удэ, ул. Жердева, д.35</t>
  </si>
  <si>
    <t>1994, 1996</t>
  </si>
  <si>
    <t>7,9,10</t>
  </si>
  <si>
    <t>Ремонт или замена лифтового оборудования</t>
  </si>
  <si>
    <t>г. Улан-Удэ, ул. Кабанская, д.18</t>
  </si>
  <si>
    <t>г. Улан-Удэ, ул. Кабанская, д.2</t>
  </si>
  <si>
    <t>г. Улан-Удэ, ул. Кабанская, д.4</t>
  </si>
  <si>
    <t>г. Улан-Удэ, ул. Каландаришвили, д.17</t>
  </si>
  <si>
    <t>г. Улан-Удэ, ул. Каландаришвили, д.21</t>
  </si>
  <si>
    <t>г. Улан-Удэ, ул. Каландаришвили, д.22/1</t>
  </si>
  <si>
    <t>г. Улан-Удэ, ул. Каландаришвили, д.25</t>
  </si>
  <si>
    <t>г. Улан-Удэ, ул. Каландаришвили, д.31</t>
  </si>
  <si>
    <t>г. Улан-Удэ, ул. Каландаришвили, д.5</t>
  </si>
  <si>
    <t>г. Улан-Удэ, ул. Каландаришвили, д.6/1</t>
  </si>
  <si>
    <t>г. Улан-Удэ, ул. Каландаришвили, д.6/2</t>
  </si>
  <si>
    <t>г. Улан-Удэ, ул. Каландаришвили, д.6/3</t>
  </si>
  <si>
    <t>г. Улан-Удэ, ул. Калашникова, д.14</t>
  </si>
  <si>
    <t>г. Улан-Удэ, ул. Камова, д.1</t>
  </si>
  <si>
    <t>г. Улан-Удэ, ул. Камова, д.11</t>
  </si>
  <si>
    <t>г. Улан-Удэ, ул. Камова, д.15</t>
  </si>
  <si>
    <t>82-84</t>
  </si>
  <si>
    <t>г. Улан-Удэ, ул. Камова, д.17</t>
  </si>
  <si>
    <t>г. Улан-Удэ, ул. Камова, д.19</t>
  </si>
  <si>
    <t>г. Улан-Удэ, ул. Камова, д.3</t>
  </si>
  <si>
    <t>г. Улан-Удэ, ул. Камова, д.5</t>
  </si>
  <si>
    <t>г. Улан-Удэ, ул. Камова, д.9</t>
  </si>
  <si>
    <t>г. Улан-Удэ, ул. Керамическая, д.2</t>
  </si>
  <si>
    <t>г. Улан-Удэ, ул. Керамическая, д.5</t>
  </si>
  <si>
    <t>панель</t>
  </si>
  <si>
    <t>г. Улан-Удэ, ул. Керамическая, д.6</t>
  </si>
  <si>
    <t>г. Улан-Удэ, ул. Керамическая, д.7</t>
  </si>
  <si>
    <t>г. Улан-Удэ, ул. Кирова, д.14</t>
  </si>
  <si>
    <t>г. Улан-Удэ, ул. Кирова, д.21</t>
  </si>
  <si>
    <t>г. Улан-Удэ, ул. Кирова, д.27/3</t>
  </si>
  <si>
    <t>г. Улан-Удэ, ул. Кирова, д.31</t>
  </si>
  <si>
    <t>г. Улан-Удэ, ул. Кирова, д.34/3</t>
  </si>
  <si>
    <t>г. Улан-Удэ, ул. Коммунистическая, д.16</t>
  </si>
  <si>
    <t>г. Улан-Удэ, ул. Коммунистическая, д.41</t>
  </si>
  <si>
    <t>г. Улан-Удэ, ул. Коммунистическая, д.45</t>
  </si>
  <si>
    <t>г. Улан-Удэ, ул. Коммунистическая, д.46</t>
  </si>
  <si>
    <t>г. Улан-Удэ, ул. Куйбышева, д.1</t>
  </si>
  <si>
    <t>г. Улан-Удэ, ул. Куйбышева, д.12</t>
  </si>
  <si>
    <t>г. Улан-Удэ, ул. Куйбышева, д.15</t>
  </si>
  <si>
    <t>г. Улан-Удэ, ул. Куйбышева, д.42</t>
  </si>
  <si>
    <t>г. Улан-Удэ, ул. Куйбышева, д. 3</t>
  </si>
  <si>
    <t>Кирпич.</t>
  </si>
  <si>
    <t>г. Улан-Удэ, ул. Куйбышева, д. 2/1</t>
  </si>
  <si>
    <t>г. Улан-Удэ, ул. Куйбышева, д. 2/3</t>
  </si>
  <si>
    <t>г. Улан-Удэ, ул. Куйбышева, д. 29</t>
  </si>
  <si>
    <t>г.Улан-Удэ, ул. Куйбышева, д. 28</t>
  </si>
  <si>
    <t>г. Улан-Удэ, ул. Мерецкова, д.20</t>
  </si>
  <si>
    <t>г. Улан-Удэ, ул. Мерецкова, д.21</t>
  </si>
  <si>
    <t>г. Улан-Удэ, ул. Мерецкова, д.22</t>
  </si>
  <si>
    <t>г. Улан-Удэ, ул. Мерецкова, д.27</t>
  </si>
  <si>
    <t>г. Улан-Удэ, ул. Мерецкова, д. 23</t>
  </si>
  <si>
    <t>1960</t>
  </si>
  <si>
    <t>2</t>
  </si>
  <si>
    <t>г. Улан-Удэ, ул. Мерецкова, д. 24</t>
  </si>
  <si>
    <t>г. Улан-Удэ, ул. Мерецкова, д. 25</t>
  </si>
  <si>
    <t>г. Улан-Удэ, ул. Мерецкова, д. 26</t>
  </si>
  <si>
    <t>1963</t>
  </si>
  <si>
    <t>г. Улан-Удэ, ул. Мерецкова, д. 28</t>
  </si>
  <si>
    <t>г. Улан-Удэ, ул. Мерецкова, д. 29</t>
  </si>
  <si>
    <t>г. Улан-Удэ, ул. Мерецкова, д.32</t>
  </si>
  <si>
    <t>г. Улан-Удэ, ул. Мерецкова, д. 33</t>
  </si>
  <si>
    <t>Ремонт электроснабжения</t>
  </si>
  <si>
    <t>г. Улан-Удэ, ул. Мерецкова, д.35</t>
  </si>
  <si>
    <t xml:space="preserve"> г. Улан-Удэ, ул. Норильская, д. 24</t>
  </si>
  <si>
    <t>г. Улан-Удэ, ул. Сахьяновой, д.17</t>
  </si>
  <si>
    <t>1962</t>
  </si>
  <si>
    <t>г. Улан-Удэ, ул. Сахьяновой, д.19</t>
  </si>
  <si>
    <t>г. Улан-Удэ, ул. Саянская, д.1</t>
  </si>
  <si>
    <t>г. Улан-Удэ, ул. Саянская, д.3</t>
  </si>
  <si>
    <t>Кирпич. (оштукат.)</t>
  </si>
  <si>
    <t>г. Улан-Удэ, ул. Саянская, д.7</t>
  </si>
  <si>
    <t>624,30</t>
  </si>
  <si>
    <t xml:space="preserve">г. Улан-Удэ, ул. Сахьяновой, д.10 </t>
  </si>
  <si>
    <t>г. Улан-Удэ, ул. Сахьяновой, д.11</t>
  </si>
  <si>
    <t xml:space="preserve">г. Улан-Удэ, ул. Сахьяновой, д.11А </t>
  </si>
  <si>
    <t xml:space="preserve">г. Улан-Удэ, ул. Сахьяновой, д.13 </t>
  </si>
  <si>
    <t xml:space="preserve">г. Улан-Удэ, ул. Сахьяновой, д.15 </t>
  </si>
  <si>
    <t>г. Улан-Удэ, ул. Свердлова, д.16</t>
  </si>
  <si>
    <t>г. Улан-Удэ, ул. Свердлова, д.35</t>
  </si>
  <si>
    <t>г. Улан-Удэ, ул. Свердлова, д.7</t>
  </si>
  <si>
    <t>г. Улан-Удэ, ул. Смолина, д.11</t>
  </si>
  <si>
    <t>г. Улан-Удэ, ул. Смолина, д.13</t>
  </si>
  <si>
    <t>г. Улан-Удэ, ул. Смолина, д.15</t>
  </si>
  <si>
    <t>г. Улан-Удэ, ул. Смолина, д.17</t>
  </si>
  <si>
    <t>г. Улан-Удэ, ул. Смолина, д.3</t>
  </si>
  <si>
    <t>г. Улан-Удэ, ул. Смолина, д.41/2</t>
  </si>
  <si>
    <t>г. Улан-Удэ, ул. Смолина, д.46</t>
  </si>
  <si>
    <t>г. Улан-Удэ, ул. Смолина, д.47</t>
  </si>
  <si>
    <t>г. Улан-Удэ, ул. Смолина, д.49</t>
  </si>
  <si>
    <t>г. Улан-Удэ, ул. Советская, д. 1</t>
  </si>
  <si>
    <t>г. Улан-Удэ, ул. Советская, д. 9</t>
  </si>
  <si>
    <t>г. Улан-Удэ, ул. Смолина, д. 30</t>
  </si>
  <si>
    <t>Системы электроснабжения</t>
  </si>
  <si>
    <t>г. Улан-Удэ, ул. Смолина, д. 44/1</t>
  </si>
  <si>
    <t>г. Улан-Удэ, ул. Советская, д.16</t>
  </si>
  <si>
    <t>г. Улан-Удэ, ул. Советская, д.17</t>
  </si>
  <si>
    <t>г. Улан-Удэ, пр. Строителей, д.10</t>
  </si>
  <si>
    <t>г. Улан-Удэ, ул. Тобольская, д.1</t>
  </si>
  <si>
    <t>г. Улан-Удэ, ул. Тобольская, д.3</t>
  </si>
  <si>
    <t>г. Улан-Удэ, ул. Тобольская, д.7</t>
  </si>
  <si>
    <t>г. Улан-Удэ, ул. Тобольская, д.11</t>
  </si>
  <si>
    <t>г. Улан-Удэ, ул. Тобольская, д.13</t>
  </si>
  <si>
    <t>г. Улан-Удэ, ул. Тобольская, д.13А</t>
  </si>
  <si>
    <t>г. Улан-Удэ, ул. Тобольская, д.15</t>
  </si>
  <si>
    <t>г. Улан-Удэ, ул. Тобольская, д.15А</t>
  </si>
  <si>
    <t>г. Улан-Удэ, ул. Тобольская, д.17</t>
  </si>
  <si>
    <t>г. Улан-Удэ, ул. Тобольская, д.17А</t>
  </si>
  <si>
    <t>г. Улан-Удэ, ул. Тобольская, д.19</t>
  </si>
  <si>
    <t>г. Улан-Удэ, ул. Тобольская, д.21</t>
  </si>
  <si>
    <t>г. Улан-Удэ, ул. Тобольская, д.23</t>
  </si>
  <si>
    <t>г. Улан-Удэ, ул. Тобольская, д.25</t>
  </si>
  <si>
    <t>г. Улан-Удэ, ул. Тобольская, д.27</t>
  </si>
  <si>
    <t>г. Улан-Удэ, ул. Тобольская, д.29</t>
  </si>
  <si>
    <t>г. Улан-Удэ, ул. Тобольская, д.31</t>
  </si>
  <si>
    <t>г. Улан-Удэ, ул. Тобольская, д. 41</t>
  </si>
  <si>
    <t>г. Улан-Удэ, ул. Тобольская, д.66</t>
  </si>
  <si>
    <t>г. Улан-Удэ, ул. Хахалова, д.10А</t>
  </si>
  <si>
    <t>г. Улан-Удэ, ул. Хахалова, д.8</t>
  </si>
  <si>
    <t>г. Улан-Удэ, ул. Хоринская, д.4</t>
  </si>
  <si>
    <t>г. Улан-Удэ, ул. Хоринская, д.6</t>
  </si>
  <si>
    <t>г. Улан-Удэ, ул. Хоца Намсараева, д. 2А</t>
  </si>
  <si>
    <t>г. Улан-Удэ, ул. Хоца Намсараева, д.30</t>
  </si>
  <si>
    <t>г. Улан-Удэ, ул. Хоца Намсараева, д.4</t>
  </si>
  <si>
    <t>г. Улан-Удэ, ул. Хоца Намсараева, д.6</t>
  </si>
  <si>
    <t>г. Улан-Удэ, ул. Чаадаева, д.3</t>
  </si>
  <si>
    <t>г. Улан-Удэ, ул. Чертенкова, д.1</t>
  </si>
  <si>
    <t>г. Улан-Удэ, ул. Чертенкова, д.2</t>
  </si>
  <si>
    <t>г. Улан-Удэ, ул. Чертенкова, д.49</t>
  </si>
  <si>
    <t>г. Улан-Удэ, ул. Чертенкова, д.51</t>
  </si>
  <si>
    <t>г. Улан-Удэ, ул. Чертенкова, д.6</t>
  </si>
  <si>
    <t>Ремонт подвала</t>
  </si>
  <si>
    <t>г. Улан-Удэ, ул. Чертенкова, д.6А</t>
  </si>
  <si>
    <t>г. Улан-Удэ, ул. Чертенкова, д.8</t>
  </si>
  <si>
    <t>г. Улан-Удэ, ул. Чертенкова, д.8А</t>
  </si>
  <si>
    <t>г. Улан-Удэ, ул. Чертенкова, д.9</t>
  </si>
  <si>
    <t>г. Улан-Удэ, ул. Цыбикова 7</t>
  </si>
  <si>
    <t>паспорт не представили</t>
  </si>
  <si>
    <t>г. Улан-Удэ, ул. Цыбикова 9</t>
  </si>
  <si>
    <t>г. Улан-Удэ, ул. Цыбикова, д.11</t>
  </si>
  <si>
    <t>г. Улан-Удэ, ул. Яковлева, д. 3</t>
  </si>
  <si>
    <t>г. Улан-Удэ, ул. Яковлева, д. 10</t>
  </si>
  <si>
    <t>Итого 2019 год</t>
  </si>
  <si>
    <t>с.Баргузин, ул. Дзержинского, д.14</t>
  </si>
  <si>
    <t>2020г.</t>
  </si>
  <si>
    <t>с.Баргузин, ул. Дзержинского, д.16</t>
  </si>
  <si>
    <t>с.Баргузин, ул. Дзержинского, д.24</t>
  </si>
  <si>
    <t>с. Баргузин, ул. Братьев Козулиных, д.44А</t>
  </si>
  <si>
    <t>нет паспорта</t>
  </si>
  <si>
    <t>с. Баргузин, ул. Гагарина, д.1</t>
  </si>
  <si>
    <t>с. Баргузин, ул. Гагарина, д.2</t>
  </si>
  <si>
    <t>с. Баргузин, ул. Гагарина, д.3</t>
  </si>
  <si>
    <t>с. Баргузин, ул. Гагарина, д.4</t>
  </si>
  <si>
    <t>с. Баргузин, ул. Гагарина, д.5</t>
  </si>
  <si>
    <t>с. Баргузин, ул. Гагарина, д.6</t>
  </si>
  <si>
    <t>пгт. Усть-Баргузин, ул. Ватутина, д.55</t>
  </si>
  <si>
    <t>пгт. Усть-Баргузин, ул. Ватутина, д.59</t>
  </si>
  <si>
    <t>пгт. Усть-Баргузин, ул. Ватутина, д.61</t>
  </si>
  <si>
    <t>с. Петропавловка, ул. Ленина, д.4</t>
  </si>
  <si>
    <t>с. Петропавловка, ул. Рокоссовского, д.12</t>
  </si>
  <si>
    <t>с. Петропавловка, ул. Свердлова, д.53</t>
  </si>
  <si>
    <t>с. Петропавловка, ул. Строителей, д.13</t>
  </si>
  <si>
    <t>с. Петропавловка, ул. Строителей, д.16</t>
  </si>
  <si>
    <t>п. Татарский Ключ, ул. Гагарина, д.11</t>
  </si>
  <si>
    <t>п. Татарский Ключ, ул. Гагарина, д.13</t>
  </si>
  <si>
    <t>п. Татарский Ключ, ул. Гагарина, д.7</t>
  </si>
  <si>
    <t>п. Татарский Ключ, ул. Гагарина, д.9</t>
  </si>
  <si>
    <t>п. Татарский Ключ, ул. Строителей, д.6А</t>
  </si>
  <si>
    <t>нет паспорта, д.перейти на спецсчет</t>
  </si>
  <si>
    <t>с. Новая Брянь, ул. Русина, д.9</t>
  </si>
  <si>
    <t>с. Новая Брянь, ул. Юбилейная, д.3</t>
  </si>
  <si>
    <t>с. Новая Брянь, ул. Юбилейная, д.5</t>
  </si>
  <si>
    <t>с. Новая Брянь, ул. Терешковой, д.5</t>
  </si>
  <si>
    <t>с. Новая Брянь, ул. Терешковой, д.9</t>
  </si>
  <si>
    <t>с. Новая Брянь, ул. Юбилейная, д.1</t>
  </si>
  <si>
    <t>пгт. Заиграево, ул. Громова, д.15</t>
  </si>
  <si>
    <t>пгт. Заиграево, ул. Громова, д.17</t>
  </si>
  <si>
    <t>пгт. Заиграево, ул. Громова, д.21</t>
  </si>
  <si>
    <t>пгт. Заиграево, ул. Серова, д.12</t>
  </si>
  <si>
    <t>пгт. Заиграево, ул. Серова, д.49</t>
  </si>
  <si>
    <t>г. Закаменск, ул. Ленина, д.15</t>
  </si>
  <si>
    <t>г. Закаменск, ул. Юбилейная, д.12</t>
  </si>
  <si>
    <t>с. Иволгинск, ул. Октябрьская, д.44</t>
  </si>
  <si>
    <t>с. Иволгинск, ул. Советская, д.4</t>
  </si>
  <si>
    <t>с. Иволгинск, кв-л Студенческий, д.7</t>
  </si>
  <si>
    <t>с. Иволгинск, кв-л Студенческий, д.9</t>
  </si>
  <si>
    <t>с. Нижняя Иволга, ул. Школьная, д.10</t>
  </si>
  <si>
    <t>с. Сужа, ул. Советская, д.30</t>
  </si>
  <si>
    <t>п. Тапхар, ул. Тапхар, д.1</t>
  </si>
  <si>
    <t>п. Тапхар, ул. Тапхар, д.2</t>
  </si>
  <si>
    <t>п. Тапхар, ул. Тапхар, д.3</t>
  </si>
  <si>
    <t>п. Тапхар, ул. Тапхар, д.4</t>
  </si>
  <si>
    <t>п. Тапхар, ул. Тапхар, д.8</t>
  </si>
  <si>
    <t>с. Сотниково, ул. Трактовая, д.1</t>
  </si>
  <si>
    <t>с. Сотниково, ул. Трактовая, д.16</t>
  </si>
  <si>
    <t>с. Сотниково, ул. Трактовая, д.87</t>
  </si>
  <si>
    <t>с. Посольское, ул. Набережная, д.15В</t>
  </si>
  <si>
    <t>с.Посольское, ул.Набережная,53А</t>
  </si>
  <si>
    <t>паспорт не представили, не верный тариф</t>
  </si>
  <si>
    <t>с. Выдрино, пер. Больничный, д.1</t>
  </si>
  <si>
    <t>с. Выдрино, пер. Больничный, д.2</t>
  </si>
  <si>
    <t>с. Выдрино, пер. Больничный, д.6</t>
  </si>
  <si>
    <t>п/ст. Выдрино, ул. Красных Партизан, д.41</t>
  </si>
  <si>
    <t>п/ст. Выдрино, ул. Красных Партизан, д.45</t>
  </si>
  <si>
    <t>п/ст. Выдрино, ул. Красных Партизан, д.49</t>
  </si>
  <si>
    <t>с. Выдрино, ул. Набережная, д.1</t>
  </si>
  <si>
    <t>с. Выдрино, ул. Набережная, д.10</t>
  </si>
  <si>
    <t>с. Выдрино, ул. Набережная, д.11</t>
  </si>
  <si>
    <t>с. Выдрино, ул. Набережная, д.15</t>
  </si>
  <si>
    <t>c. Выдрино, ул. Набережная,д. 13</t>
  </si>
  <si>
    <t>г. Бабушкин, ул. Красноармейская, д.1</t>
  </si>
  <si>
    <t>г. Бабушкин, ул. Ленина, д.44</t>
  </si>
  <si>
    <t>г. Бабушкин, ул. Ленина, д.45</t>
  </si>
  <si>
    <t>г. Бабушкин, ул. Набережная, д.7</t>
  </si>
  <si>
    <t>с. Творогово, кв-л 2-й, д.1</t>
  </si>
  <si>
    <t>с. Творогово, кв-л 2-й, д.2</t>
  </si>
  <si>
    <t>с. Творогово, кв-л 2-й, д.3</t>
  </si>
  <si>
    <t>с. Творогово, кв-л 2-й, д.4</t>
  </si>
  <si>
    <t>пгт. Каменск, кв-л 18-й, д.54</t>
  </si>
  <si>
    <t>пгт. Каменск, кв-л 18-й, д.58</t>
  </si>
  <si>
    <t>пгт. Каменск, кв-л 18-й, д.6</t>
  </si>
  <si>
    <t>пгт. Каменск, ул. Комсомольская, д.10</t>
  </si>
  <si>
    <t>пгт. Каменск, ул. Комсомольская, д.14</t>
  </si>
  <si>
    <t>пгт. Каменск, ул. Комсомольская, д.16</t>
  </si>
  <si>
    <t>с. Кабанск, кв-л 1-й, д.3</t>
  </si>
  <si>
    <t>с. Кабанск, кв-л 1-й, д.6</t>
  </si>
  <si>
    <t>с. Кабанск, кв-л 2-й, д.1</t>
  </si>
  <si>
    <t>нет паспорта, призн. авар</t>
  </si>
  <si>
    <t>с. Кабанск, кв-л 2-й, д.2</t>
  </si>
  <si>
    <t>с. Кабанск, кв-л 2-й, д.3</t>
  </si>
  <si>
    <t xml:space="preserve"> признают аварийным</t>
  </si>
  <si>
    <t>с. Кабанск, кв-л 2-й, д.4</t>
  </si>
  <si>
    <t>с. Кабанск, кв-л 2-й, д.5</t>
  </si>
  <si>
    <t>с. Кабанск, ул. Кирова, д.14</t>
  </si>
  <si>
    <t>с. Кабанск, ул. Кирова, д.6</t>
  </si>
  <si>
    <t>с. Кабанск, ул. Ленина, д.11</t>
  </si>
  <si>
    <t>с. Кабанск, ул. Ленина, д.13</t>
  </si>
  <si>
    <t>с. Кабанск, ул. Ленина, д.15</t>
  </si>
  <si>
    <t>ППРБ 517</t>
  </si>
  <si>
    <t>с. Кабанск, ул. Ленина, д.23</t>
  </si>
  <si>
    <t>с. Кабанск, ул. Ленина, д.27</t>
  </si>
  <si>
    <t>с. Кабанск, ул. Ленина, д.31</t>
  </si>
  <si>
    <t>с. Кабанск, ул. Ленина, д.35</t>
  </si>
  <si>
    <t>с. Кабанск, ул. Октябрьская, д.87</t>
  </si>
  <si>
    <t>с. Кабанск, ул.Совхозная, д.18</t>
  </si>
  <si>
    <t>с. Кабанск, ул. Юных Коммунаров, д.32</t>
  </si>
  <si>
    <t>с. Кабанск, пер. Больничный, д.1</t>
  </si>
  <si>
    <t>пгт. Селенгинск, мкр. Березовый, д.10</t>
  </si>
  <si>
    <t>пгт. Селенгинск, мкр. Березовый, д.11</t>
  </si>
  <si>
    <t>пгт. Селенгинск, мкр. Березовый, д.12</t>
  </si>
  <si>
    <t>паспорт не представили, спецсчет</t>
  </si>
  <si>
    <t>пгт. Селенгинск, мкр. Березовый, д.14</t>
  </si>
  <si>
    <t>пгт. Селенгинск, мкр. Березовый, д.15</t>
  </si>
  <si>
    <t>пгт. Селенгинск, мкр. Березовый, д.16</t>
  </si>
  <si>
    <t>пгт. Селенгинск, мкр. Березовый, д.17</t>
  </si>
  <si>
    <t>пгт. Селенгинск, мкр. Березовый, д.18</t>
  </si>
  <si>
    <t>пгт. Селенгинск, мкр. Березовый, д.20</t>
  </si>
  <si>
    <t>пгт. Селенгинск, мкр. Березовый, д.21</t>
  </si>
  <si>
    <t>пгт. Селенгинск, мкр. Березовый, д.22</t>
  </si>
  <si>
    <t>пгт. Селенгинск, мкр. Березовый, д.23</t>
  </si>
  <si>
    <t>пгт. Селенгинск, мкр. Березовый, д.24</t>
  </si>
  <si>
    <t>пгт. Селенгинск, мкр. Березовый, д.25</t>
  </si>
  <si>
    <t>с. Кижинга, ул. Кижингинская, д.2</t>
  </si>
  <si>
    <t>с. Кижинга, ул. Коммунистическая, д.10</t>
  </si>
  <si>
    <t>с. Кижинга, ул. Коммунистическая, д.16</t>
  </si>
  <si>
    <t>с. Кижинга, ул. Коммунистическая, д.6</t>
  </si>
  <si>
    <t>с. Кижинга, ул. Солнечная, д.1</t>
  </si>
  <si>
    <t>с. Кижинга, ул. Солнечная, д.3</t>
  </si>
  <si>
    <t>с. Новокижингинск, тер. Микрорайон, д.12</t>
  </si>
  <si>
    <t>с. Новокижингинск, тер. Микрорайон, д.14</t>
  </si>
  <si>
    <t>с. Новокижингинск, тер. Микрорайон, д.38</t>
  </si>
  <si>
    <t>с. Курумкан, ул. Балдакова, д.26</t>
  </si>
  <si>
    <t>с. Курумкан, ул. Балдакова, д.26А</t>
  </si>
  <si>
    <t>с. Курумкан, ул. Школьная, д.3</t>
  </si>
  <si>
    <t>с. Курумкан, ул. Школьная, д.5</t>
  </si>
  <si>
    <t>г. Кяхта, ул. Ленина, д.23</t>
  </si>
  <si>
    <t>г. Кяхта, ул. Ленина, д.24</t>
  </si>
  <si>
    <t>г. Кяхта, ул. Ленина, д.3</t>
  </si>
  <si>
    <t>г. Кяхта, ул. Ленина, д.45</t>
  </si>
  <si>
    <t>с. Усть-Кяхта, ул. Колхозная, д.5</t>
  </si>
  <si>
    <t>пгт. Наушки, ул. Пионерская, д.1</t>
  </si>
  <si>
    <t>не предусмотрен вид работ в тарифе</t>
  </si>
  <si>
    <t>пгт. Наушки, ул. Пионерская, д.6</t>
  </si>
  <si>
    <t>пгт. Наушки, ул. Песчаная, д.26А</t>
  </si>
  <si>
    <t>п. Хоронхой, ул.Зеленая, д.6</t>
  </si>
  <si>
    <t>Ремонт подвальных помещений</t>
  </si>
  <si>
    <t>п. Хоронхой, ул.Зеленая, д.7</t>
  </si>
  <si>
    <t>п. Хоронхой, ул. Ленина, д.11</t>
  </si>
  <si>
    <t>п. Хоронхой, ул. Ленина, д.15</t>
  </si>
  <si>
    <t>п. Иракинда, ул. Витимская, д.1</t>
  </si>
  <si>
    <t>п. Иракинда, ул. Витимская, д.3</t>
  </si>
  <si>
    <t>п. Иракинда, ул. Витимская, д.5</t>
  </si>
  <si>
    <t>пгт. Северомуйск, ул. Забайкальская, д.3</t>
  </si>
  <si>
    <t>пгт. Северомуйск, ул. Ленина, д.57</t>
  </si>
  <si>
    <t>пгт. Северомуйск, ул. Ленина, д.57А</t>
  </si>
  <si>
    <t>п. Таксимо, ул. 70 лет Октября, д.42</t>
  </si>
  <si>
    <t>п. Таксимо, ул. 70 лет Октября, д.46</t>
  </si>
  <si>
    <t>с. Мухоршибирь, ул. 30 лет Победы, д.13</t>
  </si>
  <si>
    <t>с. Мухоршибирь, ул. 30 лет Победы, д.7</t>
  </si>
  <si>
    <t>с. Мухоршибирь, ул. Новая, д.2</t>
  </si>
  <si>
    <t>п. Саган-Нур, ул. Лесная, д.4</t>
  </si>
  <si>
    <t>п. Саган-Нур, ул. Лесная, д.6</t>
  </si>
  <si>
    <t>п. Саган-Нур, ул. Лесная, д.7</t>
  </si>
  <si>
    <t>п. Саган-Нур, ул. Лесная, д.8</t>
  </si>
  <si>
    <t>п. Саган-Нур, ул. Ширяева, д.4</t>
  </si>
  <si>
    <t>МО "Окинский район"</t>
  </si>
  <si>
    <t>с. Орлик, ул. Аюшеева, д.15</t>
  </si>
  <si>
    <t>п/ст. Таловка, городок Социальный, д.4</t>
  </si>
  <si>
    <t>п/ст. Таловка, городок Социальный, д.7</t>
  </si>
  <si>
    <t>п/ст. Таловка, ул. Привокзальная, д.3А</t>
  </si>
  <si>
    <t>с. Ильинка, ул. Коммунистическая, д.11</t>
  </si>
  <si>
    <t>с. Ильинка, ул. Коммунистическая, д.13</t>
  </si>
  <si>
    <t>с. Ильинка, ул. Коммунистическая, д.15</t>
  </si>
  <si>
    <t>с. Ильинка, ул. Коммунистическая, д.19</t>
  </si>
  <si>
    <t>с. Ильинка, ул. Советская, д.5</t>
  </si>
  <si>
    <t>с. Ильинка, ул. Сосновая, д.1</t>
  </si>
  <si>
    <t>с. Старое Татаурово, ул. Комсомольская, д.1</t>
  </si>
  <si>
    <t>с. Старое Татаурово, ул. Комсомольская, д.11</t>
  </si>
  <si>
    <t>с. Старое Татаурово, ул. Комсомольская, д.13</t>
  </si>
  <si>
    <t>с. Турунтаево, кв-л 16-й, д.1</t>
  </si>
  <si>
    <t>с. Турунтаево, кв-л 1-й, д.2</t>
  </si>
  <si>
    <t>с. Турунтаево, кв-л 1-й, д.5</t>
  </si>
  <si>
    <t>с. Турунтаево, кв-л 1-й, д.6</t>
  </si>
  <si>
    <t>с. Татаурово, ул. Новая, д.2</t>
  </si>
  <si>
    <t>с. Татаурово, ул. Новая, д.6</t>
  </si>
  <si>
    <t>с. Татаурово, ул. Новая, д.8</t>
  </si>
  <si>
    <t>с. Татаурово, ул. Новая, д.10</t>
  </si>
  <si>
    <t>г. Северобайкальск, пр-кт Ленинградский, д.1</t>
  </si>
  <si>
    <t>г. Северобайкальск, пр-кт Ленинградский, д.2</t>
  </si>
  <si>
    <t>г. Северобайкальск, пр-кт Ленинградский, д.4</t>
  </si>
  <si>
    <t>г. Северобайкальск, пр-кт Ленинградский, д.5</t>
  </si>
  <si>
    <t>г. Северобайкальск, пр-кт Ленинградский, д.6А</t>
  </si>
  <si>
    <t>г. Северобайкальск, пр-кт. Ленинградский, д.9</t>
  </si>
  <si>
    <t>г. Северобайкальск, пр-кт. Ленинградский, д.19</t>
  </si>
  <si>
    <t>г. Северобайкальск, пр-кт. 60 лет СССР, д.2</t>
  </si>
  <si>
    <t>г. Северобайкальск, пр-кт. 60 лет СССР, д.4</t>
  </si>
  <si>
    <t>г. Северобайкальск, пр-кт. 60 лет СССР, д.8</t>
  </si>
  <si>
    <t>г. Северобайкальск, пр-кт. 60 лет СССР, д.10</t>
  </si>
  <si>
    <t>г. Северобайкальск, пр-кт. 60 лет СССР, д.14</t>
  </si>
  <si>
    <t>г. Северобайкальск, пр-кт. 60 лет СССР, д.16</t>
  </si>
  <si>
    <t>г. Северобайкальск, пр-кт 60 лет СССР, д.20</t>
  </si>
  <si>
    <t>г. Северобайкальск, пр-кт 60 лет СССР, д.26</t>
  </si>
  <si>
    <t>г. Северобайкальск, пр-кт 60 лет СССР, д.30</t>
  </si>
  <si>
    <t>г. Северобайкальск, пр-кт. 60 лет СССР, д.32</t>
  </si>
  <si>
    <t>г. Северобайкальск, ул. Промышленная, д.7</t>
  </si>
  <si>
    <t>г. Северобайкальск, ул. Промышленная, д.9</t>
  </si>
  <si>
    <t>г. Северобайкальск, ул. Студенческая, д.4</t>
  </si>
  <si>
    <t>г. Северобайкальск, ул. Парковая, д.7</t>
  </si>
  <si>
    <t>г. Северобайкальск, ул. Парковая, д.11</t>
  </si>
  <si>
    <t>г. Северобайкальск, ул. Полиграфистов, д.1</t>
  </si>
  <si>
    <t>г. Северобайкальск, ул. Полиграфистов, д.6</t>
  </si>
  <si>
    <t>пгт. Кичера, ул. Таллинская, д.2</t>
  </si>
  <si>
    <t>спецсчет</t>
  </si>
  <si>
    <t>пгт. Новый Уоян, пр-кт Литовский, д.12</t>
  </si>
  <si>
    <t>пгт. Новый Уоян, пр-кт Литовский, д.14</t>
  </si>
  <si>
    <t>пгт. Новый Уоян, пр-кт Литовский, д.16</t>
  </si>
  <si>
    <t>пгт. Новый Уоян, ул. 40 лет Победы, д.2</t>
  </si>
  <si>
    <t>пгт. Новый Уоян, ул. 70 лет Октября, д.10</t>
  </si>
  <si>
    <t>г. Гусиноозерск, ул. Гагарина, д.5-1</t>
  </si>
  <si>
    <t>г. Гусиноозерск, ул. Ленина, д.13</t>
  </si>
  <si>
    <t>г. Гусиноозерск, ул. Ленина, д.15</t>
  </si>
  <si>
    <t>г. Гусиноозерск, ул. Ленина, д.26</t>
  </si>
  <si>
    <t>г. Гусиноозерск, ул. Ленина, д.28</t>
  </si>
  <si>
    <t>г. Гусиноозерск, ул. Ленина, д.7А</t>
  </si>
  <si>
    <t>г. Гусиноозерск, ул. Проезжая, д.23</t>
  </si>
  <si>
    <t>г. Гусиноозерск, ул. Проезжая, д.7</t>
  </si>
  <si>
    <t>г. Гусиноозерск, ул. Проезжая, д.9</t>
  </si>
  <si>
    <t>г. Гусиноозерск, ул. Пушкина, д.5</t>
  </si>
  <si>
    <t>г. Гусиноозерск, ул. Пушкина, д.54</t>
  </si>
  <si>
    <t>г. Гусиноозерск, ул. Пушкина, д.56</t>
  </si>
  <si>
    <t>г. Гусиноозерск, ул. Фрунзе, д.9</t>
  </si>
  <si>
    <t>с. Гусиное Озеро, ул. Первомайская, д.4</t>
  </si>
  <si>
    <t>с. Гусиное Озеро, кв-л Молодежный, д.1</t>
  </si>
  <si>
    <t>с. Гусиное Озеро, ул. Советская, д.23</t>
  </si>
  <si>
    <t>с. Гусиное Озеро, ул. Школьная, д.3</t>
  </si>
  <si>
    <t>с. Тарбагатай, ул. Гагарина, д.1</t>
  </si>
  <si>
    <t>с. Тарбагатай, ул. Некрасова, д.52</t>
  </si>
  <si>
    <t>с. Тарбагатай, ул. Рокоссовского, д.3</t>
  </si>
  <si>
    <t>с. Тарбагатай, ул. Рокоссовского, д.7</t>
  </si>
  <si>
    <t>с. Кырен, ул. Первомайская, д.1</t>
  </si>
  <si>
    <t>с. Кырен, ул. Первомайская, д.2</t>
  </si>
  <si>
    <t>с. Кырен, ул. Советская, д.7</t>
  </si>
  <si>
    <t>с. Кырен, ул. Советская, д.9</t>
  </si>
  <si>
    <t>с. Кырен, ул. Каландаришвили, д.9</t>
  </si>
  <si>
    <t>с. Кырен, ул. Каландаришвили, д.11</t>
  </si>
  <si>
    <t>с. Кырен, ул. Горького, д.14</t>
  </si>
  <si>
    <t>с. Хоринск, ул. Аптечная, д.12</t>
  </si>
  <si>
    <t>с. Хоринск, ул. Гражданская, д.2</t>
  </si>
  <si>
    <t>с. Хоринск, ул. Гражданская, д.4</t>
  </si>
  <si>
    <t>с. Хоринск, ул. Заводская, д.2</t>
  </si>
  <si>
    <t>с. Хоринск, ул. Октябрьская, д.2</t>
  </si>
  <si>
    <t>с. Хоринск, ул. Октябрьская, д.6</t>
  </si>
  <si>
    <t>г. Улан-Удэ, б-р Карла Маркса, д.2</t>
  </si>
  <si>
    <t>г. Улан-Удэ, б-р Карла Маркса, д.4</t>
  </si>
  <si>
    <t>г. Улан-Удэ, б-р Карла Маркса, д.5</t>
  </si>
  <si>
    <t>г. Улан-Удэ, б-р Карла Маркса, д.6</t>
  </si>
  <si>
    <t>г. Улан-Удэ, б-р Карла Маркса, д.7</t>
  </si>
  <si>
    <t>г. Улан-Удэ, б-р Карла Маркса, д.9</t>
  </si>
  <si>
    <t>г. Улан-Удэ, б-р Карла Маркса, д.15А</t>
  </si>
  <si>
    <t>г. Улан-Удэ, б-р Карла Маркса, д.17</t>
  </si>
  <si>
    <t>г. Улан-Удэ, б-р Карла Маркса, д.18</t>
  </si>
  <si>
    <t>г. Улан-Удэ, б-р Карла Маркса, д.20</t>
  </si>
  <si>
    <t>г. Улан-Удэ, бульвар Карла Маркса,  19</t>
  </si>
  <si>
    <t>г. Улан-Удэ, пр-кт Строителей, д.20</t>
  </si>
  <si>
    <t>г. Улан-Удэ, пр-кт Строителей, д.66</t>
  </si>
  <si>
    <t>г. Улан-Удэ, ул. Антонова, д.12</t>
  </si>
  <si>
    <t>перенесли с 2018</t>
  </si>
  <si>
    <t>г. Улан-Удэ, ул. Бабушкина, д.11</t>
  </si>
  <si>
    <t>г. Улан-Удэ, ул. Гагарина, д.15</t>
  </si>
  <si>
    <t>г. Улан-Удэ, ул. Гагарина, д.16</t>
  </si>
  <si>
    <t>г. Улан-Удэ, ул. Гагарина, д.16А</t>
  </si>
  <si>
    <t>г. Улан-Удэ, ул. Гагарина, д.16Б</t>
  </si>
  <si>
    <t>г. Улан-Удэ, ул. Гагарина, д.17</t>
  </si>
  <si>
    <t>г. Улан-Удэ, ул. Гагарина, д.18</t>
  </si>
  <si>
    <t>г. Улан-Удэ, ул. Гагарина, д.3</t>
  </si>
  <si>
    <t>г. Улан-Удэ, ул. Гагарина, д.38</t>
  </si>
  <si>
    <t>г. Улан-Удэ, ул. Гагарина, д.4</t>
  </si>
  <si>
    <t>г. Улан-Удэ, ул. Гагарина, д.40</t>
  </si>
  <si>
    <t>г. Улан-Удэ, ул. Гагарина, д.57</t>
  </si>
  <si>
    <t>г. Улан-Удэ, ул. Гастелло, д.10</t>
  </si>
  <si>
    <t>г. Улан-Удэ, ул. Гастелло, д.12</t>
  </si>
  <si>
    <t>г. Улан-Удэ, ул. Гастелло, д.15</t>
  </si>
  <si>
    <t>г. Улан-Удэ, ул. Гастелло, д. 2</t>
  </si>
  <si>
    <t>г. Улан-Удэ, ул. Гастелло, д. 6</t>
  </si>
  <si>
    <t>г. Улан-Удэ, ул. Гастелло, д.7</t>
  </si>
  <si>
    <t>г. Улан-Удэ, ул. Гастелло, д. 8</t>
  </si>
  <si>
    <t>г. Улан-Удэ, ул. Геологическая, д.12</t>
  </si>
  <si>
    <t>Оштукат. Кирпич</t>
  </si>
  <si>
    <t>г. Улан-Удэ, ул. Геологическая, д.15</t>
  </si>
  <si>
    <t>г. Улан-Удэ, ул. Геологическая, д.16</t>
  </si>
  <si>
    <t>г. Улан-Удэ, ул. Герцена, д. 11</t>
  </si>
  <si>
    <t>г. Улан-Удэ, ул. Земнухова, д.23</t>
  </si>
  <si>
    <t>г. Улан-Удэ, ул. Калашникова, д.10</t>
  </si>
  <si>
    <t>г. Улан-Удэ, ул. Калашникова, д.17</t>
  </si>
  <si>
    <t>г. Улан-Удэ, ул. Калашникова, д.8</t>
  </si>
  <si>
    <t>ж/бетонные панели</t>
  </si>
  <si>
    <t>г. Улан-Удэ, ул. Кирзаводская, д.1</t>
  </si>
  <si>
    <t>г. Улан-Удэ, ул. Кирзаводская, д.2</t>
  </si>
  <si>
    <t>г. Улан-Удэ, ул. Мокрова, д.32</t>
  </si>
  <si>
    <t>г. Улан-Удэ, ул. Мокрова, д.34</t>
  </si>
  <si>
    <t>г. Улан-Удэ, ул. Моховая, д.1</t>
  </si>
  <si>
    <t>неблаг</t>
  </si>
  <si>
    <t>г. Улан-Удэ, ул. Моховая, д.2</t>
  </si>
  <si>
    <t>г. Улан-Удэ, ул. Моховая, д.4</t>
  </si>
  <si>
    <t>г. Улан-Удэ, ул. Моховая, д.8</t>
  </si>
  <si>
    <t>г. Улан-Удэ, ул. Пушкина, д.12</t>
  </si>
  <si>
    <t>г. Улан-Удэ, ул. Пушкина, д.12П</t>
  </si>
  <si>
    <t>г. Улан-Удэ, ул. Пушкина, д.3</t>
  </si>
  <si>
    <t>г. Улан-Удэ, ул. Пушкина, д.3А</t>
  </si>
  <si>
    <t>г. Улан-Удэ, ул. Пушкина, д.4</t>
  </si>
  <si>
    <t>г. Улан-Удэ, ул. Пушкина, д.5</t>
  </si>
  <si>
    <t xml:space="preserve"> г. Улан-Удэ, ул. Пушкина, д. 10</t>
  </si>
  <si>
    <t>г. Улан-Удэ, ул. Революции 1905 года, д.12</t>
  </si>
  <si>
    <t>г. Улан-Удэ, ул. Революции 1905 года, д.3</t>
  </si>
  <si>
    <t>г. Улан-Удэ, ул. Революции 1905 года, д.32А</t>
  </si>
  <si>
    <t>г. Улан-Удэ, ул. Революции 1905 года, д.60</t>
  </si>
  <si>
    <t>г. Улан-Удэ, ул. Революции 1905 года, д.62</t>
  </si>
  <si>
    <t>г. Улан-Удэ, ул. Революции 1905 года, д.82</t>
  </si>
  <si>
    <t>г. Улан-Удэ, ул. Революции 1905 года, д.86</t>
  </si>
  <si>
    <t>г. Улан-Удэ, ул. Революции 1905 года, д.9</t>
  </si>
  <si>
    <t>г. Улан-Удэ, ул. Революции 1905 года, д.94</t>
  </si>
  <si>
    <t>г. Улан-Удэ, ул. Революции 1905г, д. 32</t>
  </si>
  <si>
    <t>г. Улан-Удэ, ул. Тобольская, д.55</t>
  </si>
  <si>
    <t>г. Улан-Удэ, ул. Тобольская, д.59</t>
  </si>
  <si>
    <t>г. Улан-Удэ, ул. Тобольская, д.61</t>
  </si>
  <si>
    <t>г. Улан-Удэ, ул. Тобольская, д.63</t>
  </si>
  <si>
    <t>г. Улан-Удэ, ул. Тобольская, д.65</t>
  </si>
  <si>
    <t>г. Улан-Удэ, ул. Тобольская, д.67</t>
  </si>
  <si>
    <t>г. Улан-Удэ, ул. Х. Намсараева, д. 8</t>
  </si>
  <si>
    <t>г. Улан-Удэ, ул. Цыбикова, д.1А</t>
  </si>
  <si>
    <t>Кирпич оштук.</t>
  </si>
  <si>
    <t>г. Улан-Удэ, ул. Цыбикова, д.4</t>
  </si>
  <si>
    <t>КПД</t>
  </si>
  <si>
    <t>г. Улан-Удэ, ул. Яковлева, д.1</t>
  </si>
  <si>
    <t>г. Улан-Удэ, ул. Яковлева, д.17</t>
  </si>
  <si>
    <t>г. Улан-Удэ, ул. Яковлева, д.5</t>
  </si>
  <si>
    <t>г. Улан-Удэ, ул. Яковлева, д.7</t>
  </si>
  <si>
    <t>нужно исключать, нет такого вида работ на доме</t>
  </si>
  <si>
    <t>МКД</t>
  </si>
  <si>
    <t>Проект ППРБ_ сентябрь</t>
  </si>
  <si>
    <t>ПРИЛОЖЕНИЕ № 4</t>
  </si>
  <si>
    <t>от 17.11.2017 № 543</t>
  </si>
  <si>
    <t>УТВЕРЖДЕН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</si>
</sst>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[$-419]#,##0.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8" fillId="0" borderId="0"/>
    <xf numFmtId="0" fontId="9" fillId="0" borderId="0"/>
    <xf numFmtId="164" fontId="5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vertical="center" wrapText="1"/>
    </xf>
    <xf numFmtId="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4" fontId="2" fillId="0" borderId="3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 wrapText="1" shrinkToFit="1"/>
    </xf>
    <xf numFmtId="49" fontId="3" fillId="0" borderId="1" xfId="2" applyNumberFormat="1" applyFont="1" applyFill="1" applyBorder="1" applyAlignment="1" applyProtection="1">
      <alignment horizontal="left" vertical="center" wrapText="1" shrinkToFit="1"/>
    </xf>
    <xf numFmtId="4" fontId="3" fillId="0" borderId="1" xfId="2" applyNumberFormat="1" applyFont="1" applyFill="1" applyBorder="1" applyAlignment="1">
      <alignment horizontal="center" vertical="center" wrapText="1"/>
    </xf>
    <xf numFmtId="4" fontId="3" fillId="0" borderId="1" xfId="2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2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4" fontId="2" fillId="0" borderId="0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1" xfId="0" applyFont="1" applyFill="1" applyBorder="1"/>
    <xf numFmtId="0" fontId="7" fillId="0" borderId="0" xfId="0" applyFont="1" applyFill="1"/>
    <xf numFmtId="4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left" wrapText="1"/>
    </xf>
    <xf numFmtId="164" fontId="3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4" fontId="3" fillId="0" borderId="1" xfId="4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0" xfId="0" applyFont="1" applyFill="1"/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left" vertical="center" wrapText="1"/>
    </xf>
    <xf numFmtId="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left" vertical="center" wrapText="1"/>
    </xf>
    <xf numFmtId="0" fontId="10" fillId="0" borderId="0" xfId="0" applyFont="1" applyFill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165" fontId="11" fillId="0" borderId="9" xfId="2" applyNumberFormat="1" applyFont="1" applyFill="1" applyBorder="1" applyAlignment="1" applyProtection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vertical="center" wrapText="1"/>
    </xf>
    <xf numFmtId="0" fontId="11" fillId="0" borderId="1" xfId="2" applyFont="1" applyFill="1" applyBorder="1" applyAlignment="1" applyProtection="1">
      <alignment horizontal="center" vertical="center" wrapText="1"/>
    </xf>
    <xf numFmtId="165" fontId="11" fillId="0" borderId="1" xfId="2" applyNumberFormat="1" applyFont="1" applyFill="1" applyBorder="1" applyAlignment="1" applyProtection="1">
      <alignment vertical="center" wrapText="1"/>
    </xf>
    <xf numFmtId="0" fontId="11" fillId="0" borderId="10" xfId="2" applyFont="1" applyFill="1" applyBorder="1" applyAlignment="1" applyProtection="1">
      <alignment horizontal="left" vertical="center" wrapText="1"/>
    </xf>
    <xf numFmtId="0" fontId="11" fillId="0" borderId="9" xfId="2" applyFont="1" applyFill="1" applyBorder="1" applyAlignment="1" applyProtection="1">
      <alignment horizontal="center" vertical="center"/>
    </xf>
    <xf numFmtId="0" fontId="11" fillId="0" borderId="0" xfId="2" applyFont="1" applyFill="1" applyAlignment="1" applyProtection="1"/>
    <xf numFmtId="165" fontId="11" fillId="0" borderId="1" xfId="2" applyNumberFormat="1" applyFont="1" applyFill="1" applyBorder="1" applyAlignment="1" applyProtection="1">
      <alignment horizontal="center" vertical="center" wrapText="1"/>
    </xf>
    <xf numFmtId="0" fontId="11" fillId="0" borderId="11" xfId="2" applyFont="1" applyFill="1" applyBorder="1" applyAlignment="1" applyProtection="1">
      <alignment horizontal="left" vertical="center" wrapText="1"/>
    </xf>
    <xf numFmtId="165" fontId="11" fillId="0" borderId="12" xfId="2" applyNumberFormat="1" applyFont="1" applyFill="1" applyBorder="1" applyAlignment="1" applyProtection="1">
      <alignment horizontal="center" vertical="center"/>
    </xf>
    <xf numFmtId="0" fontId="11" fillId="0" borderId="12" xfId="2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horizontal="left" vertical="center" wrapText="1"/>
    </xf>
    <xf numFmtId="165" fontId="11" fillId="0" borderId="1" xfId="2" applyNumberFormat="1" applyFont="1" applyFill="1" applyBorder="1" applyAlignment="1" applyProtection="1">
      <alignment horizontal="center" vertical="center"/>
    </xf>
    <xf numFmtId="0" fontId="11" fillId="0" borderId="1" xfId="2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3" fillId="0" borderId="1" xfId="5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center"/>
    </xf>
    <xf numFmtId="164" fontId="2" fillId="0" borderId="1" xfId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1" xfId="0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 shrinkToFit="1"/>
    </xf>
    <xf numFmtId="4" fontId="12" fillId="0" borderId="3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3" fillId="0" borderId="1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4" fontId="3" fillId="0" borderId="1" xfId="0" applyNumberFormat="1" applyFont="1" applyFill="1" applyBorder="1" applyAlignment="1">
      <alignment horizontal="center" vertical="center" textRotation="90" wrapText="1"/>
    </xf>
    <xf numFmtId="0" fontId="3" fillId="0" borderId="1" xfId="0" applyNumberFormat="1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4" fontId="3" fillId="0" borderId="4" xfId="2" applyNumberFormat="1" applyFont="1" applyFill="1" applyBorder="1" applyAlignment="1">
      <alignment horizontal="center" vertical="center" wrapText="1"/>
    </xf>
    <xf numFmtId="4" fontId="3" fillId="0" borderId="5" xfId="2" applyNumberFormat="1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4" fontId="3" fillId="0" borderId="6" xfId="2" applyNumberFormat="1" applyFont="1" applyFill="1" applyBorder="1" applyAlignment="1">
      <alignment horizontal="center" vertical="center" wrapText="1"/>
    </xf>
    <xf numFmtId="0" fontId="3" fillId="0" borderId="4" xfId="2" applyNumberFormat="1" applyFont="1" applyFill="1" applyBorder="1" applyAlignment="1">
      <alignment horizontal="left" vertical="center" wrapText="1"/>
    </xf>
    <xf numFmtId="0" fontId="3" fillId="0" borderId="5" xfId="2" applyNumberFormat="1" applyFont="1" applyFill="1" applyBorder="1" applyAlignment="1">
      <alignment horizontal="left" vertical="center" wrapText="1"/>
    </xf>
    <xf numFmtId="4" fontId="3" fillId="0" borderId="6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5" xfId="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3" fillId="0" borderId="1" xfId="4" applyNumberFormat="1" applyFont="1" applyFill="1" applyBorder="1" applyAlignment="1">
      <alignment horizontal="center" vertical="center"/>
    </xf>
  </cellXfs>
  <cellStyles count="6">
    <cellStyle name="Excel Built-in Normal" xfId="2"/>
    <cellStyle name="Normal" xfId="3"/>
    <cellStyle name="Обычный" xfId="0" builtinId="0"/>
    <cellStyle name="Обычный 3" xfId="4"/>
    <cellStyle name="Финансовый" xfId="1" builtinId="3"/>
    <cellStyle name="Финансовый 2" xfId="5"/>
  </cellStyles>
  <dxfs count="51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172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M18" sqref="M18"/>
    </sheetView>
  </sheetViews>
  <sheetFormatPr defaultRowHeight="18.75" x14ac:dyDescent="0.3"/>
  <cols>
    <col min="1" max="1" width="14.140625" style="7" customWidth="1"/>
    <col min="2" max="2" width="8.28515625" style="2" customWidth="1"/>
    <col min="3" max="3" width="44" style="8" customWidth="1"/>
    <col min="4" max="4" width="9.140625" style="2" customWidth="1"/>
    <col min="5" max="5" width="10.140625" style="2" customWidth="1"/>
    <col min="6" max="6" width="13.5703125" style="2" customWidth="1"/>
    <col min="7" max="7" width="9.140625" style="2" customWidth="1"/>
    <col min="8" max="8" width="17.28515625" style="9" customWidth="1"/>
    <col min="9" max="9" width="16.85546875" style="9" customWidth="1"/>
    <col min="10" max="10" width="26.7109375" style="10" customWidth="1"/>
    <col min="11" max="11" width="22.85546875" style="9" customWidth="1"/>
    <col min="12" max="12" width="20.5703125" style="2" customWidth="1"/>
    <col min="13" max="13" width="22.5703125" style="4" customWidth="1"/>
    <col min="14" max="14" width="21.140625" style="6" customWidth="1"/>
    <col min="15" max="15" width="16.28515625" style="3" customWidth="1"/>
    <col min="16" max="16" width="20" style="1" hidden="1" customWidth="1"/>
    <col min="17" max="17" width="20.140625" style="1" hidden="1" customWidth="1"/>
    <col min="18" max="18" width="9.140625" style="4" customWidth="1"/>
    <col min="19" max="19" width="11" style="4" customWidth="1"/>
    <col min="20" max="16384" width="9.140625" style="7"/>
  </cols>
  <sheetData>
    <row r="1" spans="2:19" hidden="1" x14ac:dyDescent="0.3">
      <c r="B1" s="1"/>
      <c r="C1" s="2"/>
      <c r="H1" s="3"/>
      <c r="I1" s="4"/>
      <c r="J1" s="5"/>
      <c r="K1" s="2"/>
      <c r="L1" s="4"/>
      <c r="O1" s="174" t="s">
        <v>0</v>
      </c>
      <c r="P1" s="174"/>
      <c r="Q1" s="174"/>
      <c r="R1" s="174"/>
      <c r="S1" s="174"/>
    </row>
    <row r="2" spans="2:19" hidden="1" x14ac:dyDescent="0.3">
      <c r="B2" s="1"/>
      <c r="C2" s="2"/>
      <c r="H2" s="3"/>
      <c r="I2" s="4"/>
      <c r="J2" s="5"/>
      <c r="K2" s="2"/>
      <c r="L2" s="4"/>
      <c r="O2" s="174" t="s">
        <v>1</v>
      </c>
      <c r="P2" s="174"/>
      <c r="Q2" s="174"/>
      <c r="R2" s="174"/>
      <c r="S2" s="174"/>
    </row>
    <row r="3" spans="2:19" hidden="1" x14ac:dyDescent="0.3">
      <c r="B3" s="1"/>
      <c r="C3" s="2"/>
      <c r="H3" s="3"/>
      <c r="I3" s="4"/>
      <c r="J3" s="5"/>
      <c r="K3" s="2"/>
      <c r="L3" s="4"/>
      <c r="O3" s="174" t="s">
        <v>2</v>
      </c>
      <c r="P3" s="174"/>
      <c r="Q3" s="174"/>
      <c r="R3" s="174"/>
      <c r="S3" s="174"/>
    </row>
    <row r="4" spans="2:19" hidden="1" x14ac:dyDescent="0.3">
      <c r="B4" s="1"/>
      <c r="C4" s="2"/>
      <c r="H4" s="3"/>
      <c r="I4" s="4"/>
      <c r="J4" s="5"/>
      <c r="K4" s="2"/>
      <c r="L4" s="4"/>
      <c r="O4" s="174" t="s">
        <v>3</v>
      </c>
      <c r="P4" s="174"/>
      <c r="Q4" s="174"/>
      <c r="R4" s="174"/>
      <c r="S4" s="174"/>
    </row>
    <row r="5" spans="2:19" hidden="1" x14ac:dyDescent="0.3">
      <c r="B5" s="1"/>
      <c r="C5" s="2"/>
      <c r="H5" s="3"/>
      <c r="I5" s="4"/>
      <c r="J5" s="5"/>
      <c r="K5" s="2"/>
      <c r="L5" s="4"/>
      <c r="O5" s="2"/>
      <c r="P5" s="5"/>
      <c r="Q5" s="5"/>
      <c r="R5" s="2"/>
      <c r="S5" s="2"/>
    </row>
    <row r="6" spans="2:19" hidden="1" x14ac:dyDescent="0.3">
      <c r="B6" s="1"/>
      <c r="C6" s="2"/>
      <c r="H6" s="3"/>
      <c r="I6" s="4"/>
      <c r="J6" s="5"/>
      <c r="K6" s="2"/>
      <c r="L6" s="4"/>
      <c r="O6" s="175" t="s">
        <v>4</v>
      </c>
      <c r="P6" s="175"/>
      <c r="Q6" s="175"/>
      <c r="R6" s="175"/>
      <c r="S6" s="175"/>
    </row>
    <row r="7" spans="2:19" hidden="1" x14ac:dyDescent="0.3">
      <c r="B7" s="1"/>
      <c r="C7" s="2"/>
      <c r="H7" s="3"/>
      <c r="I7" s="4"/>
      <c r="J7" s="5"/>
      <c r="K7" s="2"/>
      <c r="L7" s="4"/>
      <c r="O7" s="175" t="s">
        <v>5</v>
      </c>
      <c r="P7" s="175"/>
      <c r="Q7" s="175"/>
      <c r="R7" s="175"/>
      <c r="S7" s="175"/>
    </row>
    <row r="8" spans="2:19" hidden="1" x14ac:dyDescent="0.3">
      <c r="B8" s="1"/>
      <c r="C8" s="2"/>
      <c r="H8" s="3"/>
      <c r="I8" s="4"/>
      <c r="J8" s="5"/>
      <c r="K8" s="2"/>
      <c r="L8" s="4"/>
      <c r="O8" s="175" t="s">
        <v>6</v>
      </c>
      <c r="P8" s="175"/>
      <c r="Q8" s="175"/>
      <c r="R8" s="175"/>
      <c r="S8" s="175"/>
    </row>
    <row r="9" spans="2:19" hidden="1" x14ac:dyDescent="0.3">
      <c r="O9" s="175" t="s">
        <v>7</v>
      </c>
      <c r="P9" s="175"/>
      <c r="Q9" s="175"/>
      <c r="R9" s="175"/>
      <c r="S9" s="175"/>
    </row>
    <row r="10" spans="2:19" x14ac:dyDescent="0.3">
      <c r="C10" s="176" t="s">
        <v>8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1"/>
      <c r="R10" s="6"/>
    </row>
    <row r="11" spans="2:19" x14ac:dyDescent="0.3">
      <c r="C11" s="176" t="s">
        <v>9</v>
      </c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</row>
    <row r="12" spans="2:19" x14ac:dyDescent="0.3">
      <c r="R12" s="1"/>
    </row>
    <row r="13" spans="2:19" x14ac:dyDescent="0.3">
      <c r="B13" s="177" t="s">
        <v>10</v>
      </c>
      <c r="C13" s="177" t="s">
        <v>11</v>
      </c>
      <c r="D13" s="178" t="s">
        <v>12</v>
      </c>
      <c r="E13" s="179"/>
      <c r="F13" s="180" t="s">
        <v>13</v>
      </c>
      <c r="G13" s="180" t="s">
        <v>14</v>
      </c>
      <c r="H13" s="181" t="s">
        <v>15</v>
      </c>
      <c r="I13" s="181" t="s">
        <v>16</v>
      </c>
      <c r="J13" s="177" t="s">
        <v>17</v>
      </c>
      <c r="K13" s="190" t="s">
        <v>18</v>
      </c>
      <c r="L13" s="190" t="s">
        <v>19</v>
      </c>
      <c r="M13" s="190" t="s">
        <v>20</v>
      </c>
      <c r="N13" s="182" t="s">
        <v>21</v>
      </c>
      <c r="O13" s="182" t="s">
        <v>22</v>
      </c>
      <c r="P13" s="183" t="s">
        <v>23</v>
      </c>
      <c r="Q13" s="184" t="s">
        <v>24</v>
      </c>
      <c r="R13" s="178" t="s">
        <v>25</v>
      </c>
      <c r="S13" s="179"/>
    </row>
    <row r="14" spans="2:19" ht="153" x14ac:dyDescent="0.3">
      <c r="B14" s="177"/>
      <c r="C14" s="177"/>
      <c r="D14" s="12" t="s">
        <v>26</v>
      </c>
      <c r="E14" s="12" t="s">
        <v>27</v>
      </c>
      <c r="F14" s="180"/>
      <c r="G14" s="180"/>
      <c r="H14" s="181"/>
      <c r="I14" s="181"/>
      <c r="J14" s="177"/>
      <c r="K14" s="190"/>
      <c r="L14" s="190"/>
      <c r="M14" s="190"/>
      <c r="N14" s="182"/>
      <c r="O14" s="182"/>
      <c r="P14" s="183"/>
      <c r="Q14" s="185"/>
      <c r="R14" s="12" t="s">
        <v>28</v>
      </c>
      <c r="S14" s="12" t="s">
        <v>29</v>
      </c>
    </row>
    <row r="15" spans="2:19" x14ac:dyDescent="0.3">
      <c r="B15" s="13">
        <v>1</v>
      </c>
      <c r="C15" s="13">
        <v>2</v>
      </c>
      <c r="D15" s="13">
        <v>3</v>
      </c>
      <c r="E15" s="13">
        <v>4</v>
      </c>
      <c r="F15" s="13">
        <v>5</v>
      </c>
      <c r="G15" s="14">
        <v>6</v>
      </c>
      <c r="H15" s="14">
        <v>7</v>
      </c>
      <c r="I15" s="14">
        <v>8</v>
      </c>
      <c r="J15" s="15">
        <v>9</v>
      </c>
      <c r="K15" s="14">
        <v>10</v>
      </c>
      <c r="L15" s="14">
        <v>11</v>
      </c>
      <c r="M15" s="16">
        <v>12</v>
      </c>
      <c r="N15" s="16">
        <v>13</v>
      </c>
      <c r="O15" s="17">
        <v>14</v>
      </c>
      <c r="P15" s="18"/>
      <c r="Q15" s="19"/>
      <c r="R15" s="20">
        <v>15</v>
      </c>
      <c r="S15" s="4">
        <v>16</v>
      </c>
    </row>
    <row r="16" spans="2:19" x14ac:dyDescent="0.3">
      <c r="B16" s="13"/>
      <c r="C16" s="13"/>
      <c r="D16" s="13"/>
      <c r="E16" s="13"/>
      <c r="F16" s="13"/>
      <c r="G16" s="13"/>
      <c r="H16" s="21"/>
      <c r="I16" s="21"/>
      <c r="J16" s="22"/>
      <c r="K16" s="21"/>
      <c r="L16" s="21"/>
      <c r="M16" s="21"/>
      <c r="N16" s="16"/>
      <c r="O16" s="16"/>
      <c r="P16" s="23"/>
      <c r="Q16" s="24"/>
      <c r="R16" s="20"/>
      <c r="S16" s="20"/>
    </row>
    <row r="17" spans="1:19" x14ac:dyDescent="0.3">
      <c r="A17" s="7">
        <f>B24+B26+B29+B48+B58+B60+B97+B102+B104+B125+B140+B146+B152+B169+B196+B204+B207+B301</f>
        <v>187</v>
      </c>
      <c r="B17" s="13"/>
      <c r="C17" s="25" t="s">
        <v>30</v>
      </c>
      <c r="D17" s="13"/>
      <c r="E17" s="13"/>
      <c r="F17" s="13"/>
      <c r="G17" s="13"/>
      <c r="H17" s="26">
        <f>H18+H208</f>
        <v>585119.89269999997</v>
      </c>
      <c r="I17" s="26"/>
      <c r="J17" s="27"/>
      <c r="K17" s="26">
        <f>K18+K208</f>
        <v>424733333.33086193</v>
      </c>
      <c r="L17" s="26">
        <f>L18+L208</f>
        <v>13676669.695270002</v>
      </c>
      <c r="M17" s="26">
        <f>M18+M208</f>
        <v>438410003.02613211</v>
      </c>
      <c r="N17" s="21"/>
      <c r="O17" s="28"/>
      <c r="P17" s="29">
        <f>P18+P208</f>
        <v>383170550</v>
      </c>
      <c r="Q17" s="30">
        <f>P17-M17</f>
        <v>-55239453.026132107</v>
      </c>
      <c r="R17" s="20"/>
      <c r="S17" s="20"/>
    </row>
    <row r="18" spans="1:19" x14ac:dyDescent="0.3">
      <c r="B18" s="13"/>
      <c r="C18" s="25" t="s">
        <v>31</v>
      </c>
      <c r="D18" s="13"/>
      <c r="E18" s="13"/>
      <c r="F18" s="13"/>
      <c r="G18" s="13"/>
      <c r="H18" s="30">
        <f>H19+H25+H27+H30+H49+H59+H61+H101+H103+H105+H130+H142+H147+H154+H171+H197+H205</f>
        <v>209960.44270000004</v>
      </c>
      <c r="I18" s="30"/>
      <c r="J18" s="22"/>
      <c r="K18" s="26">
        <f>K19+K25+K27+K30+K49+K59+K61+K101+K105+K130+K142+K147+K154+K171+K197+K205</f>
        <v>97662945.433261991</v>
      </c>
      <c r="L18" s="30">
        <f>L19+L25+L27+L30+L49+L59+L61+L101+L105+L130+L142+L147+L154+L171+L197+L205</f>
        <v>5558160.0736699989</v>
      </c>
      <c r="M18" s="30">
        <f>M19+M25+M27+M30+M49+M59+M61+M101+M105+M130+M142+M147+M154+M171+M197+M205</f>
        <v>103221105.50693199</v>
      </c>
      <c r="N18" s="31"/>
      <c r="O18" s="28"/>
      <c r="P18" s="29">
        <f>P19+P25+P27+P30+P49+P59+P61+P101+P105+P130+P142+P147+P154+P171+P197+P205</f>
        <v>87955800</v>
      </c>
      <c r="Q18" s="29">
        <f>Q19+Q25+Q27+Q30+Q49+Q59+Q61+Q101+Q105+Q130+Q142+Q147+Q154+Q171+Q197+Q205</f>
        <v>-15265305.506931994</v>
      </c>
      <c r="R18" s="20"/>
      <c r="S18" s="20"/>
    </row>
    <row r="19" spans="1:19" x14ac:dyDescent="0.3">
      <c r="B19" s="32"/>
      <c r="C19" s="25" t="s">
        <v>32</v>
      </c>
      <c r="D19" s="32"/>
      <c r="E19" s="32"/>
      <c r="F19" s="32"/>
      <c r="G19" s="32"/>
      <c r="H19" s="30">
        <f>SUM(H20:H24)</f>
        <v>4853.2</v>
      </c>
      <c r="I19" s="30"/>
      <c r="J19" s="33"/>
      <c r="K19" s="26">
        <f>SUM(K20:K24)</f>
        <v>464280.95999999996</v>
      </c>
      <c r="L19" s="30">
        <f>SUM(L20:L24)</f>
        <v>123927.02399999999</v>
      </c>
      <c r="M19" s="30">
        <f>SUM(M20:M24)</f>
        <v>588207.98399999994</v>
      </c>
      <c r="N19" s="31"/>
      <c r="O19" s="28"/>
      <c r="P19" s="29">
        <v>1240040</v>
      </c>
      <c r="Q19" s="30">
        <f>P19-M19</f>
        <v>651832.01600000006</v>
      </c>
      <c r="R19" s="20"/>
      <c r="S19" s="20"/>
    </row>
    <row r="20" spans="1:19" ht="56.25" x14ac:dyDescent="0.3">
      <c r="B20" s="186">
        <v>1</v>
      </c>
      <c r="C20" s="188" t="s">
        <v>33</v>
      </c>
      <c r="D20" s="186">
        <v>1994</v>
      </c>
      <c r="E20" s="186"/>
      <c r="F20" s="186" t="s">
        <v>34</v>
      </c>
      <c r="G20" s="186">
        <v>2</v>
      </c>
      <c r="H20" s="191">
        <v>2039.4999999999998</v>
      </c>
      <c r="I20" s="193">
        <v>678.4</v>
      </c>
      <c r="J20" s="34" t="s">
        <v>35</v>
      </c>
      <c r="K20" s="21">
        <f>H20*N20</f>
        <v>114681.08499999998</v>
      </c>
      <c r="L20" s="31">
        <f>H20*O20</f>
        <v>28124.704999999994</v>
      </c>
      <c r="M20" s="31">
        <f>K20+L20</f>
        <v>142805.78999999998</v>
      </c>
      <c r="N20" s="31">
        <v>56.23</v>
      </c>
      <c r="O20" s="31">
        <v>13.79</v>
      </c>
      <c r="P20" s="29"/>
      <c r="Q20" s="24"/>
      <c r="R20" s="20" t="s">
        <v>36</v>
      </c>
      <c r="S20" s="20" t="s">
        <v>37</v>
      </c>
    </row>
    <row r="21" spans="1:19" ht="56.25" x14ac:dyDescent="0.3">
      <c r="B21" s="187"/>
      <c r="C21" s="189"/>
      <c r="D21" s="187"/>
      <c r="E21" s="187"/>
      <c r="F21" s="187"/>
      <c r="G21" s="187"/>
      <c r="H21" s="192"/>
      <c r="I21" s="194"/>
      <c r="J21" s="34" t="s">
        <v>38</v>
      </c>
      <c r="K21" s="21">
        <f>H20*N21</f>
        <v>71321.314999999988</v>
      </c>
      <c r="L21" s="31">
        <f>H20*O21</f>
        <v>27186.534999999996</v>
      </c>
      <c r="M21" s="31">
        <f>K21+L21</f>
        <v>98507.849999999977</v>
      </c>
      <c r="N21" s="31">
        <v>34.97</v>
      </c>
      <c r="O21" s="31">
        <v>13.33</v>
      </c>
      <c r="P21" s="29"/>
      <c r="Q21" s="24"/>
      <c r="R21" s="20" t="s">
        <v>36</v>
      </c>
      <c r="S21" s="20" t="s">
        <v>37</v>
      </c>
    </row>
    <row r="22" spans="1:19" ht="56.25" x14ac:dyDescent="0.3">
      <c r="B22" s="186">
        <v>2</v>
      </c>
      <c r="C22" s="188" t="s">
        <v>39</v>
      </c>
      <c r="D22" s="186">
        <v>1978</v>
      </c>
      <c r="E22" s="186"/>
      <c r="F22" s="186" t="s">
        <v>34</v>
      </c>
      <c r="G22" s="186">
        <v>2</v>
      </c>
      <c r="H22" s="193">
        <v>2165.7000000000003</v>
      </c>
      <c r="I22" s="193">
        <v>849.6</v>
      </c>
      <c r="J22" s="34" t="s">
        <v>35</v>
      </c>
      <c r="K22" s="21">
        <f>H22*N22</f>
        <v>121777.311</v>
      </c>
      <c r="L22" s="31">
        <f>H22*O22</f>
        <v>29865.003000000001</v>
      </c>
      <c r="M22" s="31">
        <f>K22+L22</f>
        <v>151642.31400000001</v>
      </c>
      <c r="N22" s="31">
        <v>56.23</v>
      </c>
      <c r="O22" s="31">
        <v>13.79</v>
      </c>
      <c r="P22" s="29"/>
      <c r="Q22" s="24"/>
      <c r="R22" s="20" t="s">
        <v>36</v>
      </c>
      <c r="S22" s="20" t="s">
        <v>37</v>
      </c>
    </row>
    <row r="23" spans="1:19" ht="56.25" x14ac:dyDescent="0.3">
      <c r="B23" s="187"/>
      <c r="C23" s="189"/>
      <c r="D23" s="187"/>
      <c r="E23" s="187"/>
      <c r="F23" s="187"/>
      <c r="G23" s="187"/>
      <c r="H23" s="194"/>
      <c r="I23" s="194"/>
      <c r="J23" s="34" t="s">
        <v>38</v>
      </c>
      <c r="K23" s="21">
        <f>H22*N23</f>
        <v>75734.52900000001</v>
      </c>
      <c r="L23" s="31">
        <f>H22*O23</f>
        <v>28868.781000000003</v>
      </c>
      <c r="M23" s="31">
        <f>K23+L23</f>
        <v>104603.31000000001</v>
      </c>
      <c r="N23" s="31">
        <v>34.97</v>
      </c>
      <c r="O23" s="31">
        <v>13.33</v>
      </c>
      <c r="P23" s="29"/>
      <c r="Q23" s="24"/>
      <c r="R23" s="20" t="s">
        <v>36</v>
      </c>
      <c r="S23" s="20" t="s">
        <v>37</v>
      </c>
    </row>
    <row r="24" spans="1:19" ht="37.5" x14ac:dyDescent="0.3">
      <c r="B24" s="13">
        <v>3</v>
      </c>
      <c r="C24" s="22" t="s">
        <v>40</v>
      </c>
      <c r="D24" s="13">
        <v>1981</v>
      </c>
      <c r="E24" s="13"/>
      <c r="F24" s="13" t="s">
        <v>41</v>
      </c>
      <c r="G24" s="13">
        <v>2</v>
      </c>
      <c r="H24" s="21">
        <v>648</v>
      </c>
      <c r="I24" s="21">
        <v>406.1</v>
      </c>
      <c r="J24" s="34" t="s">
        <v>42</v>
      </c>
      <c r="K24" s="21">
        <f>H24*N24</f>
        <v>80766.720000000001</v>
      </c>
      <c r="L24" s="31">
        <f>H24*O24</f>
        <v>9882</v>
      </c>
      <c r="M24" s="31">
        <f>K24+L24</f>
        <v>90648.72</v>
      </c>
      <c r="N24" s="31">
        <v>124.64</v>
      </c>
      <c r="O24" s="31">
        <v>15.25</v>
      </c>
      <c r="P24" s="29"/>
      <c r="Q24" s="24"/>
      <c r="R24" s="20" t="s">
        <v>36</v>
      </c>
      <c r="S24" s="20" t="s">
        <v>37</v>
      </c>
    </row>
    <row r="25" spans="1:19" x14ac:dyDescent="0.3">
      <c r="B25" s="32"/>
      <c r="C25" s="25" t="s">
        <v>43</v>
      </c>
      <c r="D25" s="13"/>
      <c r="E25" s="13"/>
      <c r="F25" s="13"/>
      <c r="G25" s="13"/>
      <c r="H25" s="26">
        <f>H26</f>
        <v>2273.1999999999998</v>
      </c>
      <c r="I25" s="30"/>
      <c r="J25" s="33"/>
      <c r="K25" s="26">
        <f>K26</f>
        <v>1014551.8919999999</v>
      </c>
      <c r="L25" s="30">
        <f>L26</f>
        <v>40781.207999999999</v>
      </c>
      <c r="M25" s="30">
        <f>M26</f>
        <v>1055333.0999999999</v>
      </c>
      <c r="N25" s="30"/>
      <c r="O25" s="31"/>
      <c r="P25" s="29">
        <v>739700</v>
      </c>
      <c r="Q25" s="30">
        <f>P25-M25</f>
        <v>-315633.09999999986</v>
      </c>
      <c r="R25" s="20"/>
      <c r="S25" s="20"/>
    </row>
    <row r="26" spans="1:19" ht="37.5" x14ac:dyDescent="0.3">
      <c r="B26" s="13">
        <v>1</v>
      </c>
      <c r="C26" s="22" t="s">
        <v>44</v>
      </c>
      <c r="D26" s="13">
        <v>1981</v>
      </c>
      <c r="E26" s="13"/>
      <c r="F26" s="13" t="s">
        <v>34</v>
      </c>
      <c r="G26" s="13">
        <v>2</v>
      </c>
      <c r="H26" s="21">
        <v>2273.1999999999998</v>
      </c>
      <c r="I26" s="21">
        <v>969.9</v>
      </c>
      <c r="J26" s="34" t="s">
        <v>45</v>
      </c>
      <c r="K26" s="21">
        <f>H26*N26</f>
        <v>1014551.8919999999</v>
      </c>
      <c r="L26" s="31">
        <f>H26*O26</f>
        <v>40781.207999999999</v>
      </c>
      <c r="M26" s="31">
        <f>K26+L26</f>
        <v>1055333.0999999999</v>
      </c>
      <c r="N26" s="31">
        <v>446.31</v>
      </c>
      <c r="O26" s="31">
        <v>17.940000000000001</v>
      </c>
      <c r="P26" s="29"/>
      <c r="Q26" s="24"/>
      <c r="R26" s="20" t="s">
        <v>36</v>
      </c>
      <c r="S26" s="20" t="s">
        <v>37</v>
      </c>
    </row>
    <row r="27" spans="1:19" x14ac:dyDescent="0.3">
      <c r="B27" s="32"/>
      <c r="C27" s="25" t="s">
        <v>46</v>
      </c>
      <c r="D27" s="32"/>
      <c r="E27" s="32"/>
      <c r="F27" s="32"/>
      <c r="G27" s="32"/>
      <c r="H27" s="30">
        <f>SUM(H28:H29)</f>
        <v>1244.3</v>
      </c>
      <c r="I27" s="30"/>
      <c r="J27" s="25"/>
      <c r="K27" s="26">
        <f>SUM(K28:K29)</f>
        <v>1428189.7619999996</v>
      </c>
      <c r="L27" s="30">
        <f>SUM(L28:L29)</f>
        <v>46031.176999999996</v>
      </c>
      <c r="M27" s="30">
        <f>SUM(M28:M29)</f>
        <v>1474220.9389999998</v>
      </c>
      <c r="N27" s="30"/>
      <c r="O27" s="31"/>
      <c r="P27" s="29">
        <v>711430</v>
      </c>
      <c r="Q27" s="30">
        <f>P27-M27</f>
        <v>-762790.93899999978</v>
      </c>
      <c r="R27" s="20"/>
      <c r="S27" s="20"/>
    </row>
    <row r="28" spans="1:19" ht="37.5" x14ac:dyDescent="0.3">
      <c r="B28" s="13">
        <v>1</v>
      </c>
      <c r="C28" s="22" t="s">
        <v>47</v>
      </c>
      <c r="D28" s="13">
        <v>1969</v>
      </c>
      <c r="E28" s="13"/>
      <c r="F28" s="13" t="s">
        <v>34</v>
      </c>
      <c r="G28" s="13">
        <v>2</v>
      </c>
      <c r="H28" s="21">
        <v>376.7</v>
      </c>
      <c r="I28" s="21">
        <v>211.7</v>
      </c>
      <c r="J28" s="34" t="s">
        <v>48</v>
      </c>
      <c r="K28" s="21">
        <f>H28*N28</f>
        <v>427742.85</v>
      </c>
      <c r="L28" s="31">
        <f>H28*O28</f>
        <v>14762.873</v>
      </c>
      <c r="M28" s="31">
        <f>K28+L28</f>
        <v>442505.723</v>
      </c>
      <c r="N28" s="31">
        <v>1135.5</v>
      </c>
      <c r="O28" s="31">
        <v>39.19</v>
      </c>
      <c r="P28" s="29"/>
      <c r="Q28" s="24"/>
      <c r="R28" s="20" t="s">
        <v>36</v>
      </c>
      <c r="S28" s="20" t="s">
        <v>37</v>
      </c>
    </row>
    <row r="29" spans="1:19" ht="37.5" x14ac:dyDescent="0.3">
      <c r="B29" s="13">
        <v>2</v>
      </c>
      <c r="C29" s="22" t="s">
        <v>49</v>
      </c>
      <c r="D29" s="13">
        <v>1969</v>
      </c>
      <c r="E29" s="13"/>
      <c r="F29" s="13" t="s">
        <v>34</v>
      </c>
      <c r="G29" s="13">
        <v>2</v>
      </c>
      <c r="H29" s="21">
        <v>867.59999999999991</v>
      </c>
      <c r="I29" s="21">
        <v>578.4</v>
      </c>
      <c r="J29" s="34" t="s">
        <v>48</v>
      </c>
      <c r="K29" s="21">
        <f>H29*N29</f>
        <v>1000446.9119999998</v>
      </c>
      <c r="L29" s="31">
        <f>H29*O29</f>
        <v>31268.303999999996</v>
      </c>
      <c r="M29" s="31">
        <f>K29+L29</f>
        <v>1031715.2159999998</v>
      </c>
      <c r="N29" s="31">
        <v>1153.1199999999999</v>
      </c>
      <c r="O29" s="31">
        <v>36.04</v>
      </c>
      <c r="P29" s="29"/>
      <c r="Q29" s="24"/>
      <c r="R29" s="20" t="s">
        <v>36</v>
      </c>
      <c r="S29" s="20" t="s">
        <v>37</v>
      </c>
    </row>
    <row r="30" spans="1:19" x14ac:dyDescent="0.3">
      <c r="B30" s="32"/>
      <c r="C30" s="25" t="s">
        <v>50</v>
      </c>
      <c r="D30" s="32"/>
      <c r="E30" s="32"/>
      <c r="F30" s="32"/>
      <c r="G30" s="32"/>
      <c r="H30" s="30">
        <f>SUM(H31:H48)</f>
        <v>18778.59</v>
      </c>
      <c r="I30" s="30"/>
      <c r="J30" s="25"/>
      <c r="K30" s="26">
        <f>SUM(K31:K48)</f>
        <v>8446908.590499999</v>
      </c>
      <c r="L30" s="30">
        <f>SUM(L31:L48)</f>
        <v>433596.96189999999</v>
      </c>
      <c r="M30" s="30">
        <f>SUM(M31:M48)</f>
        <v>8880505.5524000004</v>
      </c>
      <c r="N30" s="30"/>
      <c r="O30" s="31"/>
      <c r="P30" s="29">
        <v>8727200</v>
      </c>
      <c r="Q30" s="30">
        <f>P30-M30</f>
        <v>-153305.55240000039</v>
      </c>
      <c r="R30" s="20"/>
      <c r="S30" s="20"/>
    </row>
    <row r="31" spans="1:19" ht="37.5" x14ac:dyDescent="0.3">
      <c r="B31" s="13">
        <v>1</v>
      </c>
      <c r="C31" s="22" t="s">
        <v>51</v>
      </c>
      <c r="D31" s="13">
        <v>1981</v>
      </c>
      <c r="E31" s="13"/>
      <c r="F31" s="13" t="s">
        <v>34</v>
      </c>
      <c r="G31" s="13">
        <v>3</v>
      </c>
      <c r="H31" s="21">
        <v>1756.1000000000001</v>
      </c>
      <c r="I31" s="21">
        <f>429.6+429.6</f>
        <v>859.2</v>
      </c>
      <c r="J31" s="34" t="s">
        <v>42</v>
      </c>
      <c r="K31" s="21">
        <f>H31*N31</f>
        <v>264205.245</v>
      </c>
      <c r="L31" s="31">
        <f>H31*O31</f>
        <v>26271.256000000005</v>
      </c>
      <c r="M31" s="31">
        <f t="shared" ref="M31:M48" si="0">K31+L31</f>
        <v>290476.50099999999</v>
      </c>
      <c r="N31" s="31">
        <v>150.44999999999999</v>
      </c>
      <c r="O31" s="31">
        <v>14.96</v>
      </c>
      <c r="P31" s="29"/>
      <c r="Q31" s="24"/>
      <c r="R31" s="20" t="s">
        <v>36</v>
      </c>
      <c r="S31" s="20" t="s">
        <v>37</v>
      </c>
    </row>
    <row r="32" spans="1:19" ht="56.25" x14ac:dyDescent="0.3">
      <c r="B32" s="186">
        <v>2</v>
      </c>
      <c r="C32" s="188" t="s">
        <v>52</v>
      </c>
      <c r="D32" s="13">
        <v>1980</v>
      </c>
      <c r="E32" s="13"/>
      <c r="F32" s="13" t="s">
        <v>34</v>
      </c>
      <c r="G32" s="13">
        <v>3</v>
      </c>
      <c r="H32" s="21">
        <v>1258.8</v>
      </c>
      <c r="I32" s="21">
        <v>820.4</v>
      </c>
      <c r="J32" s="34" t="s">
        <v>35</v>
      </c>
      <c r="K32" s="21">
        <f>H32*N32</f>
        <v>69120.707999999999</v>
      </c>
      <c r="L32" s="31">
        <f>H32*O32</f>
        <v>15672.059999999998</v>
      </c>
      <c r="M32" s="31">
        <f t="shared" si="0"/>
        <v>84792.767999999996</v>
      </c>
      <c r="N32" s="31">
        <v>54.91</v>
      </c>
      <c r="O32" s="31">
        <v>12.45</v>
      </c>
      <c r="P32" s="29"/>
      <c r="Q32" s="24"/>
      <c r="R32" s="20" t="s">
        <v>36</v>
      </c>
      <c r="S32" s="20" t="s">
        <v>37</v>
      </c>
    </row>
    <row r="33" spans="2:44" ht="37.5" x14ac:dyDescent="0.3">
      <c r="B33" s="187"/>
      <c r="C33" s="189"/>
      <c r="D33" s="13">
        <v>1980</v>
      </c>
      <c r="E33" s="13"/>
      <c r="F33" s="13"/>
      <c r="G33" s="13"/>
      <c r="H33" s="21"/>
      <c r="I33" s="21"/>
      <c r="J33" s="34" t="s">
        <v>53</v>
      </c>
      <c r="K33" s="21">
        <f>H32*N33</f>
        <v>43000.607999999993</v>
      </c>
      <c r="L33" s="31">
        <f>H32*O33</f>
        <v>13809.036</v>
      </c>
      <c r="M33" s="31">
        <f t="shared" si="0"/>
        <v>56809.643999999993</v>
      </c>
      <c r="N33" s="31">
        <v>34.159999999999997</v>
      </c>
      <c r="O33" s="31">
        <v>10.97</v>
      </c>
      <c r="P33" s="29"/>
      <c r="Q33" s="24"/>
      <c r="R33" s="20" t="s">
        <v>36</v>
      </c>
      <c r="S33" s="20" t="s">
        <v>37</v>
      </c>
    </row>
    <row r="34" spans="2:44" ht="37.5" x14ac:dyDescent="0.3">
      <c r="B34" s="13">
        <v>3</v>
      </c>
      <c r="C34" s="22" t="s">
        <v>54</v>
      </c>
      <c r="D34" s="13">
        <v>1990</v>
      </c>
      <c r="E34" s="13"/>
      <c r="F34" s="13" t="s">
        <v>34</v>
      </c>
      <c r="G34" s="13">
        <v>3</v>
      </c>
      <c r="H34" s="21">
        <v>2117.7799999999997</v>
      </c>
      <c r="I34" s="21">
        <v>1042</v>
      </c>
      <c r="J34" s="34" t="s">
        <v>42</v>
      </c>
      <c r="K34" s="21">
        <f>H34*N34</f>
        <v>318620.00099999993</v>
      </c>
      <c r="L34" s="31">
        <f>H34*O34</f>
        <v>31681.988799999999</v>
      </c>
      <c r="M34" s="31">
        <f t="shared" si="0"/>
        <v>350301.98979999992</v>
      </c>
      <c r="N34" s="31">
        <v>150.44999999999999</v>
      </c>
      <c r="O34" s="31">
        <v>14.96</v>
      </c>
      <c r="P34" s="29"/>
      <c r="Q34" s="24"/>
      <c r="R34" s="20" t="s">
        <v>36</v>
      </c>
      <c r="S34" s="20" t="s">
        <v>37</v>
      </c>
    </row>
    <row r="35" spans="2:44" ht="56.25" customHeight="1" x14ac:dyDescent="0.3">
      <c r="B35" s="186">
        <v>4</v>
      </c>
      <c r="C35" s="188" t="s">
        <v>55</v>
      </c>
      <c r="D35" s="186">
        <v>1965</v>
      </c>
      <c r="E35" s="186"/>
      <c r="F35" s="186" t="s">
        <v>56</v>
      </c>
      <c r="G35" s="186">
        <v>2</v>
      </c>
      <c r="H35" s="193">
        <v>752.8</v>
      </c>
      <c r="I35" s="193">
        <v>423.4</v>
      </c>
      <c r="J35" s="34" t="s">
        <v>48</v>
      </c>
      <c r="K35" s="21">
        <f>H35*N35</f>
        <v>810645.15199999989</v>
      </c>
      <c r="L35" s="31">
        <f>H35*O35</f>
        <v>28937.631999999998</v>
      </c>
      <c r="M35" s="31">
        <f t="shared" si="0"/>
        <v>839582.78399999987</v>
      </c>
      <c r="N35" s="31">
        <v>1076.8399999999999</v>
      </c>
      <c r="O35" s="31">
        <v>38.44</v>
      </c>
      <c r="P35" s="29"/>
      <c r="Q35" s="24"/>
      <c r="R35" s="20" t="s">
        <v>36</v>
      </c>
      <c r="S35" s="20" t="s">
        <v>37</v>
      </c>
    </row>
    <row r="36" spans="2:44" ht="37.5" x14ac:dyDescent="0.3">
      <c r="B36" s="187"/>
      <c r="C36" s="189"/>
      <c r="D36" s="187"/>
      <c r="E36" s="187"/>
      <c r="F36" s="187"/>
      <c r="G36" s="187"/>
      <c r="H36" s="194"/>
      <c r="I36" s="194"/>
      <c r="J36" s="34" t="s">
        <v>42</v>
      </c>
      <c r="K36" s="21">
        <f>H35*N36</f>
        <v>123519.424</v>
      </c>
      <c r="L36" s="31">
        <f>H35*O36</f>
        <v>11450.088</v>
      </c>
      <c r="M36" s="31">
        <f t="shared" si="0"/>
        <v>134969.51199999999</v>
      </c>
      <c r="N36" s="31">
        <v>164.08</v>
      </c>
      <c r="O36" s="31">
        <v>15.21</v>
      </c>
      <c r="P36" s="29"/>
      <c r="Q36" s="24"/>
      <c r="R36" s="20" t="s">
        <v>36</v>
      </c>
      <c r="S36" s="20" t="s">
        <v>37</v>
      </c>
    </row>
    <row r="37" spans="2:44" ht="37.5" x14ac:dyDescent="0.3">
      <c r="B37" s="13">
        <v>5</v>
      </c>
      <c r="C37" s="22" t="s">
        <v>57</v>
      </c>
      <c r="D37" s="13">
        <v>1975</v>
      </c>
      <c r="E37" s="13"/>
      <c r="F37" s="13" t="s">
        <v>34</v>
      </c>
      <c r="G37" s="13">
        <v>3</v>
      </c>
      <c r="H37" s="21">
        <v>2224</v>
      </c>
      <c r="I37" s="21">
        <v>1091.7</v>
      </c>
      <c r="J37" s="34" t="s">
        <v>45</v>
      </c>
      <c r="K37" s="21">
        <f>H37*N37</f>
        <v>911150.55999999994</v>
      </c>
      <c r="L37" s="31">
        <f>H37*O37</f>
        <v>33182.080000000002</v>
      </c>
      <c r="M37" s="31">
        <f t="shared" si="0"/>
        <v>944332.6399999999</v>
      </c>
      <c r="N37" s="31">
        <v>409.69</v>
      </c>
      <c r="O37" s="31">
        <v>14.92</v>
      </c>
      <c r="P37" s="29"/>
      <c r="Q37" s="24"/>
      <c r="R37" s="20" t="s">
        <v>36</v>
      </c>
      <c r="S37" s="20" t="s">
        <v>37</v>
      </c>
    </row>
    <row r="38" spans="2:44" ht="37.5" x14ac:dyDescent="0.3">
      <c r="B38" s="13">
        <v>6</v>
      </c>
      <c r="C38" s="22" t="s">
        <v>58</v>
      </c>
      <c r="D38" s="13">
        <v>1976</v>
      </c>
      <c r="E38" s="13"/>
      <c r="F38" s="13" t="s">
        <v>34</v>
      </c>
      <c r="G38" s="13">
        <v>3</v>
      </c>
      <c r="H38" s="21">
        <v>2200.6</v>
      </c>
      <c r="I38" s="21">
        <v>1083.5</v>
      </c>
      <c r="J38" s="22" t="s">
        <v>45</v>
      </c>
      <c r="K38" s="21">
        <f>H38*N38</f>
        <v>901563.81400000001</v>
      </c>
      <c r="L38" s="31">
        <f>H38*O38</f>
        <v>32832.951999999997</v>
      </c>
      <c r="M38" s="31">
        <f t="shared" si="0"/>
        <v>934396.76600000006</v>
      </c>
      <c r="N38" s="31">
        <v>409.69</v>
      </c>
      <c r="O38" s="31">
        <v>14.92</v>
      </c>
      <c r="P38" s="29"/>
      <c r="Q38" s="24"/>
      <c r="R38" s="20" t="s">
        <v>36</v>
      </c>
      <c r="S38" s="20" t="s">
        <v>37</v>
      </c>
    </row>
    <row r="39" spans="2:44" x14ac:dyDescent="0.3">
      <c r="B39" s="186">
        <v>7</v>
      </c>
      <c r="C39" s="188" t="s">
        <v>59</v>
      </c>
      <c r="D39" s="186">
        <v>1970</v>
      </c>
      <c r="E39" s="186"/>
      <c r="F39" s="186" t="s">
        <v>34</v>
      </c>
      <c r="G39" s="186">
        <v>2</v>
      </c>
      <c r="H39" s="193">
        <v>671.19999999999993</v>
      </c>
      <c r="I39" s="193">
        <v>352.3</v>
      </c>
      <c r="J39" s="34" t="s">
        <v>48</v>
      </c>
      <c r="K39" s="21">
        <f>H39*N39</f>
        <v>762147.6</v>
      </c>
      <c r="L39" s="31">
        <f>H39*O39</f>
        <v>26304.327999999994</v>
      </c>
      <c r="M39" s="31">
        <f t="shared" si="0"/>
        <v>788451.92799999996</v>
      </c>
      <c r="N39" s="31">
        <v>1135.5</v>
      </c>
      <c r="O39" s="31">
        <v>39.19</v>
      </c>
      <c r="P39" s="29"/>
      <c r="Q39" s="24"/>
      <c r="R39" s="20" t="s">
        <v>36</v>
      </c>
      <c r="S39" s="20" t="s">
        <v>37</v>
      </c>
    </row>
    <row r="40" spans="2:44" ht="37.5" x14ac:dyDescent="0.3">
      <c r="B40" s="187"/>
      <c r="C40" s="189"/>
      <c r="D40" s="187"/>
      <c r="E40" s="187"/>
      <c r="F40" s="187"/>
      <c r="G40" s="187"/>
      <c r="H40" s="194"/>
      <c r="I40" s="194"/>
      <c r="J40" s="34" t="s">
        <v>42</v>
      </c>
      <c r="K40" s="21">
        <f>H39*N40</f>
        <v>109908.99999999999</v>
      </c>
      <c r="L40" s="31">
        <f>H39*O40</f>
        <v>10202.239999999998</v>
      </c>
      <c r="M40" s="31">
        <f t="shared" si="0"/>
        <v>120111.23999999999</v>
      </c>
      <c r="N40" s="31">
        <v>163.75</v>
      </c>
      <c r="O40" s="31">
        <v>15.2</v>
      </c>
      <c r="P40" s="29"/>
      <c r="Q40" s="24"/>
      <c r="R40" s="20" t="s">
        <v>36</v>
      </c>
      <c r="S40" s="20" t="s">
        <v>37</v>
      </c>
    </row>
    <row r="41" spans="2:44" ht="37.5" x14ac:dyDescent="0.3">
      <c r="B41" s="186">
        <v>8</v>
      </c>
      <c r="C41" s="188" t="s">
        <v>60</v>
      </c>
      <c r="D41" s="186">
        <v>1978</v>
      </c>
      <c r="E41" s="186"/>
      <c r="F41" s="186" t="s">
        <v>34</v>
      </c>
      <c r="G41" s="186">
        <v>3</v>
      </c>
      <c r="H41" s="193">
        <v>2669.02</v>
      </c>
      <c r="I41" s="193">
        <v>1265.0999999999999</v>
      </c>
      <c r="J41" s="34" t="s">
        <v>45</v>
      </c>
      <c r="K41" s="21">
        <f>H41*N41</f>
        <v>1093470.8037999999</v>
      </c>
      <c r="L41" s="31">
        <f>H41*O41</f>
        <v>39821.778400000003</v>
      </c>
      <c r="M41" s="31">
        <f t="shared" si="0"/>
        <v>1133292.5821999998</v>
      </c>
      <c r="N41" s="31">
        <v>409.69</v>
      </c>
      <c r="O41" s="31">
        <v>14.92</v>
      </c>
      <c r="P41" s="29"/>
      <c r="Q41" s="24"/>
      <c r="R41" s="20" t="s">
        <v>36</v>
      </c>
      <c r="S41" s="20" t="s">
        <v>37</v>
      </c>
    </row>
    <row r="42" spans="2:44" ht="56.25" x14ac:dyDescent="0.3">
      <c r="B42" s="187"/>
      <c r="C42" s="189"/>
      <c r="D42" s="187"/>
      <c r="E42" s="187"/>
      <c r="F42" s="187"/>
      <c r="G42" s="187"/>
      <c r="H42" s="194"/>
      <c r="I42" s="194"/>
      <c r="J42" s="34" t="s">
        <v>35</v>
      </c>
      <c r="K42" s="21">
        <f>H41*N42</f>
        <v>146555.88819999999</v>
      </c>
      <c r="L42" s="31">
        <f>H41*O42</f>
        <v>33229.298999999999</v>
      </c>
      <c r="M42" s="31">
        <f t="shared" si="0"/>
        <v>179785.18719999999</v>
      </c>
      <c r="N42" s="31">
        <v>54.91</v>
      </c>
      <c r="O42" s="31">
        <v>12.45</v>
      </c>
      <c r="P42" s="29"/>
      <c r="Q42" s="24"/>
      <c r="R42" s="20" t="s">
        <v>36</v>
      </c>
      <c r="S42" s="20" t="s">
        <v>37</v>
      </c>
    </row>
    <row r="43" spans="2:44" ht="37.5" x14ac:dyDescent="0.3">
      <c r="B43" s="13">
        <v>9</v>
      </c>
      <c r="C43" s="22" t="s">
        <v>61</v>
      </c>
      <c r="D43" s="13">
        <v>1970</v>
      </c>
      <c r="E43" s="13"/>
      <c r="F43" s="13" t="s">
        <v>34</v>
      </c>
      <c r="G43" s="13">
        <v>2</v>
      </c>
      <c r="H43" s="21">
        <v>1483.2800000000002</v>
      </c>
      <c r="I43" s="21">
        <v>596.29999999999995</v>
      </c>
      <c r="J43" s="34" t="s">
        <v>42</v>
      </c>
      <c r="K43" s="21">
        <f t="shared" ref="K43:K48" si="1">H43*N43</f>
        <v>227446.15520000004</v>
      </c>
      <c r="L43" s="31">
        <f t="shared" ref="L43:L48" si="2">H43*O43</f>
        <v>22545.856000000003</v>
      </c>
      <c r="M43" s="31">
        <f t="shared" si="0"/>
        <v>249992.01120000004</v>
      </c>
      <c r="N43" s="31">
        <v>153.34</v>
      </c>
      <c r="O43" s="31">
        <v>15.2</v>
      </c>
      <c r="P43" s="29"/>
      <c r="Q43" s="24"/>
      <c r="R43" s="20" t="s">
        <v>36</v>
      </c>
      <c r="S43" s="20" t="s">
        <v>37</v>
      </c>
    </row>
    <row r="44" spans="2:44" x14ac:dyDescent="0.3">
      <c r="B44" s="13">
        <v>10</v>
      </c>
      <c r="C44" s="22" t="s">
        <v>62</v>
      </c>
      <c r="D44" s="13">
        <v>1961</v>
      </c>
      <c r="E44" s="13"/>
      <c r="F44" s="13" t="s">
        <v>63</v>
      </c>
      <c r="G44" s="13">
        <v>2</v>
      </c>
      <c r="H44" s="21">
        <v>547.79999999999995</v>
      </c>
      <c r="I44" s="21">
        <v>313</v>
      </c>
      <c r="J44" s="34" t="s">
        <v>48</v>
      </c>
      <c r="K44" s="21">
        <f t="shared" si="1"/>
        <v>594762.89399999997</v>
      </c>
      <c r="L44" s="31">
        <f t="shared" si="2"/>
        <v>21183.425999999999</v>
      </c>
      <c r="M44" s="31">
        <f t="shared" si="0"/>
        <v>615946.31999999995</v>
      </c>
      <c r="N44" s="31">
        <v>1085.73</v>
      </c>
      <c r="O44" s="31">
        <v>38.67</v>
      </c>
      <c r="P44" s="29"/>
      <c r="Q44" s="24"/>
      <c r="R44" s="20" t="s">
        <v>36</v>
      </c>
      <c r="S44" s="20" t="s">
        <v>37</v>
      </c>
    </row>
    <row r="45" spans="2:44" x14ac:dyDescent="0.3">
      <c r="B45" s="13">
        <v>11</v>
      </c>
      <c r="C45" s="22" t="s">
        <v>64</v>
      </c>
      <c r="D45" s="13">
        <v>1961</v>
      </c>
      <c r="E45" s="13"/>
      <c r="F45" s="13" t="s">
        <v>34</v>
      </c>
      <c r="G45" s="13">
        <v>2</v>
      </c>
      <c r="H45" s="21">
        <v>543</v>
      </c>
      <c r="I45" s="21">
        <v>304</v>
      </c>
      <c r="J45" s="34" t="s">
        <v>48</v>
      </c>
      <c r="K45" s="21">
        <f t="shared" si="1"/>
        <v>616685.1</v>
      </c>
      <c r="L45" s="31">
        <f t="shared" si="2"/>
        <v>21280.17</v>
      </c>
      <c r="M45" s="31">
        <f t="shared" si="0"/>
        <v>637965.27</v>
      </c>
      <c r="N45" s="31">
        <v>1135.7</v>
      </c>
      <c r="O45" s="31">
        <v>39.19</v>
      </c>
      <c r="P45" s="29"/>
      <c r="Q45" s="24"/>
      <c r="R45" s="20" t="s">
        <v>36</v>
      </c>
      <c r="S45" s="20" t="s">
        <v>37</v>
      </c>
    </row>
    <row r="46" spans="2:44" ht="37.5" x14ac:dyDescent="0.3">
      <c r="B46" s="13">
        <v>12</v>
      </c>
      <c r="C46" s="22" t="s">
        <v>65</v>
      </c>
      <c r="D46" s="13">
        <v>1981</v>
      </c>
      <c r="E46" s="13"/>
      <c r="F46" s="13" t="s">
        <v>34</v>
      </c>
      <c r="G46" s="13">
        <v>2</v>
      </c>
      <c r="H46" s="21">
        <v>1430.7</v>
      </c>
      <c r="I46" s="21">
        <v>846</v>
      </c>
      <c r="J46" s="34" t="s">
        <v>42</v>
      </c>
      <c r="K46" s="21">
        <f t="shared" si="1"/>
        <v>234277.125</v>
      </c>
      <c r="L46" s="31">
        <f t="shared" si="2"/>
        <v>21746.639999999999</v>
      </c>
      <c r="M46" s="31">
        <f t="shared" si="0"/>
        <v>256023.76500000001</v>
      </c>
      <c r="N46" s="31">
        <v>163.75</v>
      </c>
      <c r="O46" s="31">
        <v>15.2</v>
      </c>
      <c r="P46" s="29"/>
      <c r="Q46" s="24"/>
      <c r="R46" s="20" t="s">
        <v>36</v>
      </c>
      <c r="S46" s="20" t="s">
        <v>37</v>
      </c>
    </row>
    <row r="47" spans="2:44" s="9" customFormat="1" x14ac:dyDescent="0.3">
      <c r="B47" s="13">
        <v>13</v>
      </c>
      <c r="C47" s="22" t="s">
        <v>66</v>
      </c>
      <c r="D47" s="13">
        <v>1962</v>
      </c>
      <c r="E47" s="13"/>
      <c r="F47" s="13" t="s">
        <v>63</v>
      </c>
      <c r="G47" s="13">
        <v>2</v>
      </c>
      <c r="H47" s="21">
        <v>565.21</v>
      </c>
      <c r="I47" s="21">
        <v>327.17</v>
      </c>
      <c r="J47" s="34" t="s">
        <v>48</v>
      </c>
      <c r="K47" s="21">
        <f t="shared" si="1"/>
        <v>613665.45330000005</v>
      </c>
      <c r="L47" s="31">
        <f t="shared" si="2"/>
        <v>21856.670700000002</v>
      </c>
      <c r="M47" s="31">
        <f t="shared" si="0"/>
        <v>635522.12400000007</v>
      </c>
      <c r="N47" s="31">
        <v>1085.73</v>
      </c>
      <c r="O47" s="31">
        <v>38.67</v>
      </c>
      <c r="P47" s="29"/>
      <c r="Q47" s="24"/>
      <c r="R47" s="20" t="s">
        <v>36</v>
      </c>
      <c r="S47" s="20" t="s">
        <v>37</v>
      </c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2:44" s="9" customFormat="1" x14ac:dyDescent="0.3">
      <c r="B48" s="13">
        <v>14</v>
      </c>
      <c r="C48" s="22" t="s">
        <v>67</v>
      </c>
      <c r="D48" s="13">
        <v>1963</v>
      </c>
      <c r="E48" s="13"/>
      <c r="F48" s="13" t="s">
        <v>63</v>
      </c>
      <c r="G48" s="13">
        <v>2</v>
      </c>
      <c r="H48" s="21">
        <v>558.29999999999995</v>
      </c>
      <c r="I48" s="21">
        <v>324.89999999999998</v>
      </c>
      <c r="J48" s="34" t="s">
        <v>48</v>
      </c>
      <c r="K48" s="21">
        <f t="shared" si="1"/>
        <v>606163.05900000001</v>
      </c>
      <c r="L48" s="31">
        <f t="shared" si="2"/>
        <v>21589.460999999999</v>
      </c>
      <c r="M48" s="31">
        <f t="shared" si="0"/>
        <v>627752.52</v>
      </c>
      <c r="N48" s="31">
        <v>1085.73</v>
      </c>
      <c r="O48" s="31">
        <v>38.67</v>
      </c>
      <c r="P48" s="29"/>
      <c r="Q48" s="24"/>
      <c r="R48" s="20" t="s">
        <v>36</v>
      </c>
      <c r="S48" s="20" t="s">
        <v>37</v>
      </c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2:19" x14ac:dyDescent="0.3">
      <c r="B49" s="13"/>
      <c r="C49" s="25" t="s">
        <v>68</v>
      </c>
      <c r="D49" s="13"/>
      <c r="E49" s="13"/>
      <c r="F49" s="13"/>
      <c r="G49" s="13"/>
      <c r="H49" s="26">
        <f>SUM(H50:H58)</f>
        <v>17951.599999999999</v>
      </c>
      <c r="I49" s="30"/>
      <c r="J49" s="34"/>
      <c r="K49" s="26">
        <f>SUM(K50:K58)</f>
        <v>11089036.434</v>
      </c>
      <c r="L49" s="30">
        <f>SUM(L50:L58)</f>
        <v>489411.984</v>
      </c>
      <c r="M49" s="30">
        <f>SUM(M50:M58)</f>
        <v>11578448.418</v>
      </c>
      <c r="N49" s="30"/>
      <c r="O49" s="31"/>
      <c r="P49" s="29">
        <v>9784120</v>
      </c>
      <c r="Q49" s="30">
        <f>P49-M49</f>
        <v>-1794328.4179999996</v>
      </c>
      <c r="R49" s="20"/>
      <c r="S49" s="20"/>
    </row>
    <row r="50" spans="2:19" x14ac:dyDescent="0.3">
      <c r="B50" s="186">
        <v>1</v>
      </c>
      <c r="C50" s="188" t="s">
        <v>69</v>
      </c>
      <c r="D50" s="186">
        <v>1965</v>
      </c>
      <c r="E50" s="186"/>
      <c r="F50" s="186" t="s">
        <v>34</v>
      </c>
      <c r="G50" s="186">
        <v>3</v>
      </c>
      <c r="H50" s="193">
        <v>3495.8999999999996</v>
      </c>
      <c r="I50" s="193">
        <v>2097.5</v>
      </c>
      <c r="J50" s="34" t="s">
        <v>48</v>
      </c>
      <c r="K50" s="21">
        <f>H50*N50</f>
        <v>3637763.6219999995</v>
      </c>
      <c r="L50" s="31">
        <f>H50*O50</f>
        <v>77853.692999999985</v>
      </c>
      <c r="M50" s="31">
        <f t="shared" ref="M50:M58" si="3">K50+L50</f>
        <v>3715617.3149999995</v>
      </c>
      <c r="N50" s="31">
        <v>1040.58</v>
      </c>
      <c r="O50" s="31">
        <v>22.27</v>
      </c>
      <c r="P50" s="29"/>
      <c r="Q50" s="24"/>
      <c r="R50" s="20" t="s">
        <v>36</v>
      </c>
      <c r="S50" s="20" t="s">
        <v>37</v>
      </c>
    </row>
    <row r="51" spans="2:19" ht="37.5" x14ac:dyDescent="0.3">
      <c r="B51" s="196"/>
      <c r="C51" s="197"/>
      <c r="D51" s="196"/>
      <c r="E51" s="196"/>
      <c r="F51" s="196"/>
      <c r="G51" s="196"/>
      <c r="H51" s="195"/>
      <c r="I51" s="195"/>
      <c r="J51" s="34" t="s">
        <v>42</v>
      </c>
      <c r="K51" s="21">
        <f>H50*N51</f>
        <v>525958.15499999991</v>
      </c>
      <c r="L51" s="31">
        <f>H50*O51</f>
        <v>52298.663999999997</v>
      </c>
      <c r="M51" s="31">
        <f t="shared" si="3"/>
        <v>578256.8189999999</v>
      </c>
      <c r="N51" s="31">
        <v>150.44999999999999</v>
      </c>
      <c r="O51" s="31">
        <v>14.96</v>
      </c>
      <c r="P51" s="29"/>
      <c r="Q51" s="24"/>
      <c r="R51" s="20" t="s">
        <v>36</v>
      </c>
      <c r="S51" s="20" t="s">
        <v>37</v>
      </c>
    </row>
    <row r="52" spans="2:19" ht="37.5" x14ac:dyDescent="0.3">
      <c r="B52" s="187"/>
      <c r="C52" s="189"/>
      <c r="D52" s="187"/>
      <c r="E52" s="187"/>
      <c r="F52" s="187"/>
      <c r="G52" s="187"/>
      <c r="H52" s="194"/>
      <c r="I52" s="194"/>
      <c r="J52" s="34" t="s">
        <v>45</v>
      </c>
      <c r="K52" s="21">
        <f>H50*N52</f>
        <v>1431990.558</v>
      </c>
      <c r="L52" s="31">
        <f>H50*O52</f>
        <v>55724.645999999993</v>
      </c>
      <c r="M52" s="31">
        <f t="shared" si="3"/>
        <v>1487715.2039999999</v>
      </c>
      <c r="N52" s="31">
        <v>409.62</v>
      </c>
      <c r="O52" s="31">
        <v>15.94</v>
      </c>
      <c r="P52" s="29"/>
      <c r="Q52" s="24"/>
      <c r="R52" s="20" t="s">
        <v>36</v>
      </c>
      <c r="S52" s="20" t="s">
        <v>37</v>
      </c>
    </row>
    <row r="53" spans="2:19" x14ac:dyDescent="0.3">
      <c r="B53" s="186">
        <v>2</v>
      </c>
      <c r="C53" s="188" t="s">
        <v>70</v>
      </c>
      <c r="D53" s="186">
        <v>1966</v>
      </c>
      <c r="E53" s="186"/>
      <c r="F53" s="186" t="s">
        <v>34</v>
      </c>
      <c r="G53" s="186">
        <v>3</v>
      </c>
      <c r="H53" s="193">
        <v>2275</v>
      </c>
      <c r="I53" s="193">
        <v>1365</v>
      </c>
      <c r="J53" s="34" t="s">
        <v>48</v>
      </c>
      <c r="K53" s="21">
        <f>H53*N53</f>
        <v>2367319.5</v>
      </c>
      <c r="L53" s="31">
        <f>H53*O53</f>
        <v>50664.25</v>
      </c>
      <c r="M53" s="31">
        <f t="shared" si="3"/>
        <v>2417983.75</v>
      </c>
      <c r="N53" s="31">
        <v>1040.58</v>
      </c>
      <c r="O53" s="31">
        <v>22.27</v>
      </c>
      <c r="P53" s="29"/>
      <c r="Q53" s="24"/>
      <c r="R53" s="20" t="s">
        <v>36</v>
      </c>
      <c r="S53" s="20" t="s">
        <v>37</v>
      </c>
    </row>
    <row r="54" spans="2:19" ht="37.5" x14ac:dyDescent="0.3">
      <c r="B54" s="196"/>
      <c r="C54" s="197"/>
      <c r="D54" s="196"/>
      <c r="E54" s="196"/>
      <c r="F54" s="196"/>
      <c r="G54" s="196"/>
      <c r="H54" s="195"/>
      <c r="I54" s="195"/>
      <c r="J54" s="35" t="s">
        <v>45</v>
      </c>
      <c r="K54" s="21">
        <f>H53*N54</f>
        <v>931885.5</v>
      </c>
      <c r="L54" s="31">
        <f>H53*O54</f>
        <v>36263.5</v>
      </c>
      <c r="M54" s="31">
        <f t="shared" si="3"/>
        <v>968149</v>
      </c>
      <c r="N54" s="31">
        <v>409.62</v>
      </c>
      <c r="O54" s="31">
        <v>15.94</v>
      </c>
      <c r="P54" s="29"/>
      <c r="Q54" s="24"/>
      <c r="R54" s="20" t="s">
        <v>36</v>
      </c>
      <c r="S54" s="20" t="s">
        <v>37</v>
      </c>
    </row>
    <row r="55" spans="2:19" ht="37.5" x14ac:dyDescent="0.3">
      <c r="B55" s="187"/>
      <c r="C55" s="189"/>
      <c r="D55" s="187"/>
      <c r="E55" s="187"/>
      <c r="F55" s="187"/>
      <c r="G55" s="187"/>
      <c r="H55" s="194"/>
      <c r="I55" s="194"/>
      <c r="J55" s="34" t="s">
        <v>42</v>
      </c>
      <c r="K55" s="21">
        <f>H53*N55</f>
        <v>342273.75</v>
      </c>
      <c r="L55" s="31">
        <f>H53*O55</f>
        <v>34034</v>
      </c>
      <c r="M55" s="31">
        <f t="shared" si="3"/>
        <v>376307.75</v>
      </c>
      <c r="N55" s="31">
        <v>150.44999999999999</v>
      </c>
      <c r="O55" s="31">
        <v>14.96</v>
      </c>
      <c r="P55" s="29"/>
      <c r="Q55" s="24"/>
      <c r="R55" s="20" t="s">
        <v>36</v>
      </c>
      <c r="S55" s="20" t="s">
        <v>37</v>
      </c>
    </row>
    <row r="56" spans="2:19" ht="37.5" x14ac:dyDescent="0.3">
      <c r="B56" s="13">
        <v>3</v>
      </c>
      <c r="C56" s="22" t="s">
        <v>71</v>
      </c>
      <c r="D56" s="13">
        <v>1978</v>
      </c>
      <c r="E56" s="13"/>
      <c r="F56" s="13" t="s">
        <v>63</v>
      </c>
      <c r="G56" s="13">
        <v>1</v>
      </c>
      <c r="H56" s="21">
        <v>1128.9000000000001</v>
      </c>
      <c r="I56" s="21">
        <v>518.6</v>
      </c>
      <c r="J56" s="34" t="s">
        <v>42</v>
      </c>
      <c r="K56" s="21">
        <f>H56*N56</f>
        <v>189102.03900000002</v>
      </c>
      <c r="L56" s="31">
        <f>H56*O56</f>
        <v>17238.303</v>
      </c>
      <c r="M56" s="31">
        <f t="shared" si="3"/>
        <v>206340.342</v>
      </c>
      <c r="N56" s="31">
        <v>167.51</v>
      </c>
      <c r="O56" s="31">
        <v>15.27</v>
      </c>
      <c r="P56" s="29"/>
      <c r="Q56" s="24"/>
      <c r="R56" s="20" t="s">
        <v>36</v>
      </c>
      <c r="S56" s="20" t="s">
        <v>37</v>
      </c>
    </row>
    <row r="57" spans="2:19" ht="37.5" x14ac:dyDescent="0.3">
      <c r="B57" s="13">
        <v>4</v>
      </c>
      <c r="C57" s="22" t="s">
        <v>72</v>
      </c>
      <c r="D57" s="13">
        <v>1984</v>
      </c>
      <c r="E57" s="13"/>
      <c r="F57" s="13" t="s">
        <v>34</v>
      </c>
      <c r="G57" s="13">
        <v>5</v>
      </c>
      <c r="H57" s="21">
        <v>5493.0999999999995</v>
      </c>
      <c r="I57" s="21">
        <v>3312.7</v>
      </c>
      <c r="J57" s="34" t="s">
        <v>42</v>
      </c>
      <c r="K57" s="21">
        <f>H57*N57</f>
        <v>826436.8949999999</v>
      </c>
      <c r="L57" s="31">
        <f>H57*O57</f>
        <v>82176.775999999998</v>
      </c>
      <c r="M57" s="31">
        <f t="shared" si="3"/>
        <v>908613.67099999986</v>
      </c>
      <c r="N57" s="31">
        <v>150.44999999999999</v>
      </c>
      <c r="O57" s="31">
        <v>14.96</v>
      </c>
      <c r="P57" s="29"/>
      <c r="Q57" s="24"/>
      <c r="R57" s="20" t="s">
        <v>36</v>
      </c>
      <c r="S57" s="20" t="s">
        <v>37</v>
      </c>
    </row>
    <row r="58" spans="2:19" ht="37.5" x14ac:dyDescent="0.3">
      <c r="B58" s="13">
        <v>5</v>
      </c>
      <c r="C58" s="22" t="s">
        <v>73</v>
      </c>
      <c r="D58" s="13">
        <v>1974</v>
      </c>
      <c r="E58" s="13"/>
      <c r="F58" s="13" t="s">
        <v>34</v>
      </c>
      <c r="G58" s="13">
        <v>5</v>
      </c>
      <c r="H58" s="21">
        <v>5558.7000000000007</v>
      </c>
      <c r="I58" s="21">
        <v>2865.2</v>
      </c>
      <c r="J58" s="34" t="s">
        <v>42</v>
      </c>
      <c r="K58" s="21">
        <f>H58*N58</f>
        <v>836306.41500000004</v>
      </c>
      <c r="L58" s="31">
        <f>H58*O58</f>
        <v>83158.152000000016</v>
      </c>
      <c r="M58" s="31">
        <f t="shared" si="3"/>
        <v>919464.56700000004</v>
      </c>
      <c r="N58" s="31">
        <v>150.44999999999999</v>
      </c>
      <c r="O58" s="31">
        <v>14.96</v>
      </c>
      <c r="P58" s="29"/>
      <c r="Q58" s="24"/>
      <c r="R58" s="20" t="s">
        <v>36</v>
      </c>
      <c r="S58" s="20" t="s">
        <v>37</v>
      </c>
    </row>
    <row r="59" spans="2:19" x14ac:dyDescent="0.3">
      <c r="B59" s="32"/>
      <c r="C59" s="25" t="s">
        <v>74</v>
      </c>
      <c r="D59" s="13"/>
      <c r="E59" s="13"/>
      <c r="F59" s="13"/>
      <c r="G59" s="13"/>
      <c r="H59" s="26">
        <f>H60</f>
        <v>2671.7999999999997</v>
      </c>
      <c r="I59" s="30"/>
      <c r="J59" s="22"/>
      <c r="K59" s="26">
        <f>K60</f>
        <v>2780221.6439999994</v>
      </c>
      <c r="L59" s="30">
        <f>L60</f>
        <v>59500.98599999999</v>
      </c>
      <c r="M59" s="30">
        <f>SUM(M60:M60)</f>
        <v>2839722.6299999994</v>
      </c>
      <c r="N59" s="30"/>
      <c r="O59" s="31"/>
      <c r="P59" s="29">
        <v>2685400</v>
      </c>
      <c r="Q59" s="30">
        <f>P59-M59</f>
        <v>-154322.62999999942</v>
      </c>
      <c r="R59" s="20"/>
      <c r="S59" s="20"/>
    </row>
    <row r="60" spans="2:19" x14ac:dyDescent="0.3">
      <c r="B60" s="13">
        <v>1</v>
      </c>
      <c r="C60" s="22" t="s">
        <v>75</v>
      </c>
      <c r="D60" s="13">
        <v>1988</v>
      </c>
      <c r="E60" s="13"/>
      <c r="F60" s="13" t="s">
        <v>34</v>
      </c>
      <c r="G60" s="13">
        <v>3</v>
      </c>
      <c r="H60" s="21">
        <v>2671.7999999999997</v>
      </c>
      <c r="I60" s="21">
        <v>1283.0999999999999</v>
      </c>
      <c r="J60" s="34" t="s">
        <v>48</v>
      </c>
      <c r="K60" s="21">
        <f>H60*N60</f>
        <v>2780221.6439999994</v>
      </c>
      <c r="L60" s="31">
        <f>H60*O60</f>
        <v>59500.98599999999</v>
      </c>
      <c r="M60" s="31">
        <f>K60+L60</f>
        <v>2839722.6299999994</v>
      </c>
      <c r="N60" s="31">
        <v>1040.58</v>
      </c>
      <c r="O60" s="31">
        <v>22.27</v>
      </c>
      <c r="P60" s="29"/>
      <c r="Q60" s="24"/>
      <c r="R60" s="20" t="s">
        <v>36</v>
      </c>
      <c r="S60" s="20" t="s">
        <v>37</v>
      </c>
    </row>
    <row r="61" spans="2:19" x14ac:dyDescent="0.3">
      <c r="B61" s="13"/>
      <c r="C61" s="25" t="s">
        <v>76</v>
      </c>
      <c r="D61" s="13"/>
      <c r="E61" s="13"/>
      <c r="F61" s="13"/>
      <c r="G61" s="13"/>
      <c r="H61" s="26">
        <f>SUM(H62:H100)</f>
        <v>34660.210000000006</v>
      </c>
      <c r="I61" s="30"/>
      <c r="J61" s="22"/>
      <c r="K61" s="26">
        <f>SUM(K62:K100)</f>
        <v>25884876.813900001</v>
      </c>
      <c r="L61" s="30">
        <f>SUM(L62:L100)</f>
        <v>1287906.7030000002</v>
      </c>
      <c r="M61" s="30">
        <f>SUM(M62:M100)</f>
        <v>27172783.516899996</v>
      </c>
      <c r="N61" s="30"/>
      <c r="O61" s="31"/>
      <c r="P61" s="29">
        <v>21144580</v>
      </c>
      <c r="Q61" s="30">
        <f>P61-M61</f>
        <v>-6028203.5168999955</v>
      </c>
      <c r="R61" s="20"/>
      <c r="S61" s="20"/>
    </row>
    <row r="62" spans="2:19" s="40" customFormat="1" ht="56.25" customHeight="1" x14ac:dyDescent="0.3">
      <c r="B62" s="200">
        <v>1</v>
      </c>
      <c r="C62" s="203" t="s">
        <v>77</v>
      </c>
      <c r="D62" s="200">
        <v>1963</v>
      </c>
      <c r="E62" s="200"/>
      <c r="F62" s="200" t="s">
        <v>56</v>
      </c>
      <c r="G62" s="200">
        <v>2</v>
      </c>
      <c r="H62" s="198">
        <v>1111</v>
      </c>
      <c r="I62" s="198">
        <v>615.1</v>
      </c>
      <c r="J62" s="35" t="s">
        <v>45</v>
      </c>
      <c r="K62" s="36">
        <f>H62*N62</f>
        <v>475685.76</v>
      </c>
      <c r="L62" s="37">
        <f>H62*O62</f>
        <v>19498.05</v>
      </c>
      <c r="M62" s="37">
        <f t="shared" ref="M62:M100" si="4">K62+L62</f>
        <v>495183.81</v>
      </c>
      <c r="N62" s="37">
        <v>428.16</v>
      </c>
      <c r="O62" s="37">
        <v>17.55</v>
      </c>
      <c r="P62" s="38"/>
      <c r="Q62" s="39"/>
      <c r="R62" s="20" t="s">
        <v>36</v>
      </c>
      <c r="S62" s="20" t="s">
        <v>37</v>
      </c>
    </row>
    <row r="63" spans="2:19" s="40" customFormat="1" x14ac:dyDescent="0.3">
      <c r="B63" s="202"/>
      <c r="C63" s="205"/>
      <c r="D63" s="202"/>
      <c r="E63" s="202"/>
      <c r="F63" s="202"/>
      <c r="G63" s="202"/>
      <c r="H63" s="199"/>
      <c r="I63" s="199"/>
      <c r="J63" s="35" t="s">
        <v>78</v>
      </c>
      <c r="K63" s="36">
        <f>H62*N63</f>
        <v>1210423.3899999999</v>
      </c>
      <c r="L63" s="37">
        <f>H62*O63</f>
        <v>42706.84</v>
      </c>
      <c r="M63" s="37">
        <f t="shared" si="4"/>
        <v>1253130.23</v>
      </c>
      <c r="N63" s="37">
        <v>1089.49</v>
      </c>
      <c r="O63" s="37">
        <v>38.44</v>
      </c>
      <c r="P63" s="38"/>
      <c r="Q63" s="39"/>
      <c r="R63" s="20" t="s">
        <v>36</v>
      </c>
      <c r="S63" s="20" t="s">
        <v>37</v>
      </c>
    </row>
    <row r="64" spans="2:19" s="40" customFormat="1" x14ac:dyDescent="0.3">
      <c r="B64" s="41">
        <v>2</v>
      </c>
      <c r="C64" s="42" t="s">
        <v>79</v>
      </c>
      <c r="D64" s="41">
        <v>1982</v>
      </c>
      <c r="E64" s="41"/>
      <c r="F64" s="41" t="s">
        <v>63</v>
      </c>
      <c r="G64" s="41">
        <v>2</v>
      </c>
      <c r="H64" s="36">
        <v>1408.2</v>
      </c>
      <c r="I64" s="36">
        <v>607.6</v>
      </c>
      <c r="J64" s="35" t="s">
        <v>78</v>
      </c>
      <c r="K64" s="36">
        <f>H64*N64</f>
        <v>1470498.7680000002</v>
      </c>
      <c r="L64" s="37">
        <f>H64*O64</f>
        <v>54455.094000000005</v>
      </c>
      <c r="M64" s="37">
        <f t="shared" si="4"/>
        <v>1524953.8620000002</v>
      </c>
      <c r="N64" s="37">
        <v>1044.24</v>
      </c>
      <c r="O64" s="37">
        <v>38.67</v>
      </c>
      <c r="P64" s="38"/>
      <c r="Q64" s="39"/>
      <c r="R64" s="20" t="s">
        <v>36</v>
      </c>
      <c r="S64" s="20" t="s">
        <v>37</v>
      </c>
    </row>
    <row r="65" spans="2:19" s="40" customFormat="1" ht="56.25" x14ac:dyDescent="0.3">
      <c r="B65" s="200">
        <v>3</v>
      </c>
      <c r="C65" s="203" t="s">
        <v>80</v>
      </c>
      <c r="D65" s="200">
        <v>1987</v>
      </c>
      <c r="E65" s="200"/>
      <c r="F65" s="200" t="s">
        <v>63</v>
      </c>
      <c r="G65" s="200">
        <v>2</v>
      </c>
      <c r="H65" s="198">
        <v>1301.9000000000001</v>
      </c>
      <c r="I65" s="198">
        <v>738.2</v>
      </c>
      <c r="J65" s="35" t="s">
        <v>35</v>
      </c>
      <c r="K65" s="36">
        <f>H65*N65</f>
        <v>70224.486000000004</v>
      </c>
      <c r="L65" s="37">
        <f>H65*O65</f>
        <v>15154.116000000002</v>
      </c>
      <c r="M65" s="37">
        <f t="shared" si="4"/>
        <v>85378.602000000014</v>
      </c>
      <c r="N65" s="37">
        <v>53.94</v>
      </c>
      <c r="O65" s="37">
        <v>11.64</v>
      </c>
      <c r="P65" s="38"/>
      <c r="Q65" s="39"/>
      <c r="R65" s="20" t="s">
        <v>36</v>
      </c>
      <c r="S65" s="20" t="s">
        <v>37</v>
      </c>
    </row>
    <row r="66" spans="2:19" s="40" customFormat="1" ht="37.5" x14ac:dyDescent="0.3">
      <c r="B66" s="201"/>
      <c r="C66" s="204"/>
      <c r="D66" s="201"/>
      <c r="E66" s="201"/>
      <c r="F66" s="201"/>
      <c r="G66" s="201"/>
      <c r="H66" s="206"/>
      <c r="I66" s="206"/>
      <c r="J66" s="35" t="s">
        <v>45</v>
      </c>
      <c r="K66" s="36">
        <f>H65*N66</f>
        <v>557421.50400000007</v>
      </c>
      <c r="L66" s="37">
        <f>H65*O66</f>
        <v>22848.345000000001</v>
      </c>
      <c r="M66" s="37">
        <f t="shared" si="4"/>
        <v>580269.84900000005</v>
      </c>
      <c r="N66" s="37">
        <v>428.16</v>
      </c>
      <c r="O66" s="37">
        <v>17.55</v>
      </c>
      <c r="P66" s="38"/>
      <c r="Q66" s="39"/>
      <c r="R66" s="20" t="s">
        <v>36</v>
      </c>
      <c r="S66" s="20" t="s">
        <v>37</v>
      </c>
    </row>
    <row r="67" spans="2:19" s="40" customFormat="1" x14ac:dyDescent="0.3">
      <c r="B67" s="202"/>
      <c r="C67" s="205"/>
      <c r="D67" s="202"/>
      <c r="E67" s="202"/>
      <c r="F67" s="202"/>
      <c r="G67" s="202"/>
      <c r="H67" s="199"/>
      <c r="I67" s="199"/>
      <c r="J67" s="35" t="s">
        <v>48</v>
      </c>
      <c r="K67" s="36">
        <f>H65*N67</f>
        <v>1436698.726</v>
      </c>
      <c r="L67" s="37">
        <f>H65*O67</f>
        <v>46243.488000000005</v>
      </c>
      <c r="M67" s="37">
        <f t="shared" si="4"/>
        <v>1482942.2139999999</v>
      </c>
      <c r="N67" s="37">
        <v>1103.54</v>
      </c>
      <c r="O67" s="37">
        <v>35.520000000000003</v>
      </c>
      <c r="P67" s="38"/>
      <c r="Q67" s="39"/>
      <c r="R67" s="20" t="s">
        <v>36</v>
      </c>
      <c r="S67" s="20" t="s">
        <v>37</v>
      </c>
    </row>
    <row r="68" spans="2:19" s="40" customFormat="1" ht="37.5" x14ac:dyDescent="0.3">
      <c r="B68" s="41">
        <v>4</v>
      </c>
      <c r="C68" s="42" t="s">
        <v>81</v>
      </c>
      <c r="D68" s="41">
        <v>1978</v>
      </c>
      <c r="E68" s="41"/>
      <c r="F68" s="41" t="s">
        <v>34</v>
      </c>
      <c r="G68" s="41">
        <v>2</v>
      </c>
      <c r="H68" s="36">
        <v>2126.6000000000004</v>
      </c>
      <c r="I68" s="36">
        <v>994.6</v>
      </c>
      <c r="J68" s="35" t="s">
        <v>45</v>
      </c>
      <c r="K68" s="36">
        <f>H68*N68</f>
        <v>949122.84600000014</v>
      </c>
      <c r="L68" s="37">
        <f>H68*O68</f>
        <v>38151.204000000012</v>
      </c>
      <c r="M68" s="37">
        <f t="shared" si="4"/>
        <v>987274.05000000016</v>
      </c>
      <c r="N68" s="36">
        <v>446.31</v>
      </c>
      <c r="O68" s="37">
        <v>17.940000000000001</v>
      </c>
      <c r="P68" s="38"/>
      <c r="Q68" s="39"/>
      <c r="R68" s="20" t="s">
        <v>36</v>
      </c>
      <c r="S68" s="20" t="s">
        <v>37</v>
      </c>
    </row>
    <row r="69" spans="2:19" s="40" customFormat="1" ht="37.5" x14ac:dyDescent="0.3">
      <c r="B69" s="200">
        <v>5</v>
      </c>
      <c r="C69" s="203" t="s">
        <v>82</v>
      </c>
      <c r="D69" s="200">
        <v>1979</v>
      </c>
      <c r="E69" s="200"/>
      <c r="F69" s="200" t="s">
        <v>83</v>
      </c>
      <c r="G69" s="200">
        <v>3</v>
      </c>
      <c r="H69" s="198">
        <v>3256.6</v>
      </c>
      <c r="I69" s="198">
        <v>1649.7</v>
      </c>
      <c r="J69" s="35" t="s">
        <v>42</v>
      </c>
      <c r="K69" s="36">
        <f>H69*N69</f>
        <v>481358.04599999997</v>
      </c>
      <c r="L69" s="37">
        <f>H69*O69</f>
        <v>48555.906000000003</v>
      </c>
      <c r="M69" s="37">
        <f t="shared" si="4"/>
        <v>529913.95199999993</v>
      </c>
      <c r="N69" s="37">
        <v>147.81</v>
      </c>
      <c r="O69" s="37">
        <v>14.91</v>
      </c>
      <c r="P69" s="38"/>
      <c r="Q69" s="39"/>
      <c r="R69" s="20" t="s">
        <v>36</v>
      </c>
      <c r="S69" s="20" t="s">
        <v>37</v>
      </c>
    </row>
    <row r="70" spans="2:19" s="40" customFormat="1" ht="37.5" x14ac:dyDescent="0.3">
      <c r="B70" s="201"/>
      <c r="C70" s="204"/>
      <c r="D70" s="201"/>
      <c r="E70" s="201"/>
      <c r="F70" s="201"/>
      <c r="G70" s="201"/>
      <c r="H70" s="206"/>
      <c r="I70" s="206"/>
      <c r="J70" s="35" t="s">
        <v>45</v>
      </c>
      <c r="K70" s="36">
        <f>H69*N70</f>
        <v>1298797.2120000001</v>
      </c>
      <c r="L70" s="37">
        <f>H69*O70</f>
        <v>51161.186000000002</v>
      </c>
      <c r="M70" s="37">
        <f t="shared" si="4"/>
        <v>1349958.398</v>
      </c>
      <c r="N70" s="37">
        <v>398.82</v>
      </c>
      <c r="O70" s="37">
        <v>15.71</v>
      </c>
      <c r="P70" s="38"/>
      <c r="Q70" s="39"/>
      <c r="R70" s="20" t="s">
        <v>36</v>
      </c>
      <c r="S70" s="20" t="s">
        <v>37</v>
      </c>
    </row>
    <row r="71" spans="2:19" s="40" customFormat="1" ht="56.25" x14ac:dyDescent="0.3">
      <c r="B71" s="201"/>
      <c r="C71" s="204"/>
      <c r="D71" s="201"/>
      <c r="E71" s="201"/>
      <c r="F71" s="201"/>
      <c r="G71" s="201"/>
      <c r="H71" s="206"/>
      <c r="I71" s="206"/>
      <c r="J71" s="35" t="s">
        <v>35</v>
      </c>
      <c r="K71" s="36">
        <f>H69*N71</f>
        <v>174260.666</v>
      </c>
      <c r="L71" s="37">
        <f>H69*O71</f>
        <v>40446.972000000002</v>
      </c>
      <c r="M71" s="37">
        <f>K71+L71</f>
        <v>214707.63800000001</v>
      </c>
      <c r="N71" s="37">
        <v>53.51</v>
      </c>
      <c r="O71" s="37">
        <v>12.42</v>
      </c>
      <c r="P71" s="38"/>
      <c r="Q71" s="39"/>
      <c r="R71" s="20" t="s">
        <v>36</v>
      </c>
      <c r="S71" s="20" t="s">
        <v>37</v>
      </c>
    </row>
    <row r="72" spans="2:19" s="40" customFormat="1" ht="56.25" x14ac:dyDescent="0.3">
      <c r="B72" s="201"/>
      <c r="C72" s="204"/>
      <c r="D72" s="201"/>
      <c r="E72" s="201"/>
      <c r="F72" s="201"/>
      <c r="G72" s="201"/>
      <c r="H72" s="206"/>
      <c r="I72" s="206"/>
      <c r="J72" s="35" t="s">
        <v>38</v>
      </c>
      <c r="K72" s="36">
        <f>H69*N72</f>
        <v>108412.21399999999</v>
      </c>
      <c r="L72" s="37">
        <f>H69*O72</f>
        <v>35692.336000000003</v>
      </c>
      <c r="M72" s="37">
        <f t="shared" si="4"/>
        <v>144104.54999999999</v>
      </c>
      <c r="N72" s="37">
        <v>33.29</v>
      </c>
      <c r="O72" s="37">
        <v>10.96</v>
      </c>
      <c r="P72" s="38"/>
      <c r="Q72" s="39"/>
      <c r="R72" s="20" t="s">
        <v>36</v>
      </c>
      <c r="S72" s="20" t="s">
        <v>37</v>
      </c>
    </row>
    <row r="73" spans="2:19" s="40" customFormat="1" ht="56.25" x14ac:dyDescent="0.3">
      <c r="B73" s="202"/>
      <c r="C73" s="205"/>
      <c r="D73" s="202"/>
      <c r="E73" s="202"/>
      <c r="F73" s="202"/>
      <c r="G73" s="202"/>
      <c r="H73" s="199"/>
      <c r="I73" s="199"/>
      <c r="J73" s="35" t="s">
        <v>84</v>
      </c>
      <c r="K73" s="36">
        <f>H69*N73</f>
        <v>438338.36</v>
      </c>
      <c r="L73" s="37">
        <f>H69*O73</f>
        <v>46080.89</v>
      </c>
      <c r="M73" s="37">
        <f t="shared" si="4"/>
        <v>484419.25</v>
      </c>
      <c r="N73" s="37">
        <v>134.6</v>
      </c>
      <c r="O73" s="37">
        <v>14.15</v>
      </c>
      <c r="P73" s="38"/>
      <c r="Q73" s="39"/>
      <c r="R73" s="20" t="s">
        <v>36</v>
      </c>
      <c r="S73" s="20" t="s">
        <v>37</v>
      </c>
    </row>
    <row r="74" spans="2:19" s="40" customFormat="1" ht="37.5" x14ac:dyDescent="0.3">
      <c r="B74" s="200">
        <v>6</v>
      </c>
      <c r="C74" s="203" t="s">
        <v>85</v>
      </c>
      <c r="D74" s="200">
        <v>1968</v>
      </c>
      <c r="E74" s="200"/>
      <c r="F74" s="200" t="s">
        <v>34</v>
      </c>
      <c r="G74" s="200">
        <v>3</v>
      </c>
      <c r="H74" s="198">
        <v>3202.7999999999997</v>
      </c>
      <c r="I74" s="198">
        <v>1446.6</v>
      </c>
      <c r="J74" s="35" t="s">
        <v>42</v>
      </c>
      <c r="K74" s="36">
        <f>H74*N74</f>
        <v>481861.25999999995</v>
      </c>
      <c r="L74" s="37">
        <f>H74*O74</f>
        <v>47913.887999999999</v>
      </c>
      <c r="M74" s="37">
        <f t="shared" si="4"/>
        <v>529775.14799999993</v>
      </c>
      <c r="N74" s="37">
        <v>150.44999999999999</v>
      </c>
      <c r="O74" s="37">
        <v>14.96</v>
      </c>
      <c r="P74" s="38"/>
      <c r="Q74" s="39"/>
      <c r="R74" s="20" t="s">
        <v>36</v>
      </c>
      <c r="S74" s="20" t="s">
        <v>37</v>
      </c>
    </row>
    <row r="75" spans="2:19" s="40" customFormat="1" ht="37.5" x14ac:dyDescent="0.3">
      <c r="B75" s="201"/>
      <c r="C75" s="204"/>
      <c r="D75" s="201"/>
      <c r="E75" s="201"/>
      <c r="F75" s="201"/>
      <c r="G75" s="201"/>
      <c r="H75" s="206"/>
      <c r="I75" s="206"/>
      <c r="J75" s="35" t="s">
        <v>45</v>
      </c>
      <c r="K75" s="36">
        <f>H74*N75</f>
        <v>1311930.936</v>
      </c>
      <c r="L75" s="37">
        <f>H74*O75</f>
        <v>51052.631999999991</v>
      </c>
      <c r="M75" s="37">
        <f t="shared" si="4"/>
        <v>1362983.568</v>
      </c>
      <c r="N75" s="37">
        <v>409.62</v>
      </c>
      <c r="O75" s="37">
        <v>15.94</v>
      </c>
      <c r="P75" s="38"/>
      <c r="Q75" s="39"/>
      <c r="R75" s="20" t="s">
        <v>36</v>
      </c>
      <c r="S75" s="20" t="s">
        <v>37</v>
      </c>
    </row>
    <row r="76" spans="2:19" s="40" customFormat="1" ht="56.25" x14ac:dyDescent="0.3">
      <c r="B76" s="201"/>
      <c r="C76" s="204"/>
      <c r="D76" s="201"/>
      <c r="E76" s="201"/>
      <c r="F76" s="201"/>
      <c r="G76" s="201"/>
      <c r="H76" s="206"/>
      <c r="I76" s="206"/>
      <c r="J76" s="35" t="s">
        <v>35</v>
      </c>
      <c r="K76" s="36">
        <f>H74*N76</f>
        <v>175865.74799999996</v>
      </c>
      <c r="L76" s="37">
        <f>H74*O76</f>
        <v>39874.859999999993</v>
      </c>
      <c r="M76" s="37">
        <f t="shared" si="4"/>
        <v>215740.60799999995</v>
      </c>
      <c r="N76" s="37">
        <v>54.91</v>
      </c>
      <c r="O76" s="37">
        <v>12.45</v>
      </c>
      <c r="P76" s="38"/>
      <c r="Q76" s="39"/>
      <c r="R76" s="20" t="s">
        <v>36</v>
      </c>
      <c r="S76" s="20" t="s">
        <v>37</v>
      </c>
    </row>
    <row r="77" spans="2:19" s="40" customFormat="1" ht="56.25" x14ac:dyDescent="0.3">
      <c r="B77" s="201"/>
      <c r="C77" s="204"/>
      <c r="D77" s="201"/>
      <c r="E77" s="201"/>
      <c r="F77" s="201"/>
      <c r="G77" s="201"/>
      <c r="H77" s="206"/>
      <c r="I77" s="206"/>
      <c r="J77" s="35" t="s">
        <v>38</v>
      </c>
      <c r="K77" s="36">
        <f>H74*N77</f>
        <v>109407.64799999999</v>
      </c>
      <c r="L77" s="37">
        <f>H74*O77</f>
        <v>35134.716</v>
      </c>
      <c r="M77" s="37">
        <f t="shared" si="4"/>
        <v>144542.364</v>
      </c>
      <c r="N77" s="37">
        <v>34.159999999999997</v>
      </c>
      <c r="O77" s="37">
        <v>10.97</v>
      </c>
      <c r="P77" s="38"/>
      <c r="Q77" s="39"/>
      <c r="R77" s="20" t="s">
        <v>36</v>
      </c>
      <c r="S77" s="20" t="s">
        <v>37</v>
      </c>
    </row>
    <row r="78" spans="2:19" s="40" customFormat="1" ht="56.25" x14ac:dyDescent="0.3">
      <c r="B78" s="202"/>
      <c r="C78" s="205"/>
      <c r="D78" s="202"/>
      <c r="E78" s="202"/>
      <c r="F78" s="202"/>
      <c r="G78" s="202"/>
      <c r="H78" s="199"/>
      <c r="I78" s="199"/>
      <c r="J78" s="35" t="s">
        <v>84</v>
      </c>
      <c r="K78" s="36">
        <f>H74*N78</f>
        <v>442434.7919999999</v>
      </c>
      <c r="L78" s="37">
        <f>H74*O78</f>
        <v>45575.843999999997</v>
      </c>
      <c r="M78" s="37">
        <f t="shared" si="4"/>
        <v>488010.63599999988</v>
      </c>
      <c r="N78" s="37">
        <v>138.13999999999999</v>
      </c>
      <c r="O78" s="37">
        <v>14.23</v>
      </c>
      <c r="P78" s="38"/>
      <c r="Q78" s="39"/>
      <c r="R78" s="20" t="s">
        <v>36</v>
      </c>
      <c r="S78" s="20" t="s">
        <v>37</v>
      </c>
    </row>
    <row r="79" spans="2:19" s="40" customFormat="1" ht="37.5" x14ac:dyDescent="0.3">
      <c r="B79" s="41">
        <v>7</v>
      </c>
      <c r="C79" s="42" t="s">
        <v>86</v>
      </c>
      <c r="D79" s="41">
        <v>1980</v>
      </c>
      <c r="E79" s="41"/>
      <c r="F79" s="41" t="s">
        <v>34</v>
      </c>
      <c r="G79" s="41">
        <v>2</v>
      </c>
      <c r="H79" s="36">
        <v>1647.7</v>
      </c>
      <c r="I79" s="36">
        <v>944.8</v>
      </c>
      <c r="J79" s="35" t="s">
        <v>42</v>
      </c>
      <c r="K79" s="36">
        <f t="shared" ref="K79:K84" si="5">H79*N79</f>
        <v>269777.92099999997</v>
      </c>
      <c r="L79" s="37">
        <f t="shared" ref="L79:L84" si="6">H79*O79</f>
        <v>25045.040000000001</v>
      </c>
      <c r="M79" s="37">
        <f t="shared" si="4"/>
        <v>294822.96099999995</v>
      </c>
      <c r="N79" s="37">
        <v>163.72999999999999</v>
      </c>
      <c r="O79" s="37">
        <v>15.2</v>
      </c>
      <c r="P79" s="38"/>
      <c r="Q79" s="39"/>
      <c r="R79" s="20" t="s">
        <v>36</v>
      </c>
      <c r="S79" s="20" t="s">
        <v>37</v>
      </c>
    </row>
    <row r="80" spans="2:19" s="40" customFormat="1" ht="37.5" x14ac:dyDescent="0.3">
      <c r="B80" s="41">
        <v>8</v>
      </c>
      <c r="C80" s="42" t="s">
        <v>87</v>
      </c>
      <c r="D80" s="41">
        <v>1980</v>
      </c>
      <c r="E80" s="41"/>
      <c r="F80" s="41" t="s">
        <v>34</v>
      </c>
      <c r="G80" s="41">
        <v>2</v>
      </c>
      <c r="H80" s="36">
        <v>1647.7</v>
      </c>
      <c r="I80" s="36">
        <v>944.8</v>
      </c>
      <c r="J80" s="35" t="s">
        <v>42</v>
      </c>
      <c r="K80" s="36">
        <f t="shared" si="5"/>
        <v>269777.92099999997</v>
      </c>
      <c r="L80" s="37">
        <f t="shared" si="6"/>
        <v>25045.040000000001</v>
      </c>
      <c r="M80" s="37">
        <f t="shared" si="4"/>
        <v>294822.96099999995</v>
      </c>
      <c r="N80" s="37">
        <v>163.72999999999999</v>
      </c>
      <c r="O80" s="37">
        <v>15.2</v>
      </c>
      <c r="P80" s="38"/>
      <c r="Q80" s="39"/>
      <c r="R80" s="20" t="s">
        <v>36</v>
      </c>
      <c r="S80" s="20" t="s">
        <v>37</v>
      </c>
    </row>
    <row r="81" spans="2:19" s="40" customFormat="1" ht="37.5" x14ac:dyDescent="0.3">
      <c r="B81" s="41">
        <v>9</v>
      </c>
      <c r="C81" s="42" t="s">
        <v>88</v>
      </c>
      <c r="D81" s="41">
        <v>1980</v>
      </c>
      <c r="E81" s="41"/>
      <c r="F81" s="41" t="s">
        <v>34</v>
      </c>
      <c r="G81" s="41">
        <v>2</v>
      </c>
      <c r="H81" s="36">
        <v>1647.7</v>
      </c>
      <c r="I81" s="36">
        <v>944.8</v>
      </c>
      <c r="J81" s="35" t="s">
        <v>42</v>
      </c>
      <c r="K81" s="36">
        <f t="shared" si="5"/>
        <v>269777.92099999997</v>
      </c>
      <c r="L81" s="37">
        <f t="shared" si="6"/>
        <v>25045.040000000001</v>
      </c>
      <c r="M81" s="37">
        <f t="shared" si="4"/>
        <v>294822.96099999995</v>
      </c>
      <c r="N81" s="37">
        <v>163.72999999999999</v>
      </c>
      <c r="O81" s="37">
        <v>15.2</v>
      </c>
      <c r="P81" s="38"/>
      <c r="Q81" s="39"/>
      <c r="R81" s="20" t="s">
        <v>36</v>
      </c>
      <c r="S81" s="20" t="s">
        <v>37</v>
      </c>
    </row>
    <row r="82" spans="2:19" s="40" customFormat="1" ht="56.25" x14ac:dyDescent="0.3">
      <c r="B82" s="41">
        <v>10</v>
      </c>
      <c r="C82" s="42" t="s">
        <v>89</v>
      </c>
      <c r="D82" s="41">
        <v>1963</v>
      </c>
      <c r="E82" s="41"/>
      <c r="F82" s="41" t="s">
        <v>90</v>
      </c>
      <c r="G82" s="41">
        <v>2</v>
      </c>
      <c r="H82" s="36">
        <v>1536.9</v>
      </c>
      <c r="I82" s="36">
        <v>658.6</v>
      </c>
      <c r="J82" s="35" t="s">
        <v>48</v>
      </c>
      <c r="K82" s="36">
        <f t="shared" si="5"/>
        <v>1588785.7440000002</v>
      </c>
      <c r="L82" s="37">
        <f t="shared" si="6"/>
        <v>59078.436000000002</v>
      </c>
      <c r="M82" s="37">
        <f t="shared" si="4"/>
        <v>1647864.1800000002</v>
      </c>
      <c r="N82" s="37">
        <v>1033.76</v>
      </c>
      <c r="O82" s="37">
        <v>38.44</v>
      </c>
      <c r="P82" s="38"/>
      <c r="Q82" s="39"/>
      <c r="R82" s="20" t="s">
        <v>36</v>
      </c>
      <c r="S82" s="20" t="s">
        <v>37</v>
      </c>
    </row>
    <row r="83" spans="2:19" s="40" customFormat="1" ht="56.25" x14ac:dyDescent="0.3">
      <c r="B83" s="41">
        <v>11</v>
      </c>
      <c r="C83" s="42" t="s">
        <v>91</v>
      </c>
      <c r="D83" s="41">
        <v>1959</v>
      </c>
      <c r="E83" s="41"/>
      <c r="F83" s="41" t="s">
        <v>90</v>
      </c>
      <c r="G83" s="41">
        <v>2</v>
      </c>
      <c r="H83" s="36">
        <v>1514.1999999999998</v>
      </c>
      <c r="I83" s="36">
        <v>648.20000000000005</v>
      </c>
      <c r="J83" s="35" t="s">
        <v>78</v>
      </c>
      <c r="K83" s="36">
        <f t="shared" si="5"/>
        <v>1565319.3919999998</v>
      </c>
      <c r="L83" s="37">
        <f t="shared" si="6"/>
        <v>58205.847999999991</v>
      </c>
      <c r="M83" s="37">
        <f t="shared" si="4"/>
        <v>1623525.2399999998</v>
      </c>
      <c r="N83" s="37">
        <v>1033.76</v>
      </c>
      <c r="O83" s="37">
        <v>38.44</v>
      </c>
      <c r="P83" s="38"/>
      <c r="Q83" s="39"/>
      <c r="R83" s="20" t="s">
        <v>36</v>
      </c>
      <c r="S83" s="20" t="s">
        <v>37</v>
      </c>
    </row>
    <row r="84" spans="2:19" s="40" customFormat="1" ht="37.5" x14ac:dyDescent="0.3">
      <c r="B84" s="200">
        <v>12</v>
      </c>
      <c r="C84" s="203" t="s">
        <v>92</v>
      </c>
      <c r="D84" s="200">
        <v>1981</v>
      </c>
      <c r="E84" s="200"/>
      <c r="F84" s="200" t="s">
        <v>34</v>
      </c>
      <c r="G84" s="200">
        <v>2</v>
      </c>
      <c r="H84" s="198">
        <v>1305.1500000000001</v>
      </c>
      <c r="I84" s="198">
        <v>726.6</v>
      </c>
      <c r="J84" s="35" t="s">
        <v>45</v>
      </c>
      <c r="K84" s="36">
        <f t="shared" si="5"/>
        <v>582501.49650000001</v>
      </c>
      <c r="L84" s="37">
        <f t="shared" si="6"/>
        <v>23414.391000000003</v>
      </c>
      <c r="M84" s="37">
        <f t="shared" si="4"/>
        <v>605915.88749999995</v>
      </c>
      <c r="N84" s="37">
        <v>446.31</v>
      </c>
      <c r="O84" s="37">
        <v>17.940000000000001</v>
      </c>
      <c r="P84" s="38"/>
      <c r="Q84" s="39"/>
      <c r="R84" s="20" t="s">
        <v>36</v>
      </c>
      <c r="S84" s="20" t="s">
        <v>37</v>
      </c>
    </row>
    <row r="85" spans="2:19" s="40" customFormat="1" ht="56.25" x14ac:dyDescent="0.3">
      <c r="B85" s="201"/>
      <c r="C85" s="204"/>
      <c r="D85" s="201"/>
      <c r="E85" s="201"/>
      <c r="F85" s="201"/>
      <c r="G85" s="201"/>
      <c r="H85" s="206"/>
      <c r="I85" s="206"/>
      <c r="J85" s="35" t="s">
        <v>35</v>
      </c>
      <c r="K85" s="36">
        <f>H84*N85</f>
        <v>73388.584499999997</v>
      </c>
      <c r="L85" s="37">
        <f>H84*O85</f>
        <v>17998.018500000002</v>
      </c>
      <c r="M85" s="37">
        <f t="shared" si="4"/>
        <v>91386.603000000003</v>
      </c>
      <c r="N85" s="37">
        <v>56.23</v>
      </c>
      <c r="O85" s="37">
        <v>13.79</v>
      </c>
      <c r="P85" s="38"/>
      <c r="Q85" s="39"/>
      <c r="R85" s="20" t="s">
        <v>36</v>
      </c>
      <c r="S85" s="20" t="s">
        <v>37</v>
      </c>
    </row>
    <row r="86" spans="2:19" s="40" customFormat="1" ht="56.25" x14ac:dyDescent="0.3">
      <c r="B86" s="202"/>
      <c r="C86" s="205"/>
      <c r="D86" s="202"/>
      <c r="E86" s="202"/>
      <c r="F86" s="202"/>
      <c r="G86" s="202"/>
      <c r="H86" s="199"/>
      <c r="I86" s="199"/>
      <c r="J86" s="35" t="s">
        <v>38</v>
      </c>
      <c r="K86" s="36">
        <f>H84*N86</f>
        <v>45641.095500000003</v>
      </c>
      <c r="L86" s="37">
        <f>H84*O86</f>
        <v>17397.6495</v>
      </c>
      <c r="M86" s="37">
        <f t="shared" si="4"/>
        <v>63038.745000000003</v>
      </c>
      <c r="N86" s="37">
        <v>34.97</v>
      </c>
      <c r="O86" s="37">
        <v>13.33</v>
      </c>
      <c r="P86" s="38"/>
      <c r="Q86" s="39"/>
      <c r="R86" s="20" t="s">
        <v>36</v>
      </c>
      <c r="S86" s="20" t="s">
        <v>37</v>
      </c>
    </row>
    <row r="87" spans="2:19" s="40" customFormat="1" ht="56.25" x14ac:dyDescent="0.3">
      <c r="B87" s="41">
        <v>13</v>
      </c>
      <c r="C87" s="42" t="s">
        <v>93</v>
      </c>
      <c r="D87" s="41">
        <v>1952</v>
      </c>
      <c r="E87" s="41"/>
      <c r="F87" s="41" t="s">
        <v>56</v>
      </c>
      <c r="G87" s="41">
        <v>2</v>
      </c>
      <c r="H87" s="36">
        <v>718.4</v>
      </c>
      <c r="I87" s="36">
        <v>378.7</v>
      </c>
      <c r="J87" s="35" t="s">
        <v>78</v>
      </c>
      <c r="K87" s="36">
        <f>H87*N87</f>
        <v>773601.85599999991</v>
      </c>
      <c r="L87" s="37">
        <f>H87*O87</f>
        <v>27615.295999999998</v>
      </c>
      <c r="M87" s="37">
        <f t="shared" si="4"/>
        <v>801217.15199999989</v>
      </c>
      <c r="N87" s="37">
        <v>1076.8399999999999</v>
      </c>
      <c r="O87" s="37">
        <v>38.44</v>
      </c>
      <c r="P87" s="38"/>
      <c r="Q87" s="39"/>
      <c r="R87" s="20" t="s">
        <v>36</v>
      </c>
      <c r="S87" s="20" t="s">
        <v>37</v>
      </c>
    </row>
    <row r="88" spans="2:19" s="40" customFormat="1" ht="56.25" x14ac:dyDescent="0.3">
      <c r="B88" s="41">
        <v>14</v>
      </c>
      <c r="C88" s="43" t="s">
        <v>94</v>
      </c>
      <c r="D88" s="44">
        <v>1959</v>
      </c>
      <c r="E88" s="41"/>
      <c r="F88" s="41" t="s">
        <v>56</v>
      </c>
      <c r="G88" s="41">
        <v>2</v>
      </c>
      <c r="H88" s="36">
        <v>998.1</v>
      </c>
      <c r="I88" s="36">
        <v>419.3</v>
      </c>
      <c r="J88" s="35" t="s">
        <v>78</v>
      </c>
      <c r="K88" s="36">
        <f>H88*N88</f>
        <v>1031795.856</v>
      </c>
      <c r="L88" s="37">
        <f>H88*O88</f>
        <v>38366.964</v>
      </c>
      <c r="M88" s="37">
        <f t="shared" si="4"/>
        <v>1070162.82</v>
      </c>
      <c r="N88" s="37">
        <v>1033.76</v>
      </c>
      <c r="O88" s="37">
        <v>38.44</v>
      </c>
      <c r="P88" s="38"/>
      <c r="Q88" s="39"/>
      <c r="R88" s="20" t="s">
        <v>36</v>
      </c>
      <c r="S88" s="20" t="s">
        <v>37</v>
      </c>
    </row>
    <row r="89" spans="2:19" s="40" customFormat="1" ht="56.25" x14ac:dyDescent="0.3">
      <c r="B89" s="41">
        <v>15</v>
      </c>
      <c r="C89" s="43" t="s">
        <v>95</v>
      </c>
      <c r="D89" s="44">
        <v>1963</v>
      </c>
      <c r="E89" s="41"/>
      <c r="F89" s="41" t="s">
        <v>56</v>
      </c>
      <c r="G89" s="41">
        <v>3</v>
      </c>
      <c r="H89" s="36">
        <v>1778.8000000000002</v>
      </c>
      <c r="I89" s="36">
        <v>912.6</v>
      </c>
      <c r="J89" s="35" t="s">
        <v>78</v>
      </c>
      <c r="K89" s="36">
        <f>H89*N89</f>
        <v>1776363.0440000002</v>
      </c>
      <c r="L89" s="37">
        <f>H89*O89</f>
        <v>38012.956000000006</v>
      </c>
      <c r="M89" s="37">
        <f t="shared" si="4"/>
        <v>1814376.0000000002</v>
      </c>
      <c r="N89" s="37">
        <v>998.63</v>
      </c>
      <c r="O89" s="37">
        <v>21.37</v>
      </c>
      <c r="P89" s="38"/>
      <c r="Q89" s="39"/>
      <c r="R89" s="20" t="s">
        <v>36</v>
      </c>
      <c r="S89" s="20" t="s">
        <v>37</v>
      </c>
    </row>
    <row r="90" spans="2:19" s="40" customFormat="1" ht="56.25" x14ac:dyDescent="0.3">
      <c r="B90" s="41">
        <v>16</v>
      </c>
      <c r="C90" s="43" t="s">
        <v>96</v>
      </c>
      <c r="D90" s="44">
        <v>1967</v>
      </c>
      <c r="E90" s="41"/>
      <c r="F90" s="41" t="s">
        <v>56</v>
      </c>
      <c r="G90" s="41">
        <v>2</v>
      </c>
      <c r="H90" s="36">
        <v>687.6</v>
      </c>
      <c r="I90" s="36">
        <v>362.5</v>
      </c>
      <c r="J90" s="35" t="s">
        <v>78</v>
      </c>
      <c r="K90" s="36">
        <f>H90*N90</f>
        <v>749133.32400000002</v>
      </c>
      <c r="L90" s="37">
        <f>H90*O90</f>
        <v>26431.344000000001</v>
      </c>
      <c r="M90" s="37">
        <f t="shared" si="4"/>
        <v>775564.66800000006</v>
      </c>
      <c r="N90" s="37">
        <v>1089.49</v>
      </c>
      <c r="O90" s="37">
        <v>38.44</v>
      </c>
      <c r="P90" s="38"/>
      <c r="Q90" s="39"/>
      <c r="R90" s="20" t="s">
        <v>36</v>
      </c>
      <c r="S90" s="20" t="s">
        <v>37</v>
      </c>
    </row>
    <row r="91" spans="2:19" s="40" customFormat="1" ht="37.5" x14ac:dyDescent="0.3">
      <c r="B91" s="200">
        <v>17</v>
      </c>
      <c r="C91" s="207" t="s">
        <v>97</v>
      </c>
      <c r="D91" s="200">
        <v>1969</v>
      </c>
      <c r="E91" s="200"/>
      <c r="F91" s="200" t="s">
        <v>56</v>
      </c>
      <c r="G91" s="200">
        <v>2</v>
      </c>
      <c r="H91" s="198">
        <v>1124.4000000000001</v>
      </c>
      <c r="I91" s="198">
        <v>577.70000000000005</v>
      </c>
      <c r="J91" s="35" t="s">
        <v>98</v>
      </c>
      <c r="K91" s="36">
        <f>H91*N91</f>
        <v>37734.864000000009</v>
      </c>
      <c r="L91" s="37">
        <f>H91*O91</f>
        <v>14954.520000000002</v>
      </c>
      <c r="M91" s="37">
        <f t="shared" si="4"/>
        <v>52689.384000000013</v>
      </c>
      <c r="N91" s="37">
        <v>33.56</v>
      </c>
      <c r="O91" s="37">
        <v>13.3</v>
      </c>
      <c r="P91" s="38"/>
      <c r="Q91" s="39"/>
      <c r="R91" s="20" t="s">
        <v>36</v>
      </c>
      <c r="S91" s="20" t="s">
        <v>37</v>
      </c>
    </row>
    <row r="92" spans="2:19" s="40" customFormat="1" ht="56.25" x14ac:dyDescent="0.3">
      <c r="B92" s="202"/>
      <c r="C92" s="208"/>
      <c r="D92" s="202"/>
      <c r="E92" s="202"/>
      <c r="F92" s="202"/>
      <c r="G92" s="202"/>
      <c r="H92" s="199"/>
      <c r="I92" s="199"/>
      <c r="J92" s="35" t="s">
        <v>99</v>
      </c>
      <c r="K92" s="36">
        <f>H91*N92</f>
        <v>60650.136000000006</v>
      </c>
      <c r="L92" s="37">
        <f>H91*O92</f>
        <v>15449.256000000001</v>
      </c>
      <c r="M92" s="37">
        <f t="shared" si="4"/>
        <v>76099.392000000007</v>
      </c>
      <c r="N92" s="37">
        <v>53.94</v>
      </c>
      <c r="O92" s="37">
        <v>13.74</v>
      </c>
      <c r="P92" s="38"/>
      <c r="Q92" s="39"/>
      <c r="R92" s="20" t="s">
        <v>36</v>
      </c>
      <c r="S92" s="20" t="s">
        <v>37</v>
      </c>
    </row>
    <row r="93" spans="2:19" s="40" customFormat="1" x14ac:dyDescent="0.3">
      <c r="B93" s="41">
        <v>18</v>
      </c>
      <c r="C93" s="43" t="s">
        <v>100</v>
      </c>
      <c r="D93" s="44">
        <v>1960</v>
      </c>
      <c r="E93" s="41"/>
      <c r="F93" s="41" t="s">
        <v>34</v>
      </c>
      <c r="G93" s="41">
        <v>2</v>
      </c>
      <c r="H93" s="36">
        <v>976.7</v>
      </c>
      <c r="I93" s="36">
        <f>397</f>
        <v>397</v>
      </c>
      <c r="J93" s="35" t="s">
        <v>78</v>
      </c>
      <c r="K93" s="36">
        <f>H93*N93</f>
        <v>1043760.2220000002</v>
      </c>
      <c r="L93" s="37">
        <f>H93*O93</f>
        <v>38276.873</v>
      </c>
      <c r="M93" s="37">
        <f t="shared" si="4"/>
        <v>1082037.0950000002</v>
      </c>
      <c r="N93" s="37">
        <v>1068.6600000000001</v>
      </c>
      <c r="O93" s="37">
        <v>39.19</v>
      </c>
      <c r="P93" s="38"/>
      <c r="Q93" s="39"/>
      <c r="R93" s="20" t="s">
        <v>36</v>
      </c>
      <c r="S93" s="20" t="s">
        <v>37</v>
      </c>
    </row>
    <row r="94" spans="2:19" s="40" customFormat="1" ht="37.5" x14ac:dyDescent="0.3">
      <c r="B94" s="41"/>
      <c r="C94" s="43"/>
      <c r="D94" s="44"/>
      <c r="E94" s="41"/>
      <c r="F94" s="41"/>
      <c r="G94" s="41"/>
      <c r="H94" s="36"/>
      <c r="I94" s="36"/>
      <c r="J94" s="35" t="s">
        <v>45</v>
      </c>
      <c r="K94" s="36">
        <f>H93*N94</f>
        <v>435910.97700000001</v>
      </c>
      <c r="L94" s="37">
        <f>H93*O94</f>
        <v>17521.998000000003</v>
      </c>
      <c r="M94" s="37">
        <f t="shared" si="4"/>
        <v>453432.97500000003</v>
      </c>
      <c r="N94" s="37">
        <v>446.31</v>
      </c>
      <c r="O94" s="37">
        <v>17.940000000000001</v>
      </c>
      <c r="P94" s="38"/>
      <c r="Q94" s="39"/>
      <c r="R94" s="20" t="s">
        <v>36</v>
      </c>
      <c r="S94" s="20" t="s">
        <v>37</v>
      </c>
    </row>
    <row r="95" spans="2:19" s="40" customFormat="1" ht="37.5" x14ac:dyDescent="0.3">
      <c r="B95" s="41">
        <v>19</v>
      </c>
      <c r="C95" s="43" t="s">
        <v>101</v>
      </c>
      <c r="D95" s="44">
        <v>1980</v>
      </c>
      <c r="E95" s="41"/>
      <c r="F95" s="41" t="s">
        <v>34</v>
      </c>
      <c r="G95" s="41">
        <v>2</v>
      </c>
      <c r="H95" s="36">
        <v>2180.46</v>
      </c>
      <c r="I95" s="36">
        <v>921.2</v>
      </c>
      <c r="J95" s="35" t="s">
        <v>42</v>
      </c>
      <c r="K95" s="36">
        <f>H95*N95</f>
        <v>334351.73639999999</v>
      </c>
      <c r="L95" s="37">
        <f>H95*O95</f>
        <v>33142.991999999998</v>
      </c>
      <c r="M95" s="37">
        <f t="shared" si="4"/>
        <v>367494.72840000002</v>
      </c>
      <c r="N95" s="37">
        <v>153.34</v>
      </c>
      <c r="O95" s="37">
        <v>15.2</v>
      </c>
      <c r="P95" s="38"/>
      <c r="Q95" s="39"/>
      <c r="R95" s="20" t="s">
        <v>36</v>
      </c>
      <c r="S95" s="20" t="s">
        <v>37</v>
      </c>
    </row>
    <row r="96" spans="2:19" s="40" customFormat="1" ht="37.5" x14ac:dyDescent="0.3">
      <c r="B96" s="41">
        <v>20</v>
      </c>
      <c r="C96" s="43" t="s">
        <v>102</v>
      </c>
      <c r="D96" s="44">
        <v>1976</v>
      </c>
      <c r="E96" s="41"/>
      <c r="F96" s="41" t="s">
        <v>34</v>
      </c>
      <c r="G96" s="41">
        <v>2</v>
      </c>
      <c r="H96" s="36">
        <v>1688.8</v>
      </c>
      <c r="I96" s="36">
        <v>710.5</v>
      </c>
      <c r="J96" s="35" t="s">
        <v>98</v>
      </c>
      <c r="K96" s="36">
        <f>H96*N96</f>
        <v>59057.335999999996</v>
      </c>
      <c r="L96" s="37">
        <f>H96*O96</f>
        <v>22511.703999999998</v>
      </c>
      <c r="M96" s="37">
        <f t="shared" si="4"/>
        <v>81569.039999999994</v>
      </c>
      <c r="N96" s="37">
        <v>34.97</v>
      </c>
      <c r="O96" s="37">
        <v>13.33</v>
      </c>
      <c r="P96" s="38"/>
      <c r="Q96" s="39"/>
      <c r="R96" s="20" t="s">
        <v>36</v>
      </c>
      <c r="S96" s="20" t="s">
        <v>37</v>
      </c>
    </row>
    <row r="97" spans="2:19" s="40" customFormat="1" x14ac:dyDescent="0.3">
      <c r="B97" s="41">
        <v>21</v>
      </c>
      <c r="C97" s="43" t="s">
        <v>103</v>
      </c>
      <c r="D97" s="44">
        <v>1961</v>
      </c>
      <c r="E97" s="41"/>
      <c r="F97" s="41" t="s">
        <v>34</v>
      </c>
      <c r="G97" s="41">
        <v>3</v>
      </c>
      <c r="H97" s="36">
        <v>2800.5</v>
      </c>
      <c r="I97" s="36">
        <v>1433.65</v>
      </c>
      <c r="J97" s="35" t="s">
        <v>104</v>
      </c>
      <c r="K97" s="36">
        <f>H97*N97</f>
        <v>473984.625</v>
      </c>
      <c r="L97" s="37">
        <f>H97*O97</f>
        <v>10165.815000000001</v>
      </c>
      <c r="M97" s="37">
        <f t="shared" si="4"/>
        <v>484150.44</v>
      </c>
      <c r="N97" s="37">
        <v>169.25</v>
      </c>
      <c r="O97" s="37">
        <v>3.63</v>
      </c>
      <c r="P97" s="45"/>
      <c r="Q97" s="46"/>
      <c r="R97" s="20" t="s">
        <v>36</v>
      </c>
      <c r="S97" s="20" t="s">
        <v>37</v>
      </c>
    </row>
    <row r="98" spans="2:19" s="40" customFormat="1" x14ac:dyDescent="0.3">
      <c r="B98" s="41"/>
      <c r="C98" s="43"/>
      <c r="D98" s="44"/>
      <c r="E98" s="41"/>
      <c r="F98" s="41"/>
      <c r="G98" s="41"/>
      <c r="H98" s="36"/>
      <c r="I98" s="36"/>
      <c r="J98" s="35" t="s">
        <v>105</v>
      </c>
      <c r="K98" s="36">
        <f>H97*N98</f>
        <v>110395.71</v>
      </c>
      <c r="L98" s="37">
        <f>H97*O98</f>
        <v>2352.42</v>
      </c>
      <c r="M98" s="37">
        <f t="shared" si="4"/>
        <v>112748.13</v>
      </c>
      <c r="N98" s="37">
        <v>39.42</v>
      </c>
      <c r="O98" s="37">
        <v>0.84</v>
      </c>
      <c r="P98" s="45"/>
      <c r="Q98" s="46"/>
      <c r="R98" s="20" t="s">
        <v>36</v>
      </c>
      <c r="S98" s="20" t="s">
        <v>37</v>
      </c>
    </row>
    <row r="99" spans="2:19" s="40" customFormat="1" x14ac:dyDescent="0.3">
      <c r="B99" s="41"/>
      <c r="C99" s="43"/>
      <c r="D99" s="44"/>
      <c r="E99" s="41"/>
      <c r="F99" s="41"/>
      <c r="G99" s="41"/>
      <c r="H99" s="36"/>
      <c r="I99" s="36"/>
      <c r="J99" s="35" t="s">
        <v>78</v>
      </c>
      <c r="K99" s="36">
        <f>H97*N99</f>
        <v>2914144.2899999996</v>
      </c>
      <c r="L99" s="37">
        <f>H97*O99</f>
        <v>62367.135000000002</v>
      </c>
      <c r="M99" s="37">
        <f t="shared" si="4"/>
        <v>2976511.4249999993</v>
      </c>
      <c r="N99" s="37">
        <v>1040.58</v>
      </c>
      <c r="O99" s="37">
        <v>22.27</v>
      </c>
      <c r="P99" s="45"/>
      <c r="Q99" s="46"/>
      <c r="R99" s="20" t="s">
        <v>36</v>
      </c>
      <c r="S99" s="20" t="s">
        <v>37</v>
      </c>
    </row>
    <row r="100" spans="2:19" s="40" customFormat="1" ht="75" x14ac:dyDescent="0.3">
      <c r="B100" s="41"/>
      <c r="C100" s="43"/>
      <c r="D100" s="44"/>
      <c r="E100" s="41"/>
      <c r="F100" s="41"/>
      <c r="G100" s="41"/>
      <c r="H100" s="36"/>
      <c r="I100" s="36"/>
      <c r="J100" s="35" t="s">
        <v>106</v>
      </c>
      <c r="K100" s="36">
        <f>H97*N100</f>
        <v>226280.4</v>
      </c>
      <c r="L100" s="37">
        <f>H97*O100</f>
        <v>8961.6</v>
      </c>
      <c r="M100" s="37">
        <f t="shared" si="4"/>
        <v>235242</v>
      </c>
      <c r="N100" s="37">
        <v>80.8</v>
      </c>
      <c r="O100" s="37">
        <v>3.2</v>
      </c>
      <c r="P100" s="45"/>
      <c r="Q100" s="46"/>
      <c r="R100" s="20" t="s">
        <v>36</v>
      </c>
      <c r="S100" s="20" t="s">
        <v>37</v>
      </c>
    </row>
    <row r="101" spans="2:19" x14ac:dyDescent="0.3">
      <c r="B101" s="13"/>
      <c r="C101" s="25" t="s">
        <v>107</v>
      </c>
      <c r="D101" s="13"/>
      <c r="E101" s="13"/>
      <c r="F101" s="13"/>
      <c r="G101" s="13"/>
      <c r="H101" s="26">
        <f>H102</f>
        <v>1018.37</v>
      </c>
      <c r="I101" s="30"/>
      <c r="J101" s="34"/>
      <c r="K101" s="26">
        <f>K102</f>
        <v>166758.08749999999</v>
      </c>
      <c r="L101" s="30">
        <f>L102</f>
        <v>15479.224</v>
      </c>
      <c r="M101" s="30">
        <f>M102</f>
        <v>182237.31149999998</v>
      </c>
      <c r="N101" s="30"/>
      <c r="O101" s="31"/>
      <c r="P101" s="29">
        <v>1146010</v>
      </c>
      <c r="Q101" s="30">
        <f>P101-M101</f>
        <v>963772.68850000005</v>
      </c>
      <c r="R101" s="20"/>
      <c r="S101" s="20"/>
    </row>
    <row r="102" spans="2:19" ht="37.5" x14ac:dyDescent="0.3">
      <c r="B102" s="13">
        <v>1</v>
      </c>
      <c r="C102" s="22" t="s">
        <v>108</v>
      </c>
      <c r="D102" s="13">
        <v>1977</v>
      </c>
      <c r="E102" s="13"/>
      <c r="F102" s="41" t="s">
        <v>34</v>
      </c>
      <c r="G102" s="13">
        <v>2</v>
      </c>
      <c r="H102" s="21">
        <v>1018.37</v>
      </c>
      <c r="I102" s="21">
        <v>568.4</v>
      </c>
      <c r="J102" s="34" t="s">
        <v>42</v>
      </c>
      <c r="K102" s="21">
        <f>H102*N102</f>
        <v>166758.08749999999</v>
      </c>
      <c r="L102" s="31">
        <f>H102*O102</f>
        <v>15479.224</v>
      </c>
      <c r="M102" s="31">
        <f>K102+L102</f>
        <v>182237.31149999998</v>
      </c>
      <c r="N102" s="31">
        <v>163.75</v>
      </c>
      <c r="O102" s="31">
        <v>15.2</v>
      </c>
      <c r="P102" s="29"/>
      <c r="Q102" s="24"/>
      <c r="R102" s="20" t="s">
        <v>36</v>
      </c>
      <c r="S102" s="20" t="s">
        <v>37</v>
      </c>
    </row>
    <row r="103" spans="2:19" x14ac:dyDescent="0.3">
      <c r="B103" s="13"/>
      <c r="C103" s="25" t="s">
        <v>109</v>
      </c>
      <c r="D103" s="13"/>
      <c r="E103" s="13"/>
      <c r="F103" s="13"/>
      <c r="G103" s="13"/>
      <c r="H103" s="26">
        <f>H104</f>
        <v>1971.95</v>
      </c>
      <c r="I103" s="30"/>
      <c r="J103" s="34"/>
      <c r="K103" s="26">
        <f>K104</f>
        <v>880101.00450000004</v>
      </c>
      <c r="L103" s="30">
        <f>L104</f>
        <v>35376.783000000003</v>
      </c>
      <c r="M103" s="30">
        <f>M104</f>
        <v>915477.78750000009</v>
      </c>
      <c r="N103" s="30"/>
      <c r="O103" s="31"/>
      <c r="P103" s="29">
        <v>511360</v>
      </c>
      <c r="Q103" s="30">
        <f>P103-M103</f>
        <v>-404117.78750000009</v>
      </c>
      <c r="R103" s="20"/>
      <c r="S103" s="20"/>
    </row>
    <row r="104" spans="2:19" ht="37.5" x14ac:dyDescent="0.3">
      <c r="B104" s="13">
        <v>1</v>
      </c>
      <c r="C104" s="22" t="s">
        <v>110</v>
      </c>
      <c r="D104" s="13">
        <v>1980</v>
      </c>
      <c r="E104" s="13"/>
      <c r="F104" s="41" t="s">
        <v>34</v>
      </c>
      <c r="G104" s="13">
        <v>2</v>
      </c>
      <c r="H104" s="21">
        <v>1971.95</v>
      </c>
      <c r="I104" s="21">
        <v>832.3</v>
      </c>
      <c r="J104" s="34" t="s">
        <v>45</v>
      </c>
      <c r="K104" s="21">
        <f>H104*N104</f>
        <v>880101.00450000004</v>
      </c>
      <c r="L104" s="31">
        <f>H104*O104</f>
        <v>35376.783000000003</v>
      </c>
      <c r="M104" s="31">
        <f>K104+L104</f>
        <v>915477.78750000009</v>
      </c>
      <c r="N104" s="31">
        <v>446.31</v>
      </c>
      <c r="O104" s="31">
        <v>17.940000000000001</v>
      </c>
      <c r="P104" s="29"/>
      <c r="Q104" s="24"/>
      <c r="R104" s="20" t="s">
        <v>36</v>
      </c>
      <c r="S104" s="20" t="s">
        <v>37</v>
      </c>
    </row>
    <row r="105" spans="2:19" x14ac:dyDescent="0.3">
      <c r="B105" s="13"/>
      <c r="C105" s="25" t="s">
        <v>111</v>
      </c>
      <c r="D105" s="13"/>
      <c r="E105" s="13"/>
      <c r="F105" s="13"/>
      <c r="G105" s="13"/>
      <c r="H105" s="26">
        <f>SUM(H106:H129)</f>
        <v>14905.527700000001</v>
      </c>
      <c r="I105" s="30"/>
      <c r="J105" s="34"/>
      <c r="K105" s="26">
        <f>SUM(K106:K129)</f>
        <v>8295639.4278119998</v>
      </c>
      <c r="L105" s="30">
        <f>SUM(L106:L129)</f>
        <v>460875.00426999998</v>
      </c>
      <c r="M105" s="30">
        <f>SUM(M106:M129)</f>
        <v>8756514.4320819993</v>
      </c>
      <c r="N105" s="30"/>
      <c r="O105" s="31"/>
      <c r="P105" s="29">
        <v>7533640</v>
      </c>
      <c r="Q105" s="30">
        <f>P105-M105</f>
        <v>-1222874.4320819993</v>
      </c>
      <c r="R105" s="20"/>
      <c r="S105" s="20"/>
    </row>
    <row r="106" spans="2:19" ht="37.5" x14ac:dyDescent="0.3">
      <c r="B106" s="13">
        <v>1</v>
      </c>
      <c r="C106" s="22" t="s">
        <v>112</v>
      </c>
      <c r="D106" s="13">
        <v>1988</v>
      </c>
      <c r="E106" s="13"/>
      <c r="F106" s="13" t="s">
        <v>34</v>
      </c>
      <c r="G106" s="13">
        <v>3</v>
      </c>
      <c r="H106" s="21">
        <v>1999.1100000000001</v>
      </c>
      <c r="I106" s="21">
        <v>1004.61</v>
      </c>
      <c r="J106" s="34" t="s">
        <v>42</v>
      </c>
      <c r="K106" s="21">
        <f>N106*H106</f>
        <v>310861.60500000004</v>
      </c>
      <c r="L106" s="31">
        <f>H106*O106</f>
        <v>29926.676700000004</v>
      </c>
      <c r="M106" s="31">
        <f t="shared" ref="M106:M129" si="7">K106+L106</f>
        <v>340788.28170000005</v>
      </c>
      <c r="N106" s="31">
        <v>155.5</v>
      </c>
      <c r="O106" s="31">
        <v>14.97</v>
      </c>
      <c r="P106" s="29"/>
      <c r="Q106" s="47"/>
      <c r="R106" s="20" t="s">
        <v>36</v>
      </c>
      <c r="S106" s="20" t="s">
        <v>37</v>
      </c>
    </row>
    <row r="107" spans="2:19" ht="37.5" x14ac:dyDescent="0.3">
      <c r="B107" s="13">
        <v>2</v>
      </c>
      <c r="C107" s="22" t="s">
        <v>113</v>
      </c>
      <c r="D107" s="13">
        <v>1993</v>
      </c>
      <c r="E107" s="13"/>
      <c r="F107" s="13" t="s">
        <v>34</v>
      </c>
      <c r="G107" s="13">
        <v>3</v>
      </c>
      <c r="H107" s="21">
        <v>1834.58</v>
      </c>
      <c r="I107" s="21">
        <v>984.66</v>
      </c>
      <c r="J107" s="34" t="s">
        <v>42</v>
      </c>
      <c r="K107" s="21">
        <f>N107*H107</f>
        <v>285277.19</v>
      </c>
      <c r="L107" s="31">
        <f>H107*O107</f>
        <v>27463.6626</v>
      </c>
      <c r="M107" s="31">
        <f t="shared" si="7"/>
        <v>312740.85259999998</v>
      </c>
      <c r="N107" s="31">
        <v>155.5</v>
      </c>
      <c r="O107" s="31">
        <v>14.97</v>
      </c>
      <c r="P107" s="29"/>
      <c r="Q107" s="47"/>
      <c r="R107" s="20" t="s">
        <v>36</v>
      </c>
      <c r="S107" s="20" t="s">
        <v>37</v>
      </c>
    </row>
    <row r="108" spans="2:19" ht="37.5" x14ac:dyDescent="0.3">
      <c r="B108" s="13">
        <v>3</v>
      </c>
      <c r="C108" s="22" t="s">
        <v>114</v>
      </c>
      <c r="D108" s="13">
        <v>1976</v>
      </c>
      <c r="E108" s="13"/>
      <c r="F108" s="13" t="s">
        <v>34</v>
      </c>
      <c r="G108" s="13">
        <v>2</v>
      </c>
      <c r="H108" s="21">
        <v>1763.8400000000001</v>
      </c>
      <c r="I108" s="21">
        <v>1164.98</v>
      </c>
      <c r="J108" s="34" t="s">
        <v>42</v>
      </c>
      <c r="K108" s="21">
        <f>N108*H108</f>
        <v>288828.80000000005</v>
      </c>
      <c r="L108" s="31">
        <f>H108*O108</f>
        <v>26810.368000000002</v>
      </c>
      <c r="M108" s="31">
        <f t="shared" si="7"/>
        <v>315639.16800000006</v>
      </c>
      <c r="N108" s="31">
        <v>163.75</v>
      </c>
      <c r="O108" s="31">
        <v>15.2</v>
      </c>
      <c r="P108" s="29"/>
      <c r="Q108" s="47"/>
      <c r="R108" s="20" t="s">
        <v>36</v>
      </c>
      <c r="S108" s="20" t="s">
        <v>37</v>
      </c>
    </row>
    <row r="109" spans="2:19" ht="37.5" x14ac:dyDescent="0.3">
      <c r="B109" s="13">
        <v>4</v>
      </c>
      <c r="C109" s="22" t="s">
        <v>115</v>
      </c>
      <c r="D109" s="13">
        <v>1992</v>
      </c>
      <c r="E109" s="13"/>
      <c r="F109" s="13" t="s">
        <v>34</v>
      </c>
      <c r="G109" s="13">
        <v>3</v>
      </c>
      <c r="H109" s="21">
        <v>1960.7799999999997</v>
      </c>
      <c r="I109" s="21">
        <v>1288.1600000000001</v>
      </c>
      <c r="J109" s="34" t="s">
        <v>42</v>
      </c>
      <c r="K109" s="21">
        <f>N109*H109</f>
        <v>353999.22119999991</v>
      </c>
      <c r="L109" s="31">
        <f>H109*O109</f>
        <v>32490.124599999996</v>
      </c>
      <c r="M109" s="31">
        <f t="shared" si="7"/>
        <v>386489.34579999989</v>
      </c>
      <c r="N109" s="31">
        <v>180.54</v>
      </c>
      <c r="O109" s="31">
        <v>16.57</v>
      </c>
      <c r="P109" s="29"/>
      <c r="Q109" s="47"/>
      <c r="R109" s="20" t="s">
        <v>36</v>
      </c>
      <c r="S109" s="20" t="s">
        <v>37</v>
      </c>
    </row>
    <row r="110" spans="2:19" ht="56.25" customHeight="1" x14ac:dyDescent="0.3">
      <c r="B110" s="186">
        <v>5</v>
      </c>
      <c r="C110" s="188" t="s">
        <v>116</v>
      </c>
      <c r="D110" s="186">
        <v>1965</v>
      </c>
      <c r="E110" s="186"/>
      <c r="F110" s="186" t="s">
        <v>90</v>
      </c>
      <c r="G110" s="186">
        <v>2</v>
      </c>
      <c r="H110" s="193">
        <v>693.32</v>
      </c>
      <c r="I110" s="193">
        <v>359</v>
      </c>
      <c r="J110" s="34" t="s">
        <v>42</v>
      </c>
      <c r="K110" s="21">
        <f>N110*H110</f>
        <v>113704.48000000001</v>
      </c>
      <c r="L110" s="31">
        <f>H110*O110</f>
        <v>10545.397200000001</v>
      </c>
      <c r="M110" s="31">
        <f t="shared" si="7"/>
        <v>124249.87720000002</v>
      </c>
      <c r="N110" s="31">
        <v>164</v>
      </c>
      <c r="O110" s="31">
        <v>15.21</v>
      </c>
      <c r="P110" s="29"/>
      <c r="Q110" s="47"/>
      <c r="R110" s="20" t="s">
        <v>36</v>
      </c>
      <c r="S110" s="20" t="s">
        <v>37</v>
      </c>
    </row>
    <row r="111" spans="2:19" ht="37.5" x14ac:dyDescent="0.3">
      <c r="B111" s="187"/>
      <c r="C111" s="189"/>
      <c r="D111" s="187"/>
      <c r="E111" s="187"/>
      <c r="F111" s="187"/>
      <c r="G111" s="187"/>
      <c r="H111" s="194"/>
      <c r="I111" s="194"/>
      <c r="J111" s="34" t="s">
        <v>45</v>
      </c>
      <c r="K111" s="21">
        <f>N111*H110</f>
        <v>296851.89120000001</v>
      </c>
      <c r="L111" s="31">
        <f>H110*O111</f>
        <v>12167.766000000001</v>
      </c>
      <c r="M111" s="31">
        <f t="shared" si="7"/>
        <v>309019.65720000002</v>
      </c>
      <c r="N111" s="31">
        <v>428.16</v>
      </c>
      <c r="O111" s="31">
        <v>17.55</v>
      </c>
      <c r="P111" s="29"/>
      <c r="Q111" s="47"/>
      <c r="R111" s="20" t="s">
        <v>36</v>
      </c>
      <c r="S111" s="20" t="s">
        <v>37</v>
      </c>
    </row>
    <row r="112" spans="2:19" x14ac:dyDescent="0.3">
      <c r="B112" s="13">
        <v>6</v>
      </c>
      <c r="C112" s="22" t="s">
        <v>117</v>
      </c>
      <c r="D112" s="13">
        <v>1964</v>
      </c>
      <c r="E112" s="13"/>
      <c r="F112" s="13" t="s">
        <v>34</v>
      </c>
      <c r="G112" s="13">
        <v>2</v>
      </c>
      <c r="H112" s="21">
        <v>1549.15</v>
      </c>
      <c r="I112" s="21">
        <v>618.57000000000005</v>
      </c>
      <c r="J112" s="34" t="s">
        <v>104</v>
      </c>
      <c r="K112" s="21">
        <f>N112*H112</f>
        <v>292572.46900000004</v>
      </c>
      <c r="L112" s="31">
        <f>H112*O112</f>
        <v>6258.5660000000007</v>
      </c>
      <c r="M112" s="31">
        <f t="shared" si="7"/>
        <v>298831.03500000003</v>
      </c>
      <c r="N112" s="31">
        <v>188.86</v>
      </c>
      <c r="O112" s="31">
        <v>4.04</v>
      </c>
      <c r="P112" s="29"/>
      <c r="Q112" s="47"/>
      <c r="R112" s="20" t="s">
        <v>36</v>
      </c>
      <c r="S112" s="20" t="s">
        <v>37</v>
      </c>
    </row>
    <row r="113" spans="2:19" ht="150" customHeight="1" x14ac:dyDescent="0.3">
      <c r="B113" s="186">
        <v>7</v>
      </c>
      <c r="C113" s="188" t="s">
        <v>118</v>
      </c>
      <c r="D113" s="186">
        <v>1963</v>
      </c>
      <c r="E113" s="186"/>
      <c r="F113" s="186" t="s">
        <v>90</v>
      </c>
      <c r="G113" s="186">
        <v>2</v>
      </c>
      <c r="H113" s="193">
        <v>472.48769999999996</v>
      </c>
      <c r="I113" s="193">
        <v>254.69</v>
      </c>
      <c r="J113" s="34" t="s">
        <v>48</v>
      </c>
      <c r="K113" s="21">
        <f>N113*H113</f>
        <v>508793.6548679999</v>
      </c>
      <c r="L113" s="31">
        <f>H113*O113</f>
        <v>18162.427187999998</v>
      </c>
      <c r="M113" s="31">
        <f t="shared" si="7"/>
        <v>526956.0820559999</v>
      </c>
      <c r="N113" s="21">
        <v>1076.8399999999999</v>
      </c>
      <c r="O113" s="31">
        <v>38.44</v>
      </c>
      <c r="P113" s="29"/>
      <c r="Q113" s="47"/>
      <c r="R113" s="20" t="s">
        <v>36</v>
      </c>
      <c r="S113" s="20" t="s">
        <v>37</v>
      </c>
    </row>
    <row r="114" spans="2:19" x14ac:dyDescent="0.3">
      <c r="B114" s="196"/>
      <c r="C114" s="197"/>
      <c r="D114" s="196"/>
      <c r="E114" s="196"/>
      <c r="F114" s="196"/>
      <c r="G114" s="196"/>
      <c r="H114" s="195"/>
      <c r="I114" s="195"/>
      <c r="J114" s="34" t="s">
        <v>104</v>
      </c>
      <c r="K114" s="21">
        <f>N114*H113</f>
        <v>312569.51305799995</v>
      </c>
      <c r="L114" s="31">
        <f>H113*O114</f>
        <v>6690.4258319999999</v>
      </c>
      <c r="M114" s="31">
        <f t="shared" si="7"/>
        <v>319259.93888999993</v>
      </c>
      <c r="N114" s="21">
        <v>661.54</v>
      </c>
      <c r="O114" s="31">
        <v>14.16</v>
      </c>
      <c r="P114" s="29"/>
      <c r="Q114" s="47"/>
      <c r="R114" s="20" t="s">
        <v>36</v>
      </c>
      <c r="S114" s="20" t="s">
        <v>37</v>
      </c>
    </row>
    <row r="115" spans="2:19" ht="37.5" x14ac:dyDescent="0.3">
      <c r="B115" s="196"/>
      <c r="C115" s="197"/>
      <c r="D115" s="196"/>
      <c r="E115" s="196"/>
      <c r="F115" s="196"/>
      <c r="G115" s="196"/>
      <c r="H115" s="195"/>
      <c r="I115" s="195"/>
      <c r="J115" s="34" t="s">
        <v>42</v>
      </c>
      <c r="K115" s="21">
        <f>N115*H113</f>
        <v>77525.781816000002</v>
      </c>
      <c r="L115" s="31">
        <f>H113*O115</f>
        <v>7186.5379169999997</v>
      </c>
      <c r="M115" s="31">
        <f t="shared" si="7"/>
        <v>84712.319732999997</v>
      </c>
      <c r="N115" s="21">
        <v>164.08</v>
      </c>
      <c r="O115" s="31">
        <v>15.21</v>
      </c>
      <c r="P115" s="29"/>
      <c r="Q115" s="47"/>
      <c r="R115" s="20" t="s">
        <v>36</v>
      </c>
      <c r="S115" s="20" t="s">
        <v>37</v>
      </c>
    </row>
    <row r="116" spans="2:19" ht="37.5" x14ac:dyDescent="0.3">
      <c r="B116" s="196"/>
      <c r="C116" s="197"/>
      <c r="D116" s="196"/>
      <c r="E116" s="196"/>
      <c r="F116" s="196"/>
      <c r="G116" s="196"/>
      <c r="H116" s="195"/>
      <c r="I116" s="195"/>
      <c r="J116" s="34" t="s">
        <v>45</v>
      </c>
      <c r="K116" s="21">
        <f>N116*H113</f>
        <v>202300.33363199999</v>
      </c>
      <c r="L116" s="31">
        <f>H113*O116</f>
        <v>8292.1591349999999</v>
      </c>
      <c r="M116" s="31">
        <f t="shared" si="7"/>
        <v>210592.49276699999</v>
      </c>
      <c r="N116" s="21">
        <v>428.16</v>
      </c>
      <c r="O116" s="31">
        <v>17.55</v>
      </c>
      <c r="P116" s="29"/>
      <c r="Q116" s="47"/>
      <c r="R116" s="20" t="s">
        <v>36</v>
      </c>
      <c r="S116" s="20" t="s">
        <v>37</v>
      </c>
    </row>
    <row r="117" spans="2:19" ht="56.25" x14ac:dyDescent="0.3">
      <c r="B117" s="187"/>
      <c r="C117" s="189"/>
      <c r="D117" s="187"/>
      <c r="E117" s="187"/>
      <c r="F117" s="187"/>
      <c r="G117" s="187"/>
      <c r="H117" s="194"/>
      <c r="I117" s="194"/>
      <c r="J117" s="34" t="s">
        <v>35</v>
      </c>
      <c r="K117" s="21">
        <f>N117*H113</f>
        <v>25485.986537999997</v>
      </c>
      <c r="L117" s="31">
        <f>H113*O117</f>
        <v>6491.980998</v>
      </c>
      <c r="M117" s="31">
        <f t="shared" si="7"/>
        <v>31977.967535999996</v>
      </c>
      <c r="N117" s="21">
        <v>53.94</v>
      </c>
      <c r="O117" s="31">
        <v>13.74</v>
      </c>
      <c r="P117" s="29"/>
      <c r="Q117" s="47"/>
      <c r="R117" s="20" t="s">
        <v>36</v>
      </c>
      <c r="S117" s="20" t="s">
        <v>37</v>
      </c>
    </row>
    <row r="118" spans="2:19" ht="56.25" customHeight="1" x14ac:dyDescent="0.3">
      <c r="B118" s="186">
        <v>8</v>
      </c>
      <c r="C118" s="188" t="s">
        <v>119</v>
      </c>
      <c r="D118" s="186">
        <v>1962</v>
      </c>
      <c r="E118" s="186"/>
      <c r="F118" s="186" t="s">
        <v>56</v>
      </c>
      <c r="G118" s="186">
        <v>2</v>
      </c>
      <c r="H118" s="193">
        <v>475.28999999999996</v>
      </c>
      <c r="I118" s="193">
        <v>258.36</v>
      </c>
      <c r="J118" s="34" t="s">
        <v>48</v>
      </c>
      <c r="K118" s="21">
        <f>N118*H118</f>
        <v>511811.28359999991</v>
      </c>
      <c r="L118" s="31">
        <f>H118*O118</f>
        <v>18270.147599999997</v>
      </c>
      <c r="M118" s="31">
        <f t="shared" si="7"/>
        <v>530081.43119999988</v>
      </c>
      <c r="N118" s="21">
        <v>1076.8399999999999</v>
      </c>
      <c r="O118" s="31">
        <v>38.44</v>
      </c>
      <c r="P118" s="29"/>
      <c r="Q118" s="47"/>
      <c r="R118" s="20" t="s">
        <v>36</v>
      </c>
      <c r="S118" s="20" t="s">
        <v>37</v>
      </c>
    </row>
    <row r="119" spans="2:19" x14ac:dyDescent="0.3">
      <c r="B119" s="196"/>
      <c r="C119" s="197"/>
      <c r="D119" s="196"/>
      <c r="E119" s="196"/>
      <c r="F119" s="196"/>
      <c r="G119" s="196"/>
      <c r="H119" s="195"/>
      <c r="I119" s="195"/>
      <c r="J119" s="34" t="s">
        <v>104</v>
      </c>
      <c r="K119" s="21">
        <f>N119*H118</f>
        <v>314423.34659999993</v>
      </c>
      <c r="L119" s="31">
        <f>H118*O119</f>
        <v>6730.1063999999997</v>
      </c>
      <c r="M119" s="31">
        <f t="shared" si="7"/>
        <v>321153.45299999992</v>
      </c>
      <c r="N119" s="21">
        <v>661.54</v>
      </c>
      <c r="O119" s="31">
        <v>14.16</v>
      </c>
      <c r="P119" s="29"/>
      <c r="Q119" s="47"/>
      <c r="R119" s="20" t="s">
        <v>36</v>
      </c>
      <c r="S119" s="20" t="s">
        <v>37</v>
      </c>
    </row>
    <row r="120" spans="2:19" ht="37.5" x14ac:dyDescent="0.3">
      <c r="B120" s="196"/>
      <c r="C120" s="197"/>
      <c r="D120" s="196"/>
      <c r="E120" s="196"/>
      <c r="F120" s="196"/>
      <c r="G120" s="196"/>
      <c r="H120" s="195"/>
      <c r="I120" s="195"/>
      <c r="J120" s="34" t="s">
        <v>42</v>
      </c>
      <c r="K120" s="21">
        <f>N120*H118</f>
        <v>77985.583199999994</v>
      </c>
      <c r="L120" s="31">
        <f>H118*O120</f>
        <v>7229.1608999999999</v>
      </c>
      <c r="M120" s="31">
        <f t="shared" si="7"/>
        <v>85214.744099999996</v>
      </c>
      <c r="N120" s="21">
        <v>164.08</v>
      </c>
      <c r="O120" s="31">
        <v>15.21</v>
      </c>
      <c r="P120" s="29"/>
      <c r="Q120" s="47"/>
      <c r="R120" s="20" t="s">
        <v>36</v>
      </c>
      <c r="S120" s="20" t="s">
        <v>37</v>
      </c>
    </row>
    <row r="121" spans="2:19" ht="37.5" x14ac:dyDescent="0.3">
      <c r="B121" s="196"/>
      <c r="C121" s="197"/>
      <c r="D121" s="196"/>
      <c r="E121" s="196"/>
      <c r="F121" s="196"/>
      <c r="G121" s="196"/>
      <c r="H121" s="195"/>
      <c r="I121" s="195"/>
      <c r="J121" s="34" t="s">
        <v>45</v>
      </c>
      <c r="K121" s="21">
        <f>N121*H118</f>
        <v>203500.16639999999</v>
      </c>
      <c r="L121" s="31">
        <f>H118*O121</f>
        <v>8341.3395</v>
      </c>
      <c r="M121" s="31">
        <f t="shared" si="7"/>
        <v>211841.50589999999</v>
      </c>
      <c r="N121" s="21">
        <v>428.16</v>
      </c>
      <c r="O121" s="31">
        <v>17.55</v>
      </c>
      <c r="P121" s="29"/>
      <c r="Q121" s="47"/>
      <c r="R121" s="20" t="s">
        <v>36</v>
      </c>
      <c r="S121" s="20" t="s">
        <v>37</v>
      </c>
    </row>
    <row r="122" spans="2:19" ht="56.25" x14ac:dyDescent="0.3">
      <c r="B122" s="187"/>
      <c r="C122" s="189"/>
      <c r="D122" s="187"/>
      <c r="E122" s="187"/>
      <c r="F122" s="187"/>
      <c r="G122" s="187"/>
      <c r="H122" s="194"/>
      <c r="I122" s="194"/>
      <c r="J122" s="34" t="s">
        <v>35</v>
      </c>
      <c r="K122" s="21">
        <f>N122*H118</f>
        <v>25637.142599999996</v>
      </c>
      <c r="L122" s="31">
        <f>H118*O122</f>
        <v>6530.4845999999998</v>
      </c>
      <c r="M122" s="31">
        <f t="shared" si="7"/>
        <v>32167.627199999995</v>
      </c>
      <c r="N122" s="21">
        <v>53.94</v>
      </c>
      <c r="O122" s="31">
        <v>13.74</v>
      </c>
      <c r="P122" s="29"/>
      <c r="Q122" s="47"/>
      <c r="R122" s="20" t="s">
        <v>36</v>
      </c>
      <c r="S122" s="20" t="s">
        <v>37</v>
      </c>
    </row>
    <row r="123" spans="2:19" x14ac:dyDescent="0.3">
      <c r="B123" s="186">
        <v>9</v>
      </c>
      <c r="C123" s="188" t="s">
        <v>120</v>
      </c>
      <c r="D123" s="186">
        <v>1981</v>
      </c>
      <c r="E123" s="186"/>
      <c r="F123" s="186" t="s">
        <v>34</v>
      </c>
      <c r="G123" s="186">
        <v>3</v>
      </c>
      <c r="H123" s="193">
        <v>2032.97</v>
      </c>
      <c r="I123" s="193">
        <v>1071.49</v>
      </c>
      <c r="J123" s="34" t="s">
        <v>48</v>
      </c>
      <c r="K123" s="21">
        <f>N123*H123</f>
        <v>2115467.9225999997</v>
      </c>
      <c r="L123" s="31">
        <f>H123*O123</f>
        <v>45274.241900000001</v>
      </c>
      <c r="M123" s="31">
        <f t="shared" si="7"/>
        <v>2160742.1644999995</v>
      </c>
      <c r="N123" s="21">
        <v>1040.58</v>
      </c>
      <c r="O123" s="31">
        <v>22.27</v>
      </c>
      <c r="P123" s="29"/>
      <c r="Q123" s="47"/>
      <c r="R123" s="20" t="s">
        <v>36</v>
      </c>
      <c r="S123" s="20" t="s">
        <v>37</v>
      </c>
    </row>
    <row r="124" spans="2:19" ht="37.5" x14ac:dyDescent="0.3">
      <c r="B124" s="187"/>
      <c r="C124" s="189"/>
      <c r="D124" s="187"/>
      <c r="E124" s="187"/>
      <c r="F124" s="187"/>
      <c r="G124" s="187"/>
      <c r="H124" s="194"/>
      <c r="I124" s="194"/>
      <c r="J124" s="34" t="s">
        <v>42</v>
      </c>
      <c r="K124" s="21">
        <f>N124*H123</f>
        <v>305860.33649999998</v>
      </c>
      <c r="L124" s="31">
        <f>H123*O124</f>
        <v>30413.231200000002</v>
      </c>
      <c r="M124" s="31">
        <f t="shared" si="7"/>
        <v>336273.56769999996</v>
      </c>
      <c r="N124" s="21">
        <v>150.44999999999999</v>
      </c>
      <c r="O124" s="31">
        <v>14.96</v>
      </c>
      <c r="P124" s="29"/>
      <c r="Q124" s="47"/>
      <c r="R124" s="20" t="s">
        <v>36</v>
      </c>
      <c r="S124" s="20" t="s">
        <v>37</v>
      </c>
    </row>
    <row r="125" spans="2:19" ht="37.5" x14ac:dyDescent="0.3">
      <c r="B125" s="186">
        <v>10</v>
      </c>
      <c r="C125" s="188" t="s">
        <v>121</v>
      </c>
      <c r="D125" s="186">
        <v>1991</v>
      </c>
      <c r="E125" s="186"/>
      <c r="F125" s="186" t="s">
        <v>34</v>
      </c>
      <c r="G125" s="186">
        <v>3</v>
      </c>
      <c r="H125" s="193">
        <v>2124</v>
      </c>
      <c r="I125" s="193">
        <v>1085.5999999999999</v>
      </c>
      <c r="J125" s="34" t="s">
        <v>45</v>
      </c>
      <c r="K125" s="21">
        <f>N125*H125</f>
        <v>870032.88</v>
      </c>
      <c r="L125" s="31">
        <f>H125*O125</f>
        <v>33856.559999999998</v>
      </c>
      <c r="M125" s="31">
        <f t="shared" si="7"/>
        <v>903889.44</v>
      </c>
      <c r="N125" s="21">
        <v>409.62</v>
      </c>
      <c r="O125" s="31">
        <v>15.94</v>
      </c>
      <c r="P125" s="29"/>
      <c r="Q125" s="47"/>
      <c r="R125" s="20" t="s">
        <v>36</v>
      </c>
      <c r="S125" s="20" t="s">
        <v>37</v>
      </c>
    </row>
    <row r="126" spans="2:19" ht="56.25" x14ac:dyDescent="0.3">
      <c r="B126" s="196"/>
      <c r="C126" s="197"/>
      <c r="D126" s="196"/>
      <c r="E126" s="196"/>
      <c r="F126" s="196"/>
      <c r="G126" s="196"/>
      <c r="H126" s="195"/>
      <c r="I126" s="195"/>
      <c r="J126" s="34" t="s">
        <v>84</v>
      </c>
      <c r="K126" s="21">
        <f>N126*H125</f>
        <v>293409.36</v>
      </c>
      <c r="L126" s="31">
        <f>H125*O126</f>
        <v>30224.52</v>
      </c>
      <c r="M126" s="31">
        <f t="shared" si="7"/>
        <v>323633.88</v>
      </c>
      <c r="N126" s="21">
        <v>138.13999999999999</v>
      </c>
      <c r="O126" s="31">
        <v>14.23</v>
      </c>
      <c r="P126" s="29"/>
      <c r="Q126" s="47"/>
      <c r="R126" s="20" t="s">
        <v>36</v>
      </c>
      <c r="S126" s="20" t="s">
        <v>37</v>
      </c>
    </row>
    <row r="127" spans="2:19" ht="56.25" x14ac:dyDescent="0.3">
      <c r="B127" s="196"/>
      <c r="C127" s="197"/>
      <c r="D127" s="196"/>
      <c r="E127" s="196"/>
      <c r="F127" s="196"/>
      <c r="G127" s="196"/>
      <c r="H127" s="195"/>
      <c r="I127" s="195"/>
      <c r="J127" s="34" t="s">
        <v>38</v>
      </c>
      <c r="K127" s="21">
        <f>N127*H125</f>
        <v>72555.839999999997</v>
      </c>
      <c r="L127" s="31">
        <f>H125*O127</f>
        <v>23300.280000000002</v>
      </c>
      <c r="M127" s="31">
        <f t="shared" si="7"/>
        <v>95856.12</v>
      </c>
      <c r="N127" s="21">
        <v>34.159999999999997</v>
      </c>
      <c r="O127" s="31">
        <v>10.97</v>
      </c>
      <c r="P127" s="29"/>
      <c r="Q127" s="47"/>
      <c r="R127" s="20" t="s">
        <v>36</v>
      </c>
      <c r="S127" s="20" t="s">
        <v>37</v>
      </c>
    </row>
    <row r="128" spans="2:19" ht="37.5" x14ac:dyDescent="0.3">
      <c r="B128" s="196"/>
      <c r="C128" s="197"/>
      <c r="D128" s="196"/>
      <c r="E128" s="196"/>
      <c r="F128" s="196"/>
      <c r="G128" s="196"/>
      <c r="H128" s="195"/>
      <c r="I128" s="195"/>
      <c r="J128" s="34" t="s">
        <v>42</v>
      </c>
      <c r="K128" s="21">
        <f>N128*H125</f>
        <v>319555.8</v>
      </c>
      <c r="L128" s="31">
        <f>H125*O128</f>
        <v>31775.040000000001</v>
      </c>
      <c r="M128" s="31">
        <f t="shared" si="7"/>
        <v>351330.83999999997</v>
      </c>
      <c r="N128" s="21">
        <v>150.44999999999999</v>
      </c>
      <c r="O128" s="31">
        <v>14.96</v>
      </c>
      <c r="P128" s="29"/>
      <c r="Q128" s="47"/>
      <c r="R128" s="20" t="s">
        <v>36</v>
      </c>
      <c r="S128" s="20" t="s">
        <v>37</v>
      </c>
    </row>
    <row r="129" spans="2:19" ht="56.25" x14ac:dyDescent="0.3">
      <c r="B129" s="187"/>
      <c r="C129" s="189"/>
      <c r="D129" s="187"/>
      <c r="E129" s="187"/>
      <c r="F129" s="187"/>
      <c r="G129" s="187"/>
      <c r="H129" s="194"/>
      <c r="I129" s="194"/>
      <c r="J129" s="34" t="s">
        <v>35</v>
      </c>
      <c r="K129" s="21">
        <f>N129*H125</f>
        <v>116628.84</v>
      </c>
      <c r="L129" s="31">
        <f>H125*O129</f>
        <v>26443.8</v>
      </c>
      <c r="M129" s="31">
        <f t="shared" si="7"/>
        <v>143072.63999999998</v>
      </c>
      <c r="N129" s="21">
        <v>54.91</v>
      </c>
      <c r="O129" s="31">
        <v>12.45</v>
      </c>
      <c r="P129" s="29"/>
      <c r="Q129" s="47"/>
      <c r="R129" s="20" t="s">
        <v>36</v>
      </c>
      <c r="S129" s="20" t="s">
        <v>37</v>
      </c>
    </row>
    <row r="130" spans="2:19" x14ac:dyDescent="0.3">
      <c r="B130" s="13"/>
      <c r="C130" s="25" t="s">
        <v>122</v>
      </c>
      <c r="D130" s="13"/>
      <c r="E130" s="13"/>
      <c r="F130" s="13"/>
      <c r="G130" s="13"/>
      <c r="H130" s="26">
        <f>SUM(H131:H141)</f>
        <v>2922.26</v>
      </c>
      <c r="I130" s="30"/>
      <c r="J130" s="34"/>
      <c r="K130" s="26">
        <f>SUM(K131:K141)</f>
        <v>3927999.0400000005</v>
      </c>
      <c r="L130" s="30">
        <f>SUM(L131:L141)</f>
        <v>227803.77679999999</v>
      </c>
      <c r="M130" s="30">
        <f>SUM(M131:M141)</f>
        <v>4155802.8168000001</v>
      </c>
      <c r="N130" s="30"/>
      <c r="O130" s="31"/>
      <c r="P130" s="29">
        <v>3959170</v>
      </c>
      <c r="Q130" s="30">
        <f>P130-M130</f>
        <v>-196632.81680000015</v>
      </c>
      <c r="R130" s="20"/>
      <c r="S130" s="20"/>
    </row>
    <row r="131" spans="2:19" ht="37.5" x14ac:dyDescent="0.3">
      <c r="B131" s="186">
        <v>1</v>
      </c>
      <c r="C131" s="188" t="s">
        <v>123</v>
      </c>
      <c r="D131" s="186">
        <v>1988</v>
      </c>
      <c r="E131" s="186"/>
      <c r="F131" s="186" t="s">
        <v>63</v>
      </c>
      <c r="G131" s="186">
        <v>2</v>
      </c>
      <c r="H131" s="191">
        <v>969.34</v>
      </c>
      <c r="I131" s="210">
        <v>422.7</v>
      </c>
      <c r="J131" s="34" t="s">
        <v>42</v>
      </c>
      <c r="K131" s="21">
        <f>N131*H131</f>
        <v>157537.13680000001</v>
      </c>
      <c r="L131" s="31">
        <f>H131*O131</f>
        <v>14937.529400000001</v>
      </c>
      <c r="M131" s="31">
        <f>K131+L131</f>
        <v>172474.66620000001</v>
      </c>
      <c r="N131" s="31">
        <v>162.52000000000001</v>
      </c>
      <c r="O131" s="31">
        <v>15.41</v>
      </c>
      <c r="P131" s="29"/>
      <c r="Q131" s="24"/>
      <c r="R131" s="20" t="s">
        <v>36</v>
      </c>
      <c r="S131" s="20" t="s">
        <v>37</v>
      </c>
    </row>
    <row r="132" spans="2:19" ht="56.25" x14ac:dyDescent="0.3">
      <c r="B132" s="196"/>
      <c r="C132" s="197"/>
      <c r="D132" s="196"/>
      <c r="E132" s="196"/>
      <c r="F132" s="196"/>
      <c r="G132" s="196"/>
      <c r="H132" s="209"/>
      <c r="I132" s="211"/>
      <c r="J132" s="34" t="s">
        <v>35</v>
      </c>
      <c r="K132" s="21">
        <f>N132*H131</f>
        <v>52286.1996</v>
      </c>
      <c r="L132" s="31">
        <f>H131*O132</f>
        <v>13318.731600000001</v>
      </c>
      <c r="M132" s="31">
        <f t="shared" ref="M132:M153" si="8">K132+L132</f>
        <v>65604.931200000006</v>
      </c>
      <c r="N132" s="31">
        <v>53.94</v>
      </c>
      <c r="O132" s="31">
        <v>13.74</v>
      </c>
      <c r="P132" s="29"/>
      <c r="Q132" s="24"/>
      <c r="R132" s="20" t="s">
        <v>36</v>
      </c>
      <c r="S132" s="20" t="s">
        <v>37</v>
      </c>
    </row>
    <row r="133" spans="2:19" ht="56.25" x14ac:dyDescent="0.3">
      <c r="B133" s="196"/>
      <c r="C133" s="197"/>
      <c r="D133" s="196"/>
      <c r="E133" s="196"/>
      <c r="F133" s="196"/>
      <c r="G133" s="196"/>
      <c r="H133" s="209"/>
      <c r="I133" s="211"/>
      <c r="J133" s="34" t="s">
        <v>84</v>
      </c>
      <c r="K133" s="21">
        <f>N133*H131</f>
        <v>131539.43799999999</v>
      </c>
      <c r="L133" s="31">
        <f>H131*O133</f>
        <v>15015.0766</v>
      </c>
      <c r="M133" s="31">
        <f t="shared" si="8"/>
        <v>146554.51459999999</v>
      </c>
      <c r="N133" s="31">
        <v>135.69999999999999</v>
      </c>
      <c r="O133" s="31">
        <v>15.49</v>
      </c>
      <c r="P133" s="29"/>
      <c r="Q133" s="24"/>
      <c r="R133" s="20" t="s">
        <v>36</v>
      </c>
      <c r="S133" s="20" t="s">
        <v>37</v>
      </c>
    </row>
    <row r="134" spans="2:19" x14ac:dyDescent="0.3">
      <c r="B134" s="196"/>
      <c r="C134" s="197"/>
      <c r="D134" s="196"/>
      <c r="E134" s="196"/>
      <c r="F134" s="196"/>
      <c r="G134" s="196"/>
      <c r="H134" s="209"/>
      <c r="I134" s="211"/>
      <c r="J134" s="34" t="s">
        <v>48</v>
      </c>
      <c r="K134" s="21">
        <f>N134*H131</f>
        <v>1012223.6016000001</v>
      </c>
      <c r="L134" s="31">
        <f>H131*O134</f>
        <v>37484.377800000002</v>
      </c>
      <c r="M134" s="31">
        <f t="shared" si="8"/>
        <v>1049707.9794000001</v>
      </c>
      <c r="N134" s="31">
        <v>1044.24</v>
      </c>
      <c r="O134" s="31">
        <v>38.67</v>
      </c>
      <c r="P134" s="29"/>
      <c r="Q134" s="24"/>
      <c r="R134" s="20" t="s">
        <v>36</v>
      </c>
      <c r="S134" s="20" t="s">
        <v>37</v>
      </c>
    </row>
    <row r="135" spans="2:19" ht="56.25" x14ac:dyDescent="0.3">
      <c r="B135" s="187"/>
      <c r="C135" s="189"/>
      <c r="D135" s="187"/>
      <c r="E135" s="187"/>
      <c r="F135" s="187"/>
      <c r="G135" s="187"/>
      <c r="H135" s="192"/>
      <c r="I135" s="212"/>
      <c r="J135" s="34" t="s">
        <v>38</v>
      </c>
      <c r="K135" s="21">
        <f>N135*H131</f>
        <v>32531.050400000004</v>
      </c>
      <c r="L135" s="31">
        <f>H131*O135</f>
        <v>12892.222000000002</v>
      </c>
      <c r="M135" s="31">
        <f t="shared" si="8"/>
        <v>45423.272400000002</v>
      </c>
      <c r="N135" s="31">
        <v>33.56</v>
      </c>
      <c r="O135" s="31">
        <v>13.3</v>
      </c>
      <c r="P135" s="29"/>
      <c r="Q135" s="24"/>
      <c r="R135" s="20" t="s">
        <v>36</v>
      </c>
      <c r="S135" s="20" t="s">
        <v>37</v>
      </c>
    </row>
    <row r="136" spans="2:19" ht="37.5" x14ac:dyDescent="0.3">
      <c r="B136" s="186">
        <v>2</v>
      </c>
      <c r="C136" s="188" t="s">
        <v>124</v>
      </c>
      <c r="D136" s="186">
        <v>1988</v>
      </c>
      <c r="E136" s="186"/>
      <c r="F136" s="186" t="s">
        <v>63</v>
      </c>
      <c r="G136" s="186">
        <v>2</v>
      </c>
      <c r="H136" s="191">
        <v>976.46</v>
      </c>
      <c r="I136" s="210">
        <v>422.7</v>
      </c>
      <c r="J136" s="34" t="s">
        <v>42</v>
      </c>
      <c r="K136" s="21">
        <f>N136*H136</f>
        <v>158694.27920000002</v>
      </c>
      <c r="L136" s="31">
        <f>H136*O136</f>
        <v>15047.248600000001</v>
      </c>
      <c r="M136" s="31">
        <f t="shared" si="8"/>
        <v>173741.52780000001</v>
      </c>
      <c r="N136" s="31">
        <v>162.52000000000001</v>
      </c>
      <c r="O136" s="31">
        <v>15.41</v>
      </c>
      <c r="P136" s="29"/>
      <c r="Q136" s="24"/>
      <c r="R136" s="20" t="s">
        <v>36</v>
      </c>
      <c r="S136" s="20" t="s">
        <v>37</v>
      </c>
    </row>
    <row r="137" spans="2:19" ht="56.25" x14ac:dyDescent="0.3">
      <c r="B137" s="196"/>
      <c r="C137" s="197"/>
      <c r="D137" s="196"/>
      <c r="E137" s="196"/>
      <c r="F137" s="196"/>
      <c r="G137" s="196"/>
      <c r="H137" s="209"/>
      <c r="I137" s="211"/>
      <c r="J137" s="34" t="s">
        <v>35</v>
      </c>
      <c r="K137" s="21">
        <f>N137*H136</f>
        <v>52670.252399999998</v>
      </c>
      <c r="L137" s="31">
        <f>H136*O137</f>
        <v>13416.5604</v>
      </c>
      <c r="M137" s="31">
        <f t="shared" si="8"/>
        <v>66086.8128</v>
      </c>
      <c r="N137" s="31">
        <v>53.94</v>
      </c>
      <c r="O137" s="31">
        <v>13.74</v>
      </c>
      <c r="P137" s="29"/>
      <c r="Q137" s="24"/>
      <c r="R137" s="20" t="s">
        <v>36</v>
      </c>
      <c r="S137" s="20" t="s">
        <v>37</v>
      </c>
    </row>
    <row r="138" spans="2:19" ht="56.25" x14ac:dyDescent="0.3">
      <c r="B138" s="196"/>
      <c r="C138" s="197"/>
      <c r="D138" s="196"/>
      <c r="E138" s="196"/>
      <c r="F138" s="196"/>
      <c r="G138" s="196"/>
      <c r="H138" s="209"/>
      <c r="I138" s="211"/>
      <c r="J138" s="34" t="s">
        <v>84</v>
      </c>
      <c r="K138" s="21">
        <f>N138*H136</f>
        <v>132505.622</v>
      </c>
      <c r="L138" s="31">
        <f>H136*O138</f>
        <v>15125.365400000001</v>
      </c>
      <c r="M138" s="31">
        <f t="shared" si="8"/>
        <v>147630.98740000001</v>
      </c>
      <c r="N138" s="31">
        <v>135.69999999999999</v>
      </c>
      <c r="O138" s="31">
        <v>15.49</v>
      </c>
      <c r="P138" s="29"/>
      <c r="Q138" s="24"/>
      <c r="R138" s="20" t="s">
        <v>36</v>
      </c>
      <c r="S138" s="20" t="s">
        <v>37</v>
      </c>
    </row>
    <row r="139" spans="2:19" x14ac:dyDescent="0.3">
      <c r="B139" s="187"/>
      <c r="C139" s="189"/>
      <c r="D139" s="187"/>
      <c r="E139" s="187"/>
      <c r="F139" s="187"/>
      <c r="G139" s="187"/>
      <c r="H139" s="192"/>
      <c r="I139" s="212"/>
      <c r="J139" s="34" t="s">
        <v>48</v>
      </c>
      <c r="K139" s="21">
        <f>N139*H136</f>
        <v>1019658.5904000001</v>
      </c>
      <c r="L139" s="31">
        <f>H136*O139</f>
        <v>37759.708200000001</v>
      </c>
      <c r="M139" s="31">
        <f t="shared" si="8"/>
        <v>1057418.2986000001</v>
      </c>
      <c r="N139" s="31">
        <v>1044.24</v>
      </c>
      <c r="O139" s="31">
        <v>38.67</v>
      </c>
      <c r="P139" s="29"/>
      <c r="Q139" s="24"/>
      <c r="R139" s="20" t="s">
        <v>36</v>
      </c>
      <c r="S139" s="20" t="s">
        <v>37</v>
      </c>
    </row>
    <row r="140" spans="2:19" ht="37.5" x14ac:dyDescent="0.3">
      <c r="B140" s="186">
        <v>3</v>
      </c>
      <c r="C140" s="188" t="s">
        <v>125</v>
      </c>
      <c r="D140" s="186">
        <v>1990</v>
      </c>
      <c r="E140" s="186"/>
      <c r="F140" s="186" t="s">
        <v>63</v>
      </c>
      <c r="G140" s="186">
        <v>2</v>
      </c>
      <c r="H140" s="191">
        <v>976.46</v>
      </c>
      <c r="I140" s="210">
        <v>422.7</v>
      </c>
      <c r="J140" s="34" t="s">
        <v>42</v>
      </c>
      <c r="K140" s="21">
        <f>N140*H140</f>
        <v>158694.27920000002</v>
      </c>
      <c r="L140" s="31">
        <f>H140*O140</f>
        <v>15047.248600000001</v>
      </c>
      <c r="M140" s="31">
        <f t="shared" si="8"/>
        <v>173741.52780000001</v>
      </c>
      <c r="N140" s="31">
        <v>162.52000000000001</v>
      </c>
      <c r="O140" s="31">
        <v>15.41</v>
      </c>
      <c r="P140" s="29"/>
      <c r="Q140" s="24"/>
      <c r="R140" s="20" t="s">
        <v>36</v>
      </c>
      <c r="S140" s="20" t="s">
        <v>37</v>
      </c>
    </row>
    <row r="141" spans="2:19" x14ac:dyDescent="0.3">
      <c r="B141" s="187"/>
      <c r="C141" s="189"/>
      <c r="D141" s="187"/>
      <c r="E141" s="187"/>
      <c r="F141" s="187"/>
      <c r="G141" s="187"/>
      <c r="H141" s="192"/>
      <c r="I141" s="212"/>
      <c r="J141" s="34" t="s">
        <v>48</v>
      </c>
      <c r="K141" s="21">
        <f>N141*H140</f>
        <v>1019658.5904000001</v>
      </c>
      <c r="L141" s="31">
        <f>H140*O141</f>
        <v>37759.708200000001</v>
      </c>
      <c r="M141" s="31">
        <f t="shared" si="8"/>
        <v>1057418.2986000001</v>
      </c>
      <c r="N141" s="31">
        <v>1044.24</v>
      </c>
      <c r="O141" s="31">
        <v>38.67</v>
      </c>
      <c r="P141" s="29"/>
      <c r="Q141" s="24"/>
      <c r="R141" s="20" t="s">
        <v>36</v>
      </c>
      <c r="S141" s="20" t="s">
        <v>37</v>
      </c>
    </row>
    <row r="142" spans="2:19" x14ac:dyDescent="0.3">
      <c r="B142" s="13"/>
      <c r="C142" s="25" t="s">
        <v>126</v>
      </c>
      <c r="D142" s="13"/>
      <c r="E142" s="13"/>
      <c r="F142" s="13"/>
      <c r="G142" s="13"/>
      <c r="H142" s="26">
        <f>SUM(H143:H146)</f>
        <v>7518.4</v>
      </c>
      <c r="I142" s="30"/>
      <c r="J142" s="22"/>
      <c r="K142" s="26">
        <f>SUM(K143:K146)</f>
        <v>5384457.0139999995</v>
      </c>
      <c r="L142" s="30">
        <f>SUM(L143:L146)</f>
        <v>233926.34099999999</v>
      </c>
      <c r="M142" s="30">
        <f>SUM(M143:M146)</f>
        <v>5618383.3549999995</v>
      </c>
      <c r="N142" s="30"/>
      <c r="O142" s="31"/>
      <c r="P142" s="29">
        <v>3859050</v>
      </c>
      <c r="Q142" s="30">
        <f>P142-M142</f>
        <v>-1759333.3549999995</v>
      </c>
      <c r="R142" s="20"/>
      <c r="S142" s="20"/>
    </row>
    <row r="143" spans="2:19" ht="37.5" x14ac:dyDescent="0.3">
      <c r="B143" s="186">
        <v>1</v>
      </c>
      <c r="C143" s="188" t="s">
        <v>127</v>
      </c>
      <c r="D143" s="186">
        <v>1993</v>
      </c>
      <c r="E143" s="186"/>
      <c r="F143" s="186" t="s">
        <v>83</v>
      </c>
      <c r="G143" s="186">
        <v>5</v>
      </c>
      <c r="H143" s="193">
        <v>3461.2999999999997</v>
      </c>
      <c r="I143" s="193">
        <v>2060.1</v>
      </c>
      <c r="J143" s="34" t="s">
        <v>42</v>
      </c>
      <c r="K143" s="21">
        <f>H143*N143</f>
        <v>511614.75299999997</v>
      </c>
      <c r="L143" s="31">
        <f>H143*O143</f>
        <v>51607.982999999993</v>
      </c>
      <c r="M143" s="31">
        <f t="shared" si="8"/>
        <v>563222.73599999992</v>
      </c>
      <c r="N143" s="31">
        <v>147.81</v>
      </c>
      <c r="O143" s="31">
        <v>14.91</v>
      </c>
      <c r="P143" s="29"/>
      <c r="Q143" s="24"/>
      <c r="R143" s="20" t="s">
        <v>36</v>
      </c>
      <c r="S143" s="20" t="s">
        <v>37</v>
      </c>
    </row>
    <row r="144" spans="2:19" ht="56.25" x14ac:dyDescent="0.3">
      <c r="B144" s="196"/>
      <c r="C144" s="197"/>
      <c r="D144" s="196"/>
      <c r="E144" s="196"/>
      <c r="F144" s="196"/>
      <c r="G144" s="196"/>
      <c r="H144" s="195"/>
      <c r="I144" s="195"/>
      <c r="J144" s="34" t="s">
        <v>35</v>
      </c>
      <c r="K144" s="21">
        <f>H143*N144</f>
        <v>185214.16299999997</v>
      </c>
      <c r="L144" s="31">
        <f>O144*H143</f>
        <v>42989.345999999998</v>
      </c>
      <c r="M144" s="31">
        <f t="shared" si="8"/>
        <v>228203.50899999996</v>
      </c>
      <c r="N144" s="31">
        <v>53.51</v>
      </c>
      <c r="O144" s="31">
        <v>12.42</v>
      </c>
      <c r="P144" s="29"/>
      <c r="Q144" s="24"/>
      <c r="R144" s="20" t="s">
        <v>36</v>
      </c>
      <c r="S144" s="20" t="s">
        <v>37</v>
      </c>
    </row>
    <row r="145" spans="2:19" ht="56.25" x14ac:dyDescent="0.3">
      <c r="B145" s="187"/>
      <c r="C145" s="189"/>
      <c r="D145" s="187"/>
      <c r="E145" s="187"/>
      <c r="F145" s="187"/>
      <c r="G145" s="187"/>
      <c r="H145" s="194"/>
      <c r="I145" s="194"/>
      <c r="J145" s="34" t="s">
        <v>84</v>
      </c>
      <c r="K145" s="21">
        <f>H143*N145</f>
        <v>465890.97999999992</v>
      </c>
      <c r="L145" s="31">
        <f>O145*H143</f>
        <v>48977.394999999997</v>
      </c>
      <c r="M145" s="31">
        <f t="shared" si="8"/>
        <v>514868.37499999994</v>
      </c>
      <c r="N145" s="31">
        <v>134.6</v>
      </c>
      <c r="O145" s="31">
        <v>14.15</v>
      </c>
      <c r="P145" s="29"/>
      <c r="Q145" s="24"/>
      <c r="R145" s="20" t="s">
        <v>36</v>
      </c>
      <c r="S145" s="20" t="s">
        <v>37</v>
      </c>
    </row>
    <row r="146" spans="2:19" ht="37.5" x14ac:dyDescent="0.3">
      <c r="B146" s="13">
        <v>2</v>
      </c>
      <c r="C146" s="22" t="s">
        <v>128</v>
      </c>
      <c r="D146" s="13">
        <v>1984</v>
      </c>
      <c r="E146" s="13"/>
      <c r="F146" s="13" t="s">
        <v>34</v>
      </c>
      <c r="G146" s="13">
        <v>3</v>
      </c>
      <c r="H146" s="21">
        <v>4057.1</v>
      </c>
      <c r="I146" s="21">
        <v>2129.1999999999998</v>
      </c>
      <c r="J146" s="34" t="s">
        <v>48</v>
      </c>
      <c r="K146" s="21">
        <f>H146*N146</f>
        <v>4221737.1179999998</v>
      </c>
      <c r="L146" s="31">
        <f>H146*O146</f>
        <v>90351.616999999998</v>
      </c>
      <c r="M146" s="31">
        <f t="shared" si="8"/>
        <v>4312088.7349999994</v>
      </c>
      <c r="N146" s="31">
        <v>1040.58</v>
      </c>
      <c r="O146" s="31">
        <v>22.27</v>
      </c>
      <c r="P146" s="29"/>
      <c r="Q146" s="24"/>
      <c r="R146" s="20" t="s">
        <v>36</v>
      </c>
      <c r="S146" s="20" t="s">
        <v>37</v>
      </c>
    </row>
    <row r="147" spans="2:19" x14ac:dyDescent="0.3">
      <c r="B147" s="13"/>
      <c r="C147" s="25" t="s">
        <v>129</v>
      </c>
      <c r="D147" s="13"/>
      <c r="E147" s="13"/>
      <c r="F147" s="13"/>
      <c r="G147" s="13"/>
      <c r="H147" s="26">
        <f>SUM(H148:H153)</f>
        <v>6773.3799999999992</v>
      </c>
      <c r="I147" s="30"/>
      <c r="J147" s="22"/>
      <c r="K147" s="26">
        <f>SUM(K148:K153)</f>
        <v>3941864.091</v>
      </c>
      <c r="L147" s="30">
        <f>SUM(L148:L153)</f>
        <v>165443.261</v>
      </c>
      <c r="M147" s="30">
        <f>SUM(M148:M153)</f>
        <v>4107307.352</v>
      </c>
      <c r="N147" s="30"/>
      <c r="O147" s="31"/>
      <c r="P147" s="29">
        <v>5648370</v>
      </c>
      <c r="Q147" s="30">
        <f>P147-M147</f>
        <v>1541062.648</v>
      </c>
      <c r="R147" s="20"/>
      <c r="S147" s="20"/>
    </row>
    <row r="148" spans="2:19" ht="37.5" x14ac:dyDescent="0.3">
      <c r="B148" s="13">
        <v>1</v>
      </c>
      <c r="C148" s="22" t="s">
        <v>130</v>
      </c>
      <c r="D148" s="20" t="s">
        <v>131</v>
      </c>
      <c r="E148" s="13"/>
      <c r="F148" s="13" t="s">
        <v>63</v>
      </c>
      <c r="G148" s="13">
        <v>2</v>
      </c>
      <c r="H148" s="21">
        <v>923.16</v>
      </c>
      <c r="I148" s="21">
        <v>492.3</v>
      </c>
      <c r="J148" s="34" t="s">
        <v>42</v>
      </c>
      <c r="K148" s="21">
        <f>H148*N148</f>
        <v>154629.29999999999</v>
      </c>
      <c r="L148" s="31">
        <f>H148*O148</f>
        <v>14087.4216</v>
      </c>
      <c r="M148" s="31">
        <f>K148+L148</f>
        <v>168716.72159999999</v>
      </c>
      <c r="N148" s="31">
        <v>167.5</v>
      </c>
      <c r="O148" s="31">
        <v>15.26</v>
      </c>
      <c r="P148" s="29"/>
      <c r="Q148" s="24"/>
      <c r="R148" s="20" t="s">
        <v>36</v>
      </c>
      <c r="S148" s="20" t="s">
        <v>37</v>
      </c>
    </row>
    <row r="149" spans="2:19" ht="56.25" x14ac:dyDescent="0.3">
      <c r="B149" s="13">
        <v>2</v>
      </c>
      <c r="C149" s="22" t="s">
        <v>132</v>
      </c>
      <c r="D149" s="20">
        <v>1959</v>
      </c>
      <c r="E149" s="13"/>
      <c r="F149" s="13" t="s">
        <v>133</v>
      </c>
      <c r="G149" s="13">
        <v>2</v>
      </c>
      <c r="H149" s="21">
        <v>724.5</v>
      </c>
      <c r="I149" s="21">
        <v>393.4</v>
      </c>
      <c r="J149" s="34" t="s">
        <v>48</v>
      </c>
      <c r="K149" s="21">
        <f>H149*N149</f>
        <v>789335.505</v>
      </c>
      <c r="L149" s="31">
        <f>H149*O149</f>
        <v>27849.78</v>
      </c>
      <c r="M149" s="31">
        <f t="shared" si="8"/>
        <v>817185.28500000003</v>
      </c>
      <c r="N149" s="31">
        <v>1089.49</v>
      </c>
      <c r="O149" s="31">
        <v>38.44</v>
      </c>
      <c r="P149" s="29"/>
      <c r="Q149" s="24"/>
      <c r="R149" s="20" t="s">
        <v>36</v>
      </c>
      <c r="S149" s="20" t="s">
        <v>37</v>
      </c>
    </row>
    <row r="150" spans="2:19" ht="37.5" x14ac:dyDescent="0.3">
      <c r="B150" s="13">
        <v>3</v>
      </c>
      <c r="C150" s="22" t="s">
        <v>134</v>
      </c>
      <c r="D150" s="20">
        <v>1956</v>
      </c>
      <c r="E150" s="13"/>
      <c r="F150" s="13" t="s">
        <v>34</v>
      </c>
      <c r="G150" s="13">
        <v>3</v>
      </c>
      <c r="H150" s="21">
        <v>1481.62</v>
      </c>
      <c r="I150" s="21">
        <v>718.8</v>
      </c>
      <c r="J150" s="34" t="s">
        <v>48</v>
      </c>
      <c r="K150" s="21">
        <f>H150*N150</f>
        <v>1624374.0869999998</v>
      </c>
      <c r="L150" s="31">
        <f>H150*O150</f>
        <v>35366.269399999997</v>
      </c>
      <c r="M150" s="31">
        <f t="shared" si="8"/>
        <v>1659740.3563999999</v>
      </c>
      <c r="N150" s="31">
        <v>1096.3499999999999</v>
      </c>
      <c r="O150" s="31">
        <v>23.87</v>
      </c>
      <c r="P150" s="29"/>
      <c r="Q150" s="24"/>
      <c r="R150" s="20" t="s">
        <v>36</v>
      </c>
      <c r="S150" s="20" t="s">
        <v>37</v>
      </c>
    </row>
    <row r="151" spans="2:19" ht="37.5" x14ac:dyDescent="0.3">
      <c r="B151" s="13">
        <v>4</v>
      </c>
      <c r="C151" s="22" t="s">
        <v>135</v>
      </c>
      <c r="D151" s="20">
        <v>1963</v>
      </c>
      <c r="E151" s="13"/>
      <c r="F151" s="13" t="s">
        <v>34</v>
      </c>
      <c r="G151" s="13">
        <v>2</v>
      </c>
      <c r="H151" s="21">
        <v>1818.5999999999997</v>
      </c>
      <c r="I151" s="21">
        <v>716.4</v>
      </c>
      <c r="J151" s="34" t="s">
        <v>42</v>
      </c>
      <c r="K151" s="21">
        <f>H151*N151</f>
        <v>278864.12399999995</v>
      </c>
      <c r="L151" s="31">
        <f>H151*O151</f>
        <v>27642.719999999994</v>
      </c>
      <c r="M151" s="31">
        <f t="shared" si="8"/>
        <v>306506.84399999992</v>
      </c>
      <c r="N151" s="31">
        <v>153.34</v>
      </c>
      <c r="O151" s="31">
        <v>15.2</v>
      </c>
      <c r="P151" s="29"/>
      <c r="Q151" s="24"/>
      <c r="R151" s="20" t="s">
        <v>36</v>
      </c>
      <c r="S151" s="20" t="s">
        <v>37</v>
      </c>
    </row>
    <row r="152" spans="2:19" ht="37.5" x14ac:dyDescent="0.3">
      <c r="B152" s="186">
        <v>5</v>
      </c>
      <c r="C152" s="188" t="s">
        <v>136</v>
      </c>
      <c r="D152" s="184">
        <v>1974</v>
      </c>
      <c r="E152" s="186"/>
      <c r="F152" s="186" t="s">
        <v>34</v>
      </c>
      <c r="G152" s="186">
        <v>2</v>
      </c>
      <c r="H152" s="191">
        <v>1825.5</v>
      </c>
      <c r="I152" s="193">
        <v>863.5</v>
      </c>
      <c r="J152" s="34" t="s">
        <v>42</v>
      </c>
      <c r="K152" s="21">
        <f>H152*N152</f>
        <v>279922.17</v>
      </c>
      <c r="L152" s="31">
        <f>H152*O152</f>
        <v>27747.599999999999</v>
      </c>
      <c r="M152" s="31">
        <f t="shared" si="8"/>
        <v>307669.76999999996</v>
      </c>
      <c r="N152" s="31">
        <v>153.34</v>
      </c>
      <c r="O152" s="31">
        <v>15.2</v>
      </c>
      <c r="P152" s="29"/>
      <c r="Q152" s="24"/>
      <c r="R152" s="20" t="s">
        <v>36</v>
      </c>
      <c r="S152" s="20" t="s">
        <v>37</v>
      </c>
    </row>
    <row r="153" spans="2:19" ht="37.5" x14ac:dyDescent="0.3">
      <c r="B153" s="187"/>
      <c r="C153" s="189"/>
      <c r="D153" s="185"/>
      <c r="E153" s="187"/>
      <c r="F153" s="187"/>
      <c r="G153" s="187"/>
      <c r="H153" s="192"/>
      <c r="I153" s="194"/>
      <c r="J153" s="34" t="s">
        <v>45</v>
      </c>
      <c r="K153" s="21">
        <f>H152*N153</f>
        <v>814738.90500000003</v>
      </c>
      <c r="L153" s="31">
        <f>H152*O153</f>
        <v>32749.47</v>
      </c>
      <c r="M153" s="31">
        <f t="shared" si="8"/>
        <v>847488.375</v>
      </c>
      <c r="N153" s="31">
        <v>446.31</v>
      </c>
      <c r="O153" s="31">
        <v>17.940000000000001</v>
      </c>
      <c r="P153" s="29"/>
      <c r="Q153" s="24"/>
      <c r="R153" s="20" t="s">
        <v>36</v>
      </c>
      <c r="S153" s="20" t="s">
        <v>37</v>
      </c>
    </row>
    <row r="154" spans="2:19" ht="18" customHeight="1" x14ac:dyDescent="0.3">
      <c r="B154" s="13"/>
      <c r="C154" s="25" t="s">
        <v>137</v>
      </c>
      <c r="D154" s="13"/>
      <c r="E154" s="13"/>
      <c r="F154" s="13"/>
      <c r="G154" s="13"/>
      <c r="H154" s="26">
        <f>SUM(H155:H170)</f>
        <v>5815.2300000000005</v>
      </c>
      <c r="I154" s="30"/>
      <c r="J154" s="22"/>
      <c r="K154" s="26">
        <f>SUM(K155:K170)</f>
        <v>7514453.6608000007</v>
      </c>
      <c r="L154" s="30">
        <f>SUM(L155:L170)</f>
        <v>388978.84579999995</v>
      </c>
      <c r="M154" s="30">
        <f>SUM(M155:M170)</f>
        <v>7903432.5066000018</v>
      </c>
      <c r="N154" s="30"/>
      <c r="O154" s="31"/>
      <c r="P154" s="29">
        <v>3543470</v>
      </c>
      <c r="Q154" s="30">
        <f>P154-M154</f>
        <v>-4359962.5066000018</v>
      </c>
      <c r="R154" s="20"/>
      <c r="S154" s="20"/>
    </row>
    <row r="155" spans="2:19" ht="56.25" x14ac:dyDescent="0.3">
      <c r="B155" s="186">
        <v>1</v>
      </c>
      <c r="C155" s="188" t="s">
        <v>138</v>
      </c>
      <c r="D155" s="186">
        <v>1986</v>
      </c>
      <c r="E155" s="186"/>
      <c r="F155" s="186" t="s">
        <v>34</v>
      </c>
      <c r="G155" s="186">
        <v>2</v>
      </c>
      <c r="H155" s="193">
        <v>1270</v>
      </c>
      <c r="I155" s="193">
        <v>783.4</v>
      </c>
      <c r="J155" s="34" t="s">
        <v>84</v>
      </c>
      <c r="K155" s="21">
        <f>H155*N155</f>
        <v>179641.5</v>
      </c>
      <c r="L155" s="31">
        <f>H155*O155</f>
        <v>19837.399999999998</v>
      </c>
      <c r="M155" s="31">
        <f t="shared" ref="M155:M166" si="9">K155+L155</f>
        <v>199478.9</v>
      </c>
      <c r="N155" s="31">
        <v>141.44999999999999</v>
      </c>
      <c r="O155" s="31">
        <v>15.62</v>
      </c>
      <c r="P155" s="29"/>
      <c r="Q155" s="24"/>
      <c r="R155" s="20" t="s">
        <v>36</v>
      </c>
      <c r="S155" s="20" t="s">
        <v>37</v>
      </c>
    </row>
    <row r="156" spans="2:19" ht="56.25" x14ac:dyDescent="0.3">
      <c r="B156" s="196"/>
      <c r="C156" s="197"/>
      <c r="D156" s="196"/>
      <c r="E156" s="196"/>
      <c r="F156" s="196"/>
      <c r="G156" s="196"/>
      <c r="H156" s="195"/>
      <c r="I156" s="195"/>
      <c r="J156" s="34" t="s">
        <v>38</v>
      </c>
      <c r="K156" s="21">
        <f>H155*N156</f>
        <v>44411.9</v>
      </c>
      <c r="L156" s="31">
        <f>O156*H155</f>
        <v>16929.099999999999</v>
      </c>
      <c r="M156" s="31">
        <f t="shared" si="9"/>
        <v>61341</v>
      </c>
      <c r="N156" s="31">
        <v>34.97</v>
      </c>
      <c r="O156" s="31">
        <v>13.33</v>
      </c>
      <c r="P156" s="29"/>
      <c r="Q156" s="24"/>
      <c r="R156" s="20" t="s">
        <v>36</v>
      </c>
      <c r="S156" s="20" t="s">
        <v>37</v>
      </c>
    </row>
    <row r="157" spans="2:19" ht="56.25" x14ac:dyDescent="0.3">
      <c r="B157" s="196"/>
      <c r="C157" s="197"/>
      <c r="D157" s="196"/>
      <c r="E157" s="196"/>
      <c r="F157" s="196"/>
      <c r="G157" s="196"/>
      <c r="H157" s="195"/>
      <c r="I157" s="195"/>
      <c r="J157" s="34" t="s">
        <v>35</v>
      </c>
      <c r="K157" s="21">
        <f>H155*N157</f>
        <v>71412.099999999991</v>
      </c>
      <c r="L157" s="31">
        <f>O157*H155</f>
        <v>17513.3</v>
      </c>
      <c r="M157" s="31">
        <f t="shared" si="9"/>
        <v>88925.4</v>
      </c>
      <c r="N157" s="31">
        <v>56.23</v>
      </c>
      <c r="O157" s="31">
        <v>13.79</v>
      </c>
      <c r="P157" s="29"/>
      <c r="Q157" s="24"/>
      <c r="R157" s="20" t="s">
        <v>36</v>
      </c>
      <c r="S157" s="20" t="s">
        <v>37</v>
      </c>
    </row>
    <row r="158" spans="2:19" x14ac:dyDescent="0.3">
      <c r="B158" s="187"/>
      <c r="C158" s="189"/>
      <c r="D158" s="187"/>
      <c r="E158" s="187"/>
      <c r="F158" s="187"/>
      <c r="G158" s="187"/>
      <c r="H158" s="194"/>
      <c r="I158" s="194"/>
      <c r="J158" s="34" t="s">
        <v>48</v>
      </c>
      <c r="K158" s="21">
        <f>H155*N158</f>
        <v>1425854.4000000001</v>
      </c>
      <c r="L158" s="31">
        <f>O158*H155</f>
        <v>49771.299999999996</v>
      </c>
      <c r="M158" s="31">
        <f t="shared" si="9"/>
        <v>1475625.7000000002</v>
      </c>
      <c r="N158" s="31">
        <v>1122.72</v>
      </c>
      <c r="O158" s="31">
        <v>39.19</v>
      </c>
      <c r="P158" s="29"/>
      <c r="Q158" s="24"/>
      <c r="R158" s="20" t="s">
        <v>36</v>
      </c>
      <c r="S158" s="20" t="s">
        <v>37</v>
      </c>
    </row>
    <row r="159" spans="2:19" ht="56.25" x14ac:dyDescent="0.3">
      <c r="B159" s="186">
        <v>2</v>
      </c>
      <c r="C159" s="188" t="s">
        <v>139</v>
      </c>
      <c r="D159" s="186">
        <v>1985</v>
      </c>
      <c r="E159" s="186"/>
      <c r="F159" s="186" t="s">
        <v>34</v>
      </c>
      <c r="G159" s="186">
        <v>2</v>
      </c>
      <c r="H159" s="193">
        <v>1477.4</v>
      </c>
      <c r="I159" s="193">
        <v>867.8</v>
      </c>
      <c r="J159" s="34" t="s">
        <v>84</v>
      </c>
      <c r="K159" s="21">
        <f>H159*N159</f>
        <v>208978.23</v>
      </c>
      <c r="L159" s="31">
        <f>H159*O159</f>
        <v>23076.988000000001</v>
      </c>
      <c r="M159" s="31">
        <f t="shared" si="9"/>
        <v>232055.21800000002</v>
      </c>
      <c r="N159" s="31">
        <v>141.44999999999999</v>
      </c>
      <c r="O159" s="31">
        <v>15.62</v>
      </c>
      <c r="P159" s="29"/>
      <c r="Q159" s="24"/>
      <c r="R159" s="20" t="s">
        <v>36</v>
      </c>
      <c r="S159" s="20" t="s">
        <v>37</v>
      </c>
    </row>
    <row r="160" spans="2:19" ht="56.25" x14ac:dyDescent="0.3">
      <c r="B160" s="196"/>
      <c r="C160" s="197"/>
      <c r="D160" s="196"/>
      <c r="E160" s="196"/>
      <c r="F160" s="196"/>
      <c r="G160" s="196"/>
      <c r="H160" s="195"/>
      <c r="I160" s="195"/>
      <c r="J160" s="34" t="s">
        <v>38</v>
      </c>
      <c r="K160" s="21">
        <f>H159*N160</f>
        <v>51664.678</v>
      </c>
      <c r="L160" s="31">
        <f>O160*H159</f>
        <v>19693.742000000002</v>
      </c>
      <c r="M160" s="31">
        <f t="shared" si="9"/>
        <v>71358.42</v>
      </c>
      <c r="N160" s="31">
        <v>34.97</v>
      </c>
      <c r="O160" s="31">
        <v>13.33</v>
      </c>
      <c r="P160" s="29"/>
      <c r="Q160" s="24"/>
      <c r="R160" s="20" t="s">
        <v>36</v>
      </c>
      <c r="S160" s="20" t="s">
        <v>37</v>
      </c>
    </row>
    <row r="161" spans="2:19" ht="56.25" x14ac:dyDescent="0.3">
      <c r="B161" s="196"/>
      <c r="C161" s="197"/>
      <c r="D161" s="196"/>
      <c r="E161" s="196"/>
      <c r="F161" s="196"/>
      <c r="G161" s="196"/>
      <c r="H161" s="195"/>
      <c r="I161" s="195"/>
      <c r="J161" s="34" t="s">
        <v>35</v>
      </c>
      <c r="K161" s="21">
        <f>H159*N161</f>
        <v>83074.202000000005</v>
      </c>
      <c r="L161" s="31">
        <f>O161*H159</f>
        <v>20373.346000000001</v>
      </c>
      <c r="M161" s="31">
        <f t="shared" si="9"/>
        <v>103447.54800000001</v>
      </c>
      <c r="N161" s="31">
        <v>56.23</v>
      </c>
      <c r="O161" s="31">
        <v>13.79</v>
      </c>
      <c r="P161" s="29"/>
      <c r="Q161" s="24"/>
      <c r="R161" s="20" t="s">
        <v>36</v>
      </c>
      <c r="S161" s="20" t="s">
        <v>37</v>
      </c>
    </row>
    <row r="162" spans="2:19" x14ac:dyDescent="0.3">
      <c r="B162" s="187"/>
      <c r="C162" s="189"/>
      <c r="D162" s="187"/>
      <c r="E162" s="187"/>
      <c r="F162" s="187"/>
      <c r="G162" s="187"/>
      <c r="H162" s="194"/>
      <c r="I162" s="194"/>
      <c r="J162" s="34" t="s">
        <v>48</v>
      </c>
      <c r="K162" s="21">
        <f>H159*N162</f>
        <v>1658706.5280000002</v>
      </c>
      <c r="L162" s="31">
        <f>O162*H159</f>
        <v>57899.305999999997</v>
      </c>
      <c r="M162" s="31">
        <f t="shared" si="9"/>
        <v>1716605.8340000003</v>
      </c>
      <c r="N162" s="31">
        <v>1122.72</v>
      </c>
      <c r="O162" s="31">
        <v>39.19</v>
      </c>
      <c r="P162" s="29"/>
      <c r="Q162" s="24"/>
      <c r="R162" s="20" t="s">
        <v>36</v>
      </c>
      <c r="S162" s="20" t="s">
        <v>37</v>
      </c>
    </row>
    <row r="163" spans="2:19" ht="37.5" customHeight="1" x14ac:dyDescent="0.3">
      <c r="B163" s="186">
        <v>3</v>
      </c>
      <c r="C163" s="188" t="s">
        <v>140</v>
      </c>
      <c r="D163" s="186">
        <v>1990</v>
      </c>
      <c r="E163" s="186"/>
      <c r="F163" s="186" t="s">
        <v>34</v>
      </c>
      <c r="G163" s="186">
        <v>4</v>
      </c>
      <c r="H163" s="193">
        <v>1150.03</v>
      </c>
      <c r="I163" s="193">
        <v>764.1</v>
      </c>
      <c r="J163" s="34" t="s">
        <v>48</v>
      </c>
      <c r="K163" s="21">
        <f>H163*N163</f>
        <v>1260835.3905</v>
      </c>
      <c r="L163" s="31">
        <f>H163*O163</f>
        <v>27451.216100000001</v>
      </c>
      <c r="M163" s="31">
        <f t="shared" si="9"/>
        <v>1288286.6066000001</v>
      </c>
      <c r="N163" s="31">
        <v>1096.3499999999999</v>
      </c>
      <c r="O163" s="31">
        <v>23.87</v>
      </c>
      <c r="P163" s="29"/>
      <c r="Q163" s="24"/>
      <c r="R163" s="20" t="s">
        <v>36</v>
      </c>
      <c r="S163" s="20" t="s">
        <v>37</v>
      </c>
    </row>
    <row r="164" spans="2:19" ht="37.5" x14ac:dyDescent="0.3">
      <c r="B164" s="196"/>
      <c r="C164" s="197"/>
      <c r="D164" s="196"/>
      <c r="E164" s="196"/>
      <c r="F164" s="196"/>
      <c r="G164" s="196"/>
      <c r="H164" s="195"/>
      <c r="I164" s="195"/>
      <c r="J164" s="34" t="s">
        <v>42</v>
      </c>
      <c r="K164" s="21">
        <f>H163*N164</f>
        <v>207626.41619999998</v>
      </c>
      <c r="L164" s="31">
        <f>O164*H163</f>
        <v>19055.997100000001</v>
      </c>
      <c r="M164" s="31">
        <f t="shared" si="9"/>
        <v>226682.41329999999</v>
      </c>
      <c r="N164" s="31">
        <v>180.54</v>
      </c>
      <c r="O164" s="31">
        <v>16.57</v>
      </c>
      <c r="P164" s="29"/>
      <c r="Q164" s="24"/>
      <c r="R164" s="20" t="s">
        <v>36</v>
      </c>
      <c r="S164" s="20" t="s">
        <v>37</v>
      </c>
    </row>
    <row r="165" spans="2:19" ht="56.25" x14ac:dyDescent="0.3">
      <c r="B165" s="196"/>
      <c r="C165" s="197"/>
      <c r="D165" s="196"/>
      <c r="E165" s="196"/>
      <c r="F165" s="196"/>
      <c r="G165" s="196"/>
      <c r="H165" s="195"/>
      <c r="I165" s="195"/>
      <c r="J165" s="34" t="s">
        <v>38</v>
      </c>
      <c r="K165" s="21">
        <f>H163*N165</f>
        <v>39285.024799999992</v>
      </c>
      <c r="L165" s="31">
        <f>O165*H163</f>
        <v>12615.829100000001</v>
      </c>
      <c r="M165" s="31">
        <f t="shared" si="9"/>
        <v>51900.853899999995</v>
      </c>
      <c r="N165" s="31">
        <v>34.159999999999997</v>
      </c>
      <c r="O165" s="31">
        <v>10.97</v>
      </c>
      <c r="P165" s="29"/>
      <c r="Q165" s="24"/>
      <c r="R165" s="20" t="s">
        <v>36</v>
      </c>
      <c r="S165" s="20" t="s">
        <v>37</v>
      </c>
    </row>
    <row r="166" spans="2:19" ht="56.25" x14ac:dyDescent="0.3">
      <c r="B166" s="187"/>
      <c r="C166" s="189"/>
      <c r="D166" s="187"/>
      <c r="E166" s="187"/>
      <c r="F166" s="187"/>
      <c r="G166" s="187"/>
      <c r="H166" s="194"/>
      <c r="I166" s="194"/>
      <c r="J166" s="34" t="s">
        <v>35</v>
      </c>
      <c r="K166" s="21">
        <f>H163*N166</f>
        <v>63148.147299999997</v>
      </c>
      <c r="L166" s="31">
        <f>O166*H163</f>
        <v>14317.8735</v>
      </c>
      <c r="M166" s="31">
        <f t="shared" si="9"/>
        <v>77466.020799999998</v>
      </c>
      <c r="N166" s="31">
        <v>54.91</v>
      </c>
      <c r="O166" s="31">
        <v>12.45</v>
      </c>
      <c r="P166" s="29"/>
      <c r="Q166" s="24"/>
      <c r="R166" s="20" t="s">
        <v>36</v>
      </c>
      <c r="S166" s="20" t="s">
        <v>37</v>
      </c>
    </row>
    <row r="167" spans="2:19" ht="56.25" x14ac:dyDescent="0.3">
      <c r="B167" s="186">
        <v>4</v>
      </c>
      <c r="C167" s="188" t="s">
        <v>141</v>
      </c>
      <c r="D167" s="186">
        <v>1977</v>
      </c>
      <c r="E167" s="186"/>
      <c r="F167" s="186" t="s">
        <v>63</v>
      </c>
      <c r="G167" s="186">
        <v>2</v>
      </c>
      <c r="H167" s="193">
        <v>864.67000000000007</v>
      </c>
      <c r="I167" s="193">
        <v>498.7</v>
      </c>
      <c r="J167" s="34" t="s">
        <v>35</v>
      </c>
      <c r="K167" s="21">
        <f>H167*N167</f>
        <v>46640.299800000001</v>
      </c>
      <c r="L167" s="31">
        <f>H167*O167</f>
        <v>10064.758800000001</v>
      </c>
      <c r="M167" s="31">
        <f>K167+L167</f>
        <v>56705.058600000004</v>
      </c>
      <c r="N167" s="31">
        <v>53.94</v>
      </c>
      <c r="O167" s="31">
        <v>11.64</v>
      </c>
      <c r="P167" s="29"/>
      <c r="Q167" s="24"/>
      <c r="R167" s="20" t="s">
        <v>36</v>
      </c>
      <c r="S167" s="20" t="s">
        <v>37</v>
      </c>
    </row>
    <row r="168" spans="2:19" x14ac:dyDescent="0.3">
      <c r="B168" s="187"/>
      <c r="C168" s="189"/>
      <c r="D168" s="187"/>
      <c r="E168" s="187"/>
      <c r="F168" s="187"/>
      <c r="G168" s="187"/>
      <c r="H168" s="194"/>
      <c r="I168" s="194"/>
      <c r="J168" s="34" t="s">
        <v>48</v>
      </c>
      <c r="K168" s="21">
        <f>H167*N168</f>
        <v>954197.93180000002</v>
      </c>
      <c r="L168" s="31">
        <f>O168*H167</f>
        <v>30713.078400000006</v>
      </c>
      <c r="M168" s="31">
        <f>K168+L168</f>
        <v>984911.01020000002</v>
      </c>
      <c r="N168" s="31">
        <v>1103.54</v>
      </c>
      <c r="O168" s="31">
        <v>35.520000000000003</v>
      </c>
      <c r="P168" s="29"/>
      <c r="Q168" s="24"/>
      <c r="R168" s="20" t="s">
        <v>36</v>
      </c>
      <c r="S168" s="20" t="s">
        <v>37</v>
      </c>
    </row>
    <row r="169" spans="2:19" ht="56.25" x14ac:dyDescent="0.3">
      <c r="B169" s="186">
        <v>5</v>
      </c>
      <c r="C169" s="188" t="s">
        <v>142</v>
      </c>
      <c r="D169" s="186">
        <v>1984</v>
      </c>
      <c r="E169" s="186"/>
      <c r="F169" s="186" t="s">
        <v>63</v>
      </c>
      <c r="G169" s="186">
        <v>2</v>
      </c>
      <c r="H169" s="193">
        <v>1053.1299999999999</v>
      </c>
      <c r="I169" s="193">
        <v>586.20000000000005</v>
      </c>
      <c r="J169" s="34" t="s">
        <v>35</v>
      </c>
      <c r="K169" s="21">
        <f>H169*N169</f>
        <v>56805.83219999999</v>
      </c>
      <c r="L169" s="31">
        <f>O169*H169</f>
        <v>12258.433199999999</v>
      </c>
      <c r="M169" s="31">
        <f>K169+L169</f>
        <v>69064.265399999989</v>
      </c>
      <c r="N169" s="31">
        <v>53.94</v>
      </c>
      <c r="O169" s="31">
        <v>11.64</v>
      </c>
      <c r="P169" s="29"/>
      <c r="Q169" s="24"/>
      <c r="R169" s="20" t="s">
        <v>36</v>
      </c>
      <c r="S169" s="20" t="s">
        <v>37</v>
      </c>
    </row>
    <row r="170" spans="2:19" x14ac:dyDescent="0.3">
      <c r="B170" s="187"/>
      <c r="C170" s="189"/>
      <c r="D170" s="187"/>
      <c r="E170" s="187"/>
      <c r="F170" s="187"/>
      <c r="G170" s="187"/>
      <c r="H170" s="194"/>
      <c r="I170" s="194"/>
      <c r="J170" s="34" t="s">
        <v>48</v>
      </c>
      <c r="K170" s="21">
        <f>H169*N170</f>
        <v>1162171.0801999997</v>
      </c>
      <c r="L170" s="31">
        <f>O170*H169</f>
        <v>37407.177600000003</v>
      </c>
      <c r="M170" s="31">
        <f>K170+L170</f>
        <v>1199578.2577999998</v>
      </c>
      <c r="N170" s="31">
        <v>1103.54</v>
      </c>
      <c r="O170" s="31">
        <v>35.520000000000003</v>
      </c>
      <c r="P170" s="29"/>
      <c r="Q170" s="24"/>
      <c r="R170" s="20" t="s">
        <v>36</v>
      </c>
      <c r="S170" s="20" t="s">
        <v>37</v>
      </c>
    </row>
    <row r="171" spans="2:19" s="48" customFormat="1" ht="21" customHeight="1" x14ac:dyDescent="0.3">
      <c r="B171" s="13"/>
      <c r="C171" s="25" t="s">
        <v>143</v>
      </c>
      <c r="D171" s="13"/>
      <c r="E171" s="13"/>
      <c r="F171" s="13"/>
      <c r="G171" s="13"/>
      <c r="H171" s="26">
        <f>SUM(H172:H196)</f>
        <v>79761.465000000026</v>
      </c>
      <c r="I171" s="30"/>
      <c r="J171" s="22"/>
      <c r="K171" s="26">
        <f>SUM(K172:K196)</f>
        <v>15009025.93155</v>
      </c>
      <c r="L171" s="30">
        <f>SUM(L172:L196)</f>
        <v>1455474.4373999999</v>
      </c>
      <c r="M171" s="30">
        <f>SUM(M172:M196)</f>
        <v>16464500.36895</v>
      </c>
      <c r="N171" s="31"/>
      <c r="O171" s="31"/>
      <c r="P171" s="29">
        <v>15136550</v>
      </c>
      <c r="Q171" s="30">
        <f>P171-M171</f>
        <v>-1327950.36895</v>
      </c>
      <c r="R171" s="20"/>
      <c r="S171" s="20"/>
    </row>
    <row r="172" spans="2:19" s="48" customFormat="1" ht="37.5" x14ac:dyDescent="0.3">
      <c r="B172" s="13">
        <v>1</v>
      </c>
      <c r="C172" s="22" t="s">
        <v>144</v>
      </c>
      <c r="D172" s="20">
        <v>1970</v>
      </c>
      <c r="E172" s="13"/>
      <c r="F172" s="20" t="s">
        <v>34</v>
      </c>
      <c r="G172" s="20">
        <v>5</v>
      </c>
      <c r="H172" s="21">
        <v>6313.9500000000007</v>
      </c>
      <c r="I172" s="49">
        <v>3732.62</v>
      </c>
      <c r="J172" s="34" t="s">
        <v>42</v>
      </c>
      <c r="K172" s="50">
        <f t="shared" ref="K172:K177" si="10">H172*N172</f>
        <v>949933.77750000008</v>
      </c>
      <c r="L172" s="31">
        <f t="shared" ref="L172:L177" si="11">H172*O172</f>
        <v>94456.69200000001</v>
      </c>
      <c r="M172" s="31">
        <f t="shared" ref="M172:M195" si="12">K172+L172</f>
        <v>1044390.4695000001</v>
      </c>
      <c r="N172" s="21">
        <v>150.44999999999999</v>
      </c>
      <c r="O172" s="31">
        <v>14.96</v>
      </c>
      <c r="P172" s="29"/>
      <c r="Q172" s="47"/>
      <c r="R172" s="20" t="s">
        <v>36</v>
      </c>
      <c r="S172" s="20" t="s">
        <v>37</v>
      </c>
    </row>
    <row r="173" spans="2:19" s="48" customFormat="1" ht="37.5" x14ac:dyDescent="0.3">
      <c r="B173" s="13">
        <v>2</v>
      </c>
      <c r="C173" s="22" t="s">
        <v>145</v>
      </c>
      <c r="D173" s="20">
        <v>1972</v>
      </c>
      <c r="E173" s="13"/>
      <c r="F173" s="20" t="s">
        <v>34</v>
      </c>
      <c r="G173" s="20">
        <v>5</v>
      </c>
      <c r="H173" s="21">
        <v>9639.2000000000007</v>
      </c>
      <c r="I173" s="49">
        <v>5762</v>
      </c>
      <c r="J173" s="34" t="s">
        <v>42</v>
      </c>
      <c r="K173" s="50">
        <f t="shared" si="10"/>
        <v>1450217.64</v>
      </c>
      <c r="L173" s="31">
        <f t="shared" si="11"/>
        <v>144202.43200000003</v>
      </c>
      <c r="M173" s="31">
        <f t="shared" si="12"/>
        <v>1594420.0719999999</v>
      </c>
      <c r="N173" s="21">
        <v>150.44999999999999</v>
      </c>
      <c r="O173" s="31">
        <v>14.96</v>
      </c>
      <c r="P173" s="29"/>
      <c r="Q173" s="47"/>
      <c r="R173" s="20" t="s">
        <v>36</v>
      </c>
      <c r="S173" s="20" t="s">
        <v>37</v>
      </c>
    </row>
    <row r="174" spans="2:19" s="48" customFormat="1" ht="37.5" x14ac:dyDescent="0.3">
      <c r="B174" s="13">
        <v>3</v>
      </c>
      <c r="C174" s="22" t="s">
        <v>146</v>
      </c>
      <c r="D174" s="20">
        <v>1970</v>
      </c>
      <c r="E174" s="13"/>
      <c r="F174" s="20" t="s">
        <v>34</v>
      </c>
      <c r="G174" s="20">
        <v>5</v>
      </c>
      <c r="H174" s="21">
        <v>7021.5249999999996</v>
      </c>
      <c r="I174" s="49">
        <v>3872.33</v>
      </c>
      <c r="J174" s="34" t="s">
        <v>42</v>
      </c>
      <c r="K174" s="50">
        <f t="shared" si="10"/>
        <v>1056388.4362499998</v>
      </c>
      <c r="L174" s="31">
        <f t="shared" si="11"/>
        <v>105042.014</v>
      </c>
      <c r="M174" s="31">
        <f t="shared" si="12"/>
        <v>1161430.4502499998</v>
      </c>
      <c r="N174" s="21">
        <v>150.44999999999999</v>
      </c>
      <c r="O174" s="31">
        <v>14.96</v>
      </c>
      <c r="P174" s="29"/>
      <c r="Q174" s="47"/>
      <c r="R174" s="20" t="s">
        <v>36</v>
      </c>
      <c r="S174" s="20" t="s">
        <v>37</v>
      </c>
    </row>
    <row r="175" spans="2:19" s="48" customFormat="1" ht="37.5" x14ac:dyDescent="0.3">
      <c r="B175" s="13">
        <v>4</v>
      </c>
      <c r="C175" s="22" t="s">
        <v>147</v>
      </c>
      <c r="D175" s="20">
        <v>1966</v>
      </c>
      <c r="E175" s="13"/>
      <c r="F175" s="20" t="s">
        <v>34</v>
      </c>
      <c r="G175" s="20">
        <v>3</v>
      </c>
      <c r="H175" s="21">
        <v>2533.1999999999998</v>
      </c>
      <c r="I175" s="51">
        <v>947</v>
      </c>
      <c r="J175" s="34" t="s">
        <v>42</v>
      </c>
      <c r="K175" s="50">
        <f t="shared" si="10"/>
        <v>381119.93999999994</v>
      </c>
      <c r="L175" s="31">
        <f t="shared" si="11"/>
        <v>37896.671999999999</v>
      </c>
      <c r="M175" s="31">
        <f t="shared" si="12"/>
        <v>419016.61199999996</v>
      </c>
      <c r="N175" s="21">
        <v>150.44999999999999</v>
      </c>
      <c r="O175" s="31">
        <v>14.96</v>
      </c>
      <c r="P175" s="29"/>
      <c r="Q175" s="47"/>
      <c r="R175" s="20" t="s">
        <v>36</v>
      </c>
      <c r="S175" s="20" t="s">
        <v>37</v>
      </c>
    </row>
    <row r="176" spans="2:19" s="48" customFormat="1" ht="37.5" x14ac:dyDescent="0.3">
      <c r="B176" s="13">
        <v>5</v>
      </c>
      <c r="C176" s="22" t="s">
        <v>148</v>
      </c>
      <c r="D176" s="20">
        <v>1977</v>
      </c>
      <c r="E176" s="13"/>
      <c r="F176" s="13" t="s">
        <v>83</v>
      </c>
      <c r="G176" s="20">
        <v>5</v>
      </c>
      <c r="H176" s="21">
        <v>5127.9599999999991</v>
      </c>
      <c r="I176" s="49">
        <v>3314.4</v>
      </c>
      <c r="J176" s="34" t="s">
        <v>42</v>
      </c>
      <c r="K176" s="50">
        <f t="shared" si="10"/>
        <v>757963.7675999999</v>
      </c>
      <c r="L176" s="31">
        <f t="shared" si="11"/>
        <v>76457.883599999986</v>
      </c>
      <c r="M176" s="31">
        <f t="shared" si="12"/>
        <v>834421.65119999985</v>
      </c>
      <c r="N176" s="21">
        <v>147.81</v>
      </c>
      <c r="O176" s="31">
        <v>14.91</v>
      </c>
      <c r="P176" s="29"/>
      <c r="Q176" s="47"/>
      <c r="R176" s="31" t="s">
        <v>36</v>
      </c>
      <c r="S176" s="20" t="s">
        <v>37</v>
      </c>
    </row>
    <row r="177" spans="2:19" s="48" customFormat="1" ht="56.25" x14ac:dyDescent="0.3">
      <c r="B177" s="186">
        <v>6</v>
      </c>
      <c r="C177" s="188" t="s">
        <v>149</v>
      </c>
      <c r="D177" s="186">
        <v>1976</v>
      </c>
      <c r="E177" s="186"/>
      <c r="F177" s="186" t="s">
        <v>83</v>
      </c>
      <c r="G177" s="186">
        <v>5</v>
      </c>
      <c r="H177" s="193">
        <v>5102.5</v>
      </c>
      <c r="I177" s="213">
        <v>3230</v>
      </c>
      <c r="J177" s="34" t="s">
        <v>38</v>
      </c>
      <c r="K177" s="21">
        <f t="shared" si="10"/>
        <v>169862.22500000001</v>
      </c>
      <c r="L177" s="31">
        <f t="shared" si="11"/>
        <v>55923.4</v>
      </c>
      <c r="M177" s="31">
        <f t="shared" si="12"/>
        <v>225785.625</v>
      </c>
      <c r="N177" s="31">
        <v>33.29</v>
      </c>
      <c r="O177" s="31">
        <v>10.96</v>
      </c>
      <c r="P177" s="29"/>
      <c r="Q177" s="47"/>
      <c r="R177" s="20" t="s">
        <v>36</v>
      </c>
      <c r="S177" s="20" t="s">
        <v>37</v>
      </c>
    </row>
    <row r="178" spans="2:19" s="48" customFormat="1" ht="56.25" x14ac:dyDescent="0.3">
      <c r="B178" s="196"/>
      <c r="C178" s="197"/>
      <c r="D178" s="196"/>
      <c r="E178" s="196"/>
      <c r="F178" s="196"/>
      <c r="G178" s="196"/>
      <c r="H178" s="195"/>
      <c r="I178" s="214"/>
      <c r="J178" s="52" t="s">
        <v>35</v>
      </c>
      <c r="K178" s="50">
        <f>H177*N178</f>
        <v>273034.77499999997</v>
      </c>
      <c r="L178" s="31">
        <f>O178*H177</f>
        <v>63373.05</v>
      </c>
      <c r="M178" s="31">
        <f t="shared" si="12"/>
        <v>336407.82499999995</v>
      </c>
      <c r="N178" s="21">
        <v>53.51</v>
      </c>
      <c r="O178" s="31">
        <v>12.42</v>
      </c>
      <c r="P178" s="29"/>
      <c r="Q178" s="47"/>
      <c r="R178" s="20" t="s">
        <v>36</v>
      </c>
      <c r="S178" s="20" t="s">
        <v>37</v>
      </c>
    </row>
    <row r="179" spans="2:19" s="48" customFormat="1" x14ac:dyDescent="0.3">
      <c r="B179" s="196"/>
      <c r="C179" s="197"/>
      <c r="D179" s="196"/>
      <c r="E179" s="196"/>
      <c r="F179" s="196"/>
      <c r="G179" s="196"/>
      <c r="H179" s="195"/>
      <c r="I179" s="214"/>
      <c r="J179" s="22" t="s">
        <v>105</v>
      </c>
      <c r="K179" s="21">
        <f>H177*N179</f>
        <v>195987.02499999999</v>
      </c>
      <c r="L179" s="31">
        <f>O179*H177</f>
        <v>4184.05</v>
      </c>
      <c r="M179" s="31">
        <f t="shared" si="12"/>
        <v>200171.07499999998</v>
      </c>
      <c r="N179" s="31">
        <v>38.409999999999997</v>
      </c>
      <c r="O179" s="31">
        <v>0.82</v>
      </c>
      <c r="P179" s="29"/>
      <c r="Q179" s="47"/>
      <c r="R179" s="20" t="s">
        <v>36</v>
      </c>
      <c r="S179" s="20" t="s">
        <v>37</v>
      </c>
    </row>
    <row r="180" spans="2:19" s="48" customFormat="1" ht="87" customHeight="1" x14ac:dyDescent="0.3">
      <c r="B180" s="196"/>
      <c r="C180" s="197"/>
      <c r="D180" s="196"/>
      <c r="E180" s="196"/>
      <c r="F180" s="196"/>
      <c r="G180" s="196"/>
      <c r="H180" s="195"/>
      <c r="I180" s="214"/>
      <c r="J180" s="22" t="s">
        <v>106</v>
      </c>
      <c r="K180" s="21">
        <f>H177*N180</f>
        <v>365083.875</v>
      </c>
      <c r="L180" s="31">
        <f>O180*H177</f>
        <v>16328</v>
      </c>
      <c r="M180" s="31">
        <f t="shared" si="12"/>
        <v>381411.875</v>
      </c>
      <c r="N180" s="31">
        <v>71.55</v>
      </c>
      <c r="O180" s="31">
        <v>3.2</v>
      </c>
      <c r="P180" s="29"/>
      <c r="Q180" s="47"/>
      <c r="R180" s="20" t="s">
        <v>36</v>
      </c>
      <c r="S180" s="20" t="s">
        <v>37</v>
      </c>
    </row>
    <row r="181" spans="2:19" s="48" customFormat="1" ht="37.5" x14ac:dyDescent="0.3">
      <c r="B181" s="196"/>
      <c r="C181" s="197"/>
      <c r="D181" s="196"/>
      <c r="E181" s="196"/>
      <c r="F181" s="196"/>
      <c r="G181" s="196"/>
      <c r="H181" s="195"/>
      <c r="I181" s="214"/>
      <c r="J181" s="34" t="s">
        <v>42</v>
      </c>
      <c r="K181" s="50">
        <f>H177*N181</f>
        <v>754200.52500000002</v>
      </c>
      <c r="L181" s="31">
        <f>O181*H177</f>
        <v>76078.274999999994</v>
      </c>
      <c r="M181" s="31">
        <f t="shared" si="12"/>
        <v>830278.8</v>
      </c>
      <c r="N181" s="21">
        <v>147.81</v>
      </c>
      <c r="O181" s="31">
        <v>14.91</v>
      </c>
      <c r="P181" s="29"/>
      <c r="Q181" s="47"/>
      <c r="R181" s="20" t="s">
        <v>36</v>
      </c>
      <c r="S181" s="20" t="s">
        <v>37</v>
      </c>
    </row>
    <row r="182" spans="2:19" s="48" customFormat="1" ht="56.25" x14ac:dyDescent="0.3">
      <c r="B182" s="187"/>
      <c r="C182" s="189"/>
      <c r="D182" s="187"/>
      <c r="E182" s="187"/>
      <c r="F182" s="187"/>
      <c r="G182" s="187"/>
      <c r="H182" s="194"/>
      <c r="I182" s="215"/>
      <c r="J182" s="52" t="s">
        <v>84</v>
      </c>
      <c r="K182" s="50">
        <f>H177*N182</f>
        <v>686796.5</v>
      </c>
      <c r="L182" s="31">
        <f>O182*H177</f>
        <v>72200.375</v>
      </c>
      <c r="M182" s="31">
        <f t="shared" si="12"/>
        <v>758996.875</v>
      </c>
      <c r="N182" s="21">
        <v>134.6</v>
      </c>
      <c r="O182" s="31">
        <v>14.15</v>
      </c>
      <c r="P182" s="29"/>
      <c r="Q182" s="47"/>
      <c r="R182" s="20" t="s">
        <v>36</v>
      </c>
      <c r="S182" s="20" t="s">
        <v>37</v>
      </c>
    </row>
    <row r="183" spans="2:19" s="48" customFormat="1" ht="37.5" x14ac:dyDescent="0.3">
      <c r="B183" s="13">
        <v>7</v>
      </c>
      <c r="C183" s="22" t="s">
        <v>150</v>
      </c>
      <c r="D183" s="13">
        <v>1980</v>
      </c>
      <c r="E183" s="13"/>
      <c r="F183" s="13" t="s">
        <v>83</v>
      </c>
      <c r="G183" s="13">
        <v>4</v>
      </c>
      <c r="H183" s="21">
        <v>6413.3</v>
      </c>
      <c r="I183" s="50">
        <v>3859.4</v>
      </c>
      <c r="J183" s="34" t="s">
        <v>42</v>
      </c>
      <c r="K183" s="50">
        <f t="shared" ref="K183:K190" si="13">H183*N183</f>
        <v>947949.87300000002</v>
      </c>
      <c r="L183" s="31">
        <f t="shared" ref="L183:L190" si="14">H183*O183</f>
        <v>95622.303</v>
      </c>
      <c r="M183" s="31">
        <f t="shared" si="12"/>
        <v>1043572.176</v>
      </c>
      <c r="N183" s="21">
        <v>147.81</v>
      </c>
      <c r="O183" s="31">
        <v>14.91</v>
      </c>
      <c r="P183" s="29"/>
      <c r="Q183" s="47"/>
      <c r="R183" s="20" t="s">
        <v>36</v>
      </c>
      <c r="S183" s="20" t="s">
        <v>37</v>
      </c>
    </row>
    <row r="184" spans="2:19" s="48" customFormat="1" ht="37.5" x14ac:dyDescent="0.3">
      <c r="B184" s="13">
        <v>8</v>
      </c>
      <c r="C184" s="22" t="s">
        <v>151</v>
      </c>
      <c r="D184" s="13">
        <v>1981</v>
      </c>
      <c r="E184" s="13"/>
      <c r="F184" s="13" t="s">
        <v>83</v>
      </c>
      <c r="G184" s="13">
        <v>4</v>
      </c>
      <c r="H184" s="21">
        <v>6413.3</v>
      </c>
      <c r="I184" s="50">
        <v>3859.4</v>
      </c>
      <c r="J184" s="34" t="s">
        <v>42</v>
      </c>
      <c r="K184" s="50">
        <f t="shared" si="13"/>
        <v>947949.87300000002</v>
      </c>
      <c r="L184" s="31">
        <f t="shared" si="14"/>
        <v>95622.303</v>
      </c>
      <c r="M184" s="31">
        <f t="shared" si="12"/>
        <v>1043572.176</v>
      </c>
      <c r="N184" s="21">
        <v>147.81</v>
      </c>
      <c r="O184" s="31">
        <v>14.91</v>
      </c>
      <c r="P184" s="29"/>
      <c r="Q184" s="47"/>
      <c r="R184" s="20" t="s">
        <v>36</v>
      </c>
      <c r="S184" s="20" t="s">
        <v>37</v>
      </c>
    </row>
    <row r="185" spans="2:19" s="48" customFormat="1" ht="37.5" x14ac:dyDescent="0.3">
      <c r="B185" s="13">
        <v>9</v>
      </c>
      <c r="C185" s="22" t="s">
        <v>152</v>
      </c>
      <c r="D185" s="13">
        <v>1986</v>
      </c>
      <c r="E185" s="13"/>
      <c r="F185" s="13" t="s">
        <v>83</v>
      </c>
      <c r="G185" s="13">
        <v>5</v>
      </c>
      <c r="H185" s="21">
        <v>7031.6</v>
      </c>
      <c r="I185" s="50">
        <v>4383.7</v>
      </c>
      <c r="J185" s="34" t="s">
        <v>42</v>
      </c>
      <c r="K185" s="50">
        <f t="shared" si="13"/>
        <v>1039340.7960000001</v>
      </c>
      <c r="L185" s="31">
        <f t="shared" si="14"/>
        <v>104841.156</v>
      </c>
      <c r="M185" s="31">
        <f t="shared" si="12"/>
        <v>1144181.952</v>
      </c>
      <c r="N185" s="21">
        <v>147.81</v>
      </c>
      <c r="O185" s="31">
        <v>14.91</v>
      </c>
      <c r="P185" s="29"/>
      <c r="Q185" s="47"/>
      <c r="R185" s="20" t="s">
        <v>36</v>
      </c>
      <c r="S185" s="20" t="s">
        <v>37</v>
      </c>
    </row>
    <row r="186" spans="2:19" s="48" customFormat="1" ht="37.5" x14ac:dyDescent="0.3">
      <c r="B186" s="13">
        <v>10</v>
      </c>
      <c r="C186" s="22" t="s">
        <v>153</v>
      </c>
      <c r="D186" s="13">
        <v>1978</v>
      </c>
      <c r="E186" s="13"/>
      <c r="F186" s="13" t="s">
        <v>34</v>
      </c>
      <c r="G186" s="13">
        <v>5</v>
      </c>
      <c r="H186" s="21">
        <v>6309.1</v>
      </c>
      <c r="I186" s="50">
        <v>3769.3</v>
      </c>
      <c r="J186" s="34" t="s">
        <v>42</v>
      </c>
      <c r="K186" s="50">
        <f t="shared" si="13"/>
        <v>949204.09499999997</v>
      </c>
      <c r="L186" s="31">
        <f t="shared" si="14"/>
        <v>94384.136000000013</v>
      </c>
      <c r="M186" s="31">
        <f t="shared" si="12"/>
        <v>1043588.231</v>
      </c>
      <c r="N186" s="21">
        <v>150.44999999999999</v>
      </c>
      <c r="O186" s="31">
        <v>14.96</v>
      </c>
      <c r="P186" s="29"/>
      <c r="Q186" s="47"/>
      <c r="R186" s="20" t="s">
        <v>36</v>
      </c>
      <c r="S186" s="20" t="s">
        <v>37</v>
      </c>
    </row>
    <row r="187" spans="2:19" s="48" customFormat="1" ht="37.5" x14ac:dyDescent="0.3">
      <c r="B187" s="13">
        <v>11</v>
      </c>
      <c r="C187" s="22" t="s">
        <v>154</v>
      </c>
      <c r="D187" s="13">
        <v>1979</v>
      </c>
      <c r="E187" s="13"/>
      <c r="F187" s="13" t="s">
        <v>34</v>
      </c>
      <c r="G187" s="13">
        <v>5</v>
      </c>
      <c r="H187" s="21">
        <v>9461.5</v>
      </c>
      <c r="I187" s="50">
        <v>5674.9</v>
      </c>
      <c r="J187" s="34" t="s">
        <v>42</v>
      </c>
      <c r="K187" s="50">
        <f t="shared" si="13"/>
        <v>1423482.6749999998</v>
      </c>
      <c r="L187" s="31">
        <f t="shared" si="14"/>
        <v>141544.04</v>
      </c>
      <c r="M187" s="31">
        <f t="shared" si="12"/>
        <v>1565026.7149999999</v>
      </c>
      <c r="N187" s="21">
        <v>150.44999999999999</v>
      </c>
      <c r="O187" s="31">
        <v>14.96</v>
      </c>
      <c r="P187" s="29"/>
      <c r="Q187" s="47"/>
      <c r="R187" s="20" t="s">
        <v>36</v>
      </c>
      <c r="S187" s="20" t="s">
        <v>37</v>
      </c>
    </row>
    <row r="188" spans="2:19" s="48" customFormat="1" ht="37.5" x14ac:dyDescent="0.3">
      <c r="B188" s="13">
        <v>12</v>
      </c>
      <c r="C188" s="22" t="s">
        <v>155</v>
      </c>
      <c r="D188" s="20">
        <v>1970</v>
      </c>
      <c r="E188" s="13"/>
      <c r="F188" s="20" t="s">
        <v>34</v>
      </c>
      <c r="G188" s="20">
        <v>4</v>
      </c>
      <c r="H188" s="21">
        <v>3625</v>
      </c>
      <c r="I188" s="49">
        <v>2160.6</v>
      </c>
      <c r="J188" s="34" t="s">
        <v>42</v>
      </c>
      <c r="K188" s="50">
        <f t="shared" si="13"/>
        <v>545381.25</v>
      </c>
      <c r="L188" s="31">
        <f t="shared" si="14"/>
        <v>54230</v>
      </c>
      <c r="M188" s="31">
        <f t="shared" si="12"/>
        <v>599611.25</v>
      </c>
      <c r="N188" s="21">
        <v>150.44999999999999</v>
      </c>
      <c r="O188" s="31">
        <v>14.96</v>
      </c>
      <c r="P188" s="29"/>
      <c r="Q188" s="47"/>
      <c r="R188" s="20" t="s">
        <v>36</v>
      </c>
      <c r="S188" s="20" t="s">
        <v>37</v>
      </c>
    </row>
    <row r="189" spans="2:19" s="48" customFormat="1" ht="56.25" x14ac:dyDescent="0.3">
      <c r="B189" s="13">
        <v>13</v>
      </c>
      <c r="C189" s="22" t="s">
        <v>156</v>
      </c>
      <c r="D189" s="13">
        <v>1958</v>
      </c>
      <c r="E189" s="13"/>
      <c r="F189" s="13" t="s">
        <v>56</v>
      </c>
      <c r="G189" s="13">
        <v>2</v>
      </c>
      <c r="H189" s="21">
        <v>813.56999999999994</v>
      </c>
      <c r="I189" s="21">
        <v>479.67</v>
      </c>
      <c r="J189" s="52" t="s">
        <v>35</v>
      </c>
      <c r="K189" s="50">
        <f t="shared" si="13"/>
        <v>43883.965799999998</v>
      </c>
      <c r="L189" s="31">
        <f t="shared" si="14"/>
        <v>11178.451799999999</v>
      </c>
      <c r="M189" s="31">
        <f t="shared" si="12"/>
        <v>55062.417600000001</v>
      </c>
      <c r="N189" s="31">
        <v>53.94</v>
      </c>
      <c r="O189" s="31">
        <v>13.74</v>
      </c>
      <c r="P189" s="29"/>
      <c r="Q189" s="47"/>
      <c r="R189" s="20" t="s">
        <v>36</v>
      </c>
      <c r="S189" s="20" t="s">
        <v>37</v>
      </c>
    </row>
    <row r="190" spans="2:19" s="48" customFormat="1" ht="56.25" customHeight="1" x14ac:dyDescent="0.3">
      <c r="B190" s="186">
        <v>14</v>
      </c>
      <c r="C190" s="188" t="s">
        <v>157</v>
      </c>
      <c r="D190" s="186">
        <v>1958</v>
      </c>
      <c r="E190" s="186"/>
      <c r="F190" s="186" t="s">
        <v>90</v>
      </c>
      <c r="G190" s="186">
        <v>2</v>
      </c>
      <c r="H190" s="193">
        <v>823.3599999999999</v>
      </c>
      <c r="I190" s="21">
        <v>457.06</v>
      </c>
      <c r="J190" s="34" t="s">
        <v>48</v>
      </c>
      <c r="K190" s="50">
        <f t="shared" si="13"/>
        <v>897042.48639999994</v>
      </c>
      <c r="L190" s="31">
        <f t="shared" si="14"/>
        <v>31649.958399999996</v>
      </c>
      <c r="M190" s="31">
        <f t="shared" si="12"/>
        <v>928692.44479999994</v>
      </c>
      <c r="N190" s="21">
        <v>1089.49</v>
      </c>
      <c r="O190" s="31">
        <v>38.44</v>
      </c>
      <c r="P190" s="29"/>
      <c r="Q190" s="47"/>
      <c r="R190" s="20" t="s">
        <v>36</v>
      </c>
      <c r="S190" s="20" t="s">
        <v>37</v>
      </c>
    </row>
    <row r="191" spans="2:19" s="48" customFormat="1" ht="37.5" x14ac:dyDescent="0.3">
      <c r="B191" s="187"/>
      <c r="C191" s="189"/>
      <c r="D191" s="187"/>
      <c r="E191" s="187"/>
      <c r="F191" s="187"/>
      <c r="G191" s="187"/>
      <c r="H191" s="194"/>
      <c r="I191" s="21"/>
      <c r="J191" s="34" t="s">
        <v>42</v>
      </c>
      <c r="K191" s="50">
        <f>H190*N191</f>
        <v>135031.03999999998</v>
      </c>
      <c r="L191" s="31">
        <f>O191*H190</f>
        <v>12523.3056</v>
      </c>
      <c r="M191" s="31">
        <f t="shared" si="12"/>
        <v>147554.34559999997</v>
      </c>
      <c r="N191" s="31">
        <v>164</v>
      </c>
      <c r="O191" s="31">
        <v>15.21</v>
      </c>
      <c r="P191" s="29"/>
      <c r="Q191" s="47"/>
      <c r="R191" s="20" t="s">
        <v>36</v>
      </c>
      <c r="S191" s="20" t="s">
        <v>37</v>
      </c>
    </row>
    <row r="192" spans="2:19" s="48" customFormat="1" ht="56.25" x14ac:dyDescent="0.3">
      <c r="B192" s="13">
        <v>15</v>
      </c>
      <c r="C192" s="22" t="s">
        <v>158</v>
      </c>
      <c r="D192" s="13">
        <v>1958</v>
      </c>
      <c r="E192" s="13"/>
      <c r="F192" s="13" t="s">
        <v>90</v>
      </c>
      <c r="G192" s="13">
        <v>2</v>
      </c>
      <c r="H192" s="21">
        <v>865.09999999999991</v>
      </c>
      <c r="I192" s="21">
        <v>483.7</v>
      </c>
      <c r="J192" s="52" t="s">
        <v>35</v>
      </c>
      <c r="K192" s="50">
        <f>H192*N192</f>
        <v>46663.493999999992</v>
      </c>
      <c r="L192" s="31">
        <f>H192*O192</f>
        <v>11886.473999999998</v>
      </c>
      <c r="M192" s="31">
        <f t="shared" si="12"/>
        <v>58549.967999999993</v>
      </c>
      <c r="N192" s="31">
        <v>53.94</v>
      </c>
      <c r="O192" s="31">
        <v>13.74</v>
      </c>
      <c r="P192" s="29"/>
      <c r="Q192" s="47"/>
      <c r="R192" s="20" t="s">
        <v>36</v>
      </c>
      <c r="S192" s="20" t="s">
        <v>37</v>
      </c>
    </row>
    <row r="193" spans="2:19" s="48" customFormat="1" ht="56.25" x14ac:dyDescent="0.3">
      <c r="B193" s="13">
        <v>16</v>
      </c>
      <c r="C193" s="22" t="s">
        <v>159</v>
      </c>
      <c r="D193" s="13">
        <v>1983</v>
      </c>
      <c r="E193" s="13"/>
      <c r="F193" s="13" t="s">
        <v>34</v>
      </c>
      <c r="G193" s="13">
        <v>2</v>
      </c>
      <c r="H193" s="21">
        <v>724.30000000000007</v>
      </c>
      <c r="I193" s="21">
        <v>412</v>
      </c>
      <c r="J193" s="52" t="s">
        <v>35</v>
      </c>
      <c r="K193" s="50">
        <f>H193*N193</f>
        <v>40727.389000000003</v>
      </c>
      <c r="L193" s="31">
        <f>H193*O193</f>
        <v>9988.0969999999998</v>
      </c>
      <c r="M193" s="31">
        <f>K193+L193</f>
        <v>50715.486000000004</v>
      </c>
      <c r="N193" s="31">
        <v>56.23</v>
      </c>
      <c r="O193" s="31">
        <v>13.79</v>
      </c>
      <c r="P193" s="29"/>
      <c r="Q193" s="47"/>
      <c r="R193" s="20" t="s">
        <v>36</v>
      </c>
      <c r="S193" s="20" t="s">
        <v>37</v>
      </c>
    </row>
    <row r="194" spans="2:19" s="48" customFormat="1" ht="37.5" customHeight="1" x14ac:dyDescent="0.3">
      <c r="B194" s="186">
        <v>17</v>
      </c>
      <c r="C194" s="188" t="s">
        <v>160</v>
      </c>
      <c r="D194" s="186">
        <v>1986</v>
      </c>
      <c r="E194" s="186"/>
      <c r="F194" s="186" t="s">
        <v>34</v>
      </c>
      <c r="G194" s="186">
        <v>2</v>
      </c>
      <c r="H194" s="193">
        <v>695.9</v>
      </c>
      <c r="I194" s="193">
        <v>401.5</v>
      </c>
      <c r="J194" s="34" t="s">
        <v>48</v>
      </c>
      <c r="K194" s="50">
        <f>H194*N194</f>
        <v>790194.45</v>
      </c>
      <c r="L194" s="31">
        <v>23602.18</v>
      </c>
      <c r="M194" s="31">
        <f t="shared" si="12"/>
        <v>813796.63</v>
      </c>
      <c r="N194" s="31">
        <v>1135.5</v>
      </c>
      <c r="O194" s="31">
        <v>39.19</v>
      </c>
      <c r="P194" s="29"/>
      <c r="Q194" s="47"/>
      <c r="R194" s="20" t="s">
        <v>36</v>
      </c>
      <c r="S194" s="20" t="s">
        <v>37</v>
      </c>
    </row>
    <row r="195" spans="2:19" s="48" customFormat="1" ht="37.5" x14ac:dyDescent="0.3">
      <c r="B195" s="187"/>
      <c r="C195" s="189"/>
      <c r="D195" s="187"/>
      <c r="E195" s="187"/>
      <c r="F195" s="187"/>
      <c r="G195" s="187"/>
      <c r="H195" s="194"/>
      <c r="I195" s="194"/>
      <c r="J195" s="34" t="s">
        <v>42</v>
      </c>
      <c r="K195" s="21">
        <f>H194*N195</f>
        <v>113953.625</v>
      </c>
      <c r="L195" s="31">
        <f>O195*H194</f>
        <v>10577.679999999998</v>
      </c>
      <c r="M195" s="31">
        <f t="shared" si="12"/>
        <v>124531.30499999999</v>
      </c>
      <c r="N195" s="31">
        <v>163.75</v>
      </c>
      <c r="O195" s="31">
        <v>15.2</v>
      </c>
      <c r="P195" s="29"/>
      <c r="Q195" s="47"/>
      <c r="R195" s="20" t="s">
        <v>36</v>
      </c>
      <c r="S195" s="20" t="s">
        <v>37</v>
      </c>
    </row>
    <row r="196" spans="2:19" s="48" customFormat="1" ht="56.25" x14ac:dyDescent="0.3">
      <c r="B196" s="13">
        <v>18</v>
      </c>
      <c r="C196" s="22" t="s">
        <v>161</v>
      </c>
      <c r="D196" s="13">
        <v>1958</v>
      </c>
      <c r="E196" s="13"/>
      <c r="F196" s="13" t="s">
        <v>34</v>
      </c>
      <c r="G196" s="13">
        <v>2</v>
      </c>
      <c r="H196" s="21">
        <v>847.1</v>
      </c>
      <c r="I196" s="21">
        <v>416.7</v>
      </c>
      <c r="J196" s="52" t="s">
        <v>35</v>
      </c>
      <c r="K196" s="50">
        <f>H196*N196</f>
        <v>47632.432999999997</v>
      </c>
      <c r="L196" s="31">
        <f>H196*O196</f>
        <v>11681.509</v>
      </c>
      <c r="M196" s="31">
        <f>K196+L196</f>
        <v>59313.941999999995</v>
      </c>
      <c r="N196" s="21">
        <v>56.23</v>
      </c>
      <c r="O196" s="31">
        <v>13.79</v>
      </c>
      <c r="P196" s="29"/>
      <c r="Q196" s="47"/>
      <c r="R196" s="20" t="s">
        <v>36</v>
      </c>
      <c r="S196" s="20" t="s">
        <v>37</v>
      </c>
    </row>
    <row r="197" spans="2:19" x14ac:dyDescent="0.3">
      <c r="B197" s="13"/>
      <c r="C197" s="25" t="s">
        <v>162</v>
      </c>
      <c r="D197" s="13"/>
      <c r="E197" s="13"/>
      <c r="F197" s="13"/>
      <c r="G197" s="13"/>
      <c r="H197" s="26">
        <f>SUM(H198:H204)</f>
        <v>5630.76</v>
      </c>
      <c r="I197" s="30"/>
      <c r="J197" s="22"/>
      <c r="K197" s="26">
        <f>SUM(K198:K204)</f>
        <v>1319862.8222000001</v>
      </c>
      <c r="L197" s="30">
        <f>SUM(L198:L204)</f>
        <v>95804.458500000008</v>
      </c>
      <c r="M197" s="30">
        <f>SUM(M198:M204)</f>
        <v>1415667.2807</v>
      </c>
      <c r="N197" s="31"/>
      <c r="O197" s="31"/>
      <c r="P197" s="29">
        <v>1396230</v>
      </c>
      <c r="Q197" s="30">
        <f>P197-M197</f>
        <v>-19437.280700000003</v>
      </c>
      <c r="R197" s="20"/>
      <c r="S197" s="20"/>
    </row>
    <row r="198" spans="2:19" ht="37.5" x14ac:dyDescent="0.3">
      <c r="B198" s="186">
        <v>1</v>
      </c>
      <c r="C198" s="188" t="s">
        <v>163</v>
      </c>
      <c r="D198" s="186">
        <v>1970</v>
      </c>
      <c r="E198" s="186"/>
      <c r="F198" s="186" t="s">
        <v>63</v>
      </c>
      <c r="G198" s="186">
        <v>2</v>
      </c>
      <c r="H198" s="193">
        <v>558</v>
      </c>
      <c r="I198" s="193">
        <v>327.39999999999998</v>
      </c>
      <c r="J198" s="34" t="s">
        <v>42</v>
      </c>
      <c r="K198" s="21">
        <f>H198*N198</f>
        <v>69549.119999999995</v>
      </c>
      <c r="L198" s="31">
        <f>H198*O198</f>
        <v>8509.5</v>
      </c>
      <c r="M198" s="31">
        <f t="shared" ref="M198:M204" si="15">K198+L198</f>
        <v>78058.62</v>
      </c>
      <c r="N198" s="31">
        <v>124.64</v>
      </c>
      <c r="O198" s="31">
        <v>15.25</v>
      </c>
      <c r="P198" s="29"/>
      <c r="Q198" s="47"/>
      <c r="R198" s="20" t="s">
        <v>36</v>
      </c>
      <c r="S198" s="20" t="s">
        <v>37</v>
      </c>
    </row>
    <row r="199" spans="2:19" x14ac:dyDescent="0.3">
      <c r="B199" s="187"/>
      <c r="C199" s="189"/>
      <c r="D199" s="187"/>
      <c r="E199" s="187"/>
      <c r="F199" s="187"/>
      <c r="G199" s="187"/>
      <c r="H199" s="194"/>
      <c r="I199" s="194"/>
      <c r="J199" s="34" t="s">
        <v>48</v>
      </c>
      <c r="K199" s="21">
        <f>H198*N199</f>
        <v>474830.10000000003</v>
      </c>
      <c r="L199" s="31">
        <f>O199*H198</f>
        <v>10161.18</v>
      </c>
      <c r="M199" s="31">
        <f t="shared" si="15"/>
        <v>484991.28</v>
      </c>
      <c r="N199" s="31">
        <v>850.95</v>
      </c>
      <c r="O199" s="31">
        <v>18.21</v>
      </c>
      <c r="P199" s="29"/>
      <c r="Q199" s="47"/>
      <c r="R199" s="20" t="s">
        <v>36</v>
      </c>
      <c r="S199" s="20" t="s">
        <v>37</v>
      </c>
    </row>
    <row r="200" spans="2:19" ht="37.5" x14ac:dyDescent="0.3">
      <c r="B200" s="13">
        <v>2</v>
      </c>
      <c r="C200" s="22" t="s">
        <v>164</v>
      </c>
      <c r="D200" s="13">
        <v>1968</v>
      </c>
      <c r="E200" s="13"/>
      <c r="F200" s="13" t="s">
        <v>63</v>
      </c>
      <c r="G200" s="13">
        <v>2</v>
      </c>
      <c r="H200" s="21">
        <v>556.53000000000009</v>
      </c>
      <c r="I200" s="21">
        <v>331</v>
      </c>
      <c r="J200" s="34" t="s">
        <v>42</v>
      </c>
      <c r="K200" s="21">
        <f>H200*N200</f>
        <v>69365.899200000014</v>
      </c>
      <c r="L200" s="31">
        <f>H200*O200</f>
        <v>8487.0825000000004</v>
      </c>
      <c r="M200" s="31">
        <f t="shared" si="15"/>
        <v>77852.981700000018</v>
      </c>
      <c r="N200" s="31">
        <v>124.64</v>
      </c>
      <c r="O200" s="31">
        <v>15.25</v>
      </c>
      <c r="P200" s="29"/>
      <c r="Q200" s="47"/>
      <c r="R200" s="20" t="s">
        <v>36</v>
      </c>
      <c r="S200" s="20" t="s">
        <v>37</v>
      </c>
    </row>
    <row r="201" spans="2:19" ht="37.5" x14ac:dyDescent="0.3">
      <c r="B201" s="13">
        <v>3</v>
      </c>
      <c r="C201" s="22" t="s">
        <v>165</v>
      </c>
      <c r="D201" s="13">
        <v>1970</v>
      </c>
      <c r="E201" s="13"/>
      <c r="F201" s="13" t="s">
        <v>34</v>
      </c>
      <c r="G201" s="13">
        <v>2</v>
      </c>
      <c r="H201" s="21">
        <v>635.82000000000005</v>
      </c>
      <c r="I201" s="21">
        <v>344.2</v>
      </c>
      <c r="J201" s="34" t="s">
        <v>42</v>
      </c>
      <c r="K201" s="21">
        <f>H201*N201</f>
        <v>104102.8086</v>
      </c>
      <c r="L201" s="31">
        <f>H201*O201</f>
        <v>9664.4639999999999</v>
      </c>
      <c r="M201" s="31">
        <f t="shared" si="15"/>
        <v>113767.2726</v>
      </c>
      <c r="N201" s="31">
        <v>163.72999999999999</v>
      </c>
      <c r="O201" s="31">
        <v>15.2</v>
      </c>
      <c r="P201" s="29"/>
      <c r="Q201" s="47"/>
      <c r="R201" s="20" t="s">
        <v>36</v>
      </c>
      <c r="S201" s="20" t="s">
        <v>37</v>
      </c>
    </row>
    <row r="202" spans="2:19" ht="37.5" x14ac:dyDescent="0.3">
      <c r="B202" s="13">
        <v>4</v>
      </c>
      <c r="C202" s="22" t="s">
        <v>166</v>
      </c>
      <c r="D202" s="13">
        <v>1972</v>
      </c>
      <c r="E202" s="13"/>
      <c r="F202" s="13" t="s">
        <v>34</v>
      </c>
      <c r="G202" s="13">
        <v>2</v>
      </c>
      <c r="H202" s="21">
        <v>1835.8</v>
      </c>
      <c r="I202" s="21">
        <v>738</v>
      </c>
      <c r="J202" s="34" t="s">
        <v>42</v>
      </c>
      <c r="K202" s="21">
        <f>H202*N202</f>
        <v>281630.07799999998</v>
      </c>
      <c r="L202" s="31">
        <f>H202*O202</f>
        <v>27904.159999999996</v>
      </c>
      <c r="M202" s="31">
        <f t="shared" si="15"/>
        <v>309534.23799999995</v>
      </c>
      <c r="N202" s="31">
        <v>153.41</v>
      </c>
      <c r="O202" s="31">
        <v>15.2</v>
      </c>
      <c r="P202" s="29"/>
      <c r="Q202" s="47"/>
      <c r="R202" s="20" t="s">
        <v>36</v>
      </c>
      <c r="S202" s="20" t="s">
        <v>37</v>
      </c>
    </row>
    <row r="203" spans="2:19" ht="37.5" x14ac:dyDescent="0.3">
      <c r="B203" s="13">
        <v>5</v>
      </c>
      <c r="C203" s="22" t="s">
        <v>167</v>
      </c>
      <c r="D203" s="13">
        <v>1988</v>
      </c>
      <c r="E203" s="13"/>
      <c r="F203" s="13" t="s">
        <v>34</v>
      </c>
      <c r="G203" s="13">
        <v>2</v>
      </c>
      <c r="H203" s="21">
        <v>1400.2000000000003</v>
      </c>
      <c r="I203" s="21">
        <v>549.5</v>
      </c>
      <c r="J203" s="34" t="s">
        <v>42</v>
      </c>
      <c r="K203" s="21">
        <f>H203*N203</f>
        <v>214804.68200000003</v>
      </c>
      <c r="L203" s="31">
        <f>H203*O203</f>
        <v>21283.040000000005</v>
      </c>
      <c r="M203" s="31">
        <f t="shared" si="15"/>
        <v>236087.72200000004</v>
      </c>
      <c r="N203" s="31">
        <v>153.41</v>
      </c>
      <c r="O203" s="31">
        <v>15.2</v>
      </c>
      <c r="P203" s="29"/>
      <c r="Q203" s="47"/>
      <c r="R203" s="20" t="s">
        <v>36</v>
      </c>
      <c r="S203" s="20" t="s">
        <v>37</v>
      </c>
    </row>
    <row r="204" spans="2:19" ht="37.5" x14ac:dyDescent="0.3">
      <c r="B204" s="13">
        <v>6</v>
      </c>
      <c r="C204" s="22" t="s">
        <v>168</v>
      </c>
      <c r="D204" s="13">
        <v>1972</v>
      </c>
      <c r="E204" s="13"/>
      <c r="F204" s="13" t="s">
        <v>34</v>
      </c>
      <c r="G204" s="13">
        <v>2</v>
      </c>
      <c r="H204" s="21">
        <v>644.41000000000008</v>
      </c>
      <c r="I204" s="21">
        <v>351.8</v>
      </c>
      <c r="J204" s="34" t="s">
        <v>42</v>
      </c>
      <c r="K204" s="21">
        <f>H204*N204</f>
        <v>105580.13440000001</v>
      </c>
      <c r="L204" s="31">
        <f>H204*O204</f>
        <v>9795.0320000000011</v>
      </c>
      <c r="M204" s="31">
        <f t="shared" si="15"/>
        <v>115375.16640000002</v>
      </c>
      <c r="N204" s="31">
        <v>163.84</v>
      </c>
      <c r="O204" s="31">
        <v>15.2</v>
      </c>
      <c r="P204" s="29"/>
      <c r="Q204" s="47"/>
      <c r="R204" s="20" t="s">
        <v>36</v>
      </c>
      <c r="S204" s="20" t="s">
        <v>37</v>
      </c>
    </row>
    <row r="205" spans="2:19" x14ac:dyDescent="0.3">
      <c r="B205" s="13"/>
      <c r="C205" s="25" t="s">
        <v>169</v>
      </c>
      <c r="D205" s="13"/>
      <c r="E205" s="13"/>
      <c r="F205" s="13"/>
      <c r="G205" s="13"/>
      <c r="H205" s="26">
        <f>SUM(H206:H207)</f>
        <v>1210.1999999999998</v>
      </c>
      <c r="I205" s="26"/>
      <c r="J205" s="22"/>
      <c r="K205" s="26">
        <f>SUM(K206:K207)</f>
        <v>994819.26199999987</v>
      </c>
      <c r="L205" s="30">
        <f>SUM(L206:L207)</f>
        <v>33218.680999999997</v>
      </c>
      <c r="M205" s="30">
        <f>SUM(M206:M207)</f>
        <v>1028037.9429999999</v>
      </c>
      <c r="N205" s="31"/>
      <c r="O205" s="31"/>
      <c r="P205" s="29">
        <v>700840</v>
      </c>
      <c r="Q205" s="30">
        <f>P205-M205</f>
        <v>-327197.94299999985</v>
      </c>
      <c r="R205" s="20"/>
      <c r="S205" s="20"/>
    </row>
    <row r="206" spans="2:19" x14ac:dyDescent="0.3">
      <c r="B206" s="13">
        <v>1</v>
      </c>
      <c r="C206" s="22" t="s">
        <v>170</v>
      </c>
      <c r="D206" s="13">
        <v>1976</v>
      </c>
      <c r="E206" s="13"/>
      <c r="F206" s="13" t="s">
        <v>34</v>
      </c>
      <c r="G206" s="13">
        <v>2</v>
      </c>
      <c r="H206" s="21">
        <v>647.9</v>
      </c>
      <c r="I206" s="21">
        <v>350.7</v>
      </c>
      <c r="J206" s="34" t="s">
        <v>48</v>
      </c>
      <c r="K206" s="21">
        <f>H206*N206</f>
        <v>754064.89399999985</v>
      </c>
      <c r="L206" s="31">
        <f>H206*O206</f>
        <v>23350.315999999999</v>
      </c>
      <c r="M206" s="31">
        <f>K206+L206</f>
        <v>777415.20999999985</v>
      </c>
      <c r="N206" s="31">
        <v>1163.8599999999999</v>
      </c>
      <c r="O206" s="31">
        <v>36.04</v>
      </c>
      <c r="P206" s="29"/>
      <c r="Q206" s="24"/>
      <c r="R206" s="20" t="s">
        <v>36</v>
      </c>
      <c r="S206" s="20" t="s">
        <v>37</v>
      </c>
    </row>
    <row r="207" spans="2:19" ht="37.5" x14ac:dyDescent="0.3">
      <c r="B207" s="13">
        <v>2</v>
      </c>
      <c r="C207" s="22" t="s">
        <v>171</v>
      </c>
      <c r="D207" s="13">
        <v>1968</v>
      </c>
      <c r="E207" s="13"/>
      <c r="F207" s="13" t="s">
        <v>63</v>
      </c>
      <c r="G207" s="13">
        <v>2</v>
      </c>
      <c r="H207" s="21">
        <v>562.29999999999995</v>
      </c>
      <c r="I207" s="21">
        <v>324.2</v>
      </c>
      <c r="J207" s="34" t="s">
        <v>45</v>
      </c>
      <c r="K207" s="21">
        <f>H207*N207</f>
        <v>240754.36799999999</v>
      </c>
      <c r="L207" s="31">
        <f>H207*O207</f>
        <v>9868.3649999999998</v>
      </c>
      <c r="M207" s="31">
        <f>K207+L207</f>
        <v>250622.73299999998</v>
      </c>
      <c r="N207" s="31">
        <v>428.16</v>
      </c>
      <c r="O207" s="31">
        <v>17.55</v>
      </c>
      <c r="P207" s="29"/>
      <c r="Q207" s="24"/>
      <c r="R207" s="20" t="s">
        <v>36</v>
      </c>
      <c r="S207" s="20" t="s">
        <v>37</v>
      </c>
    </row>
    <row r="208" spans="2:19" x14ac:dyDescent="0.3">
      <c r="B208" s="13"/>
      <c r="C208" s="25" t="s">
        <v>172</v>
      </c>
      <c r="D208" s="32"/>
      <c r="E208" s="32"/>
      <c r="F208" s="32"/>
      <c r="G208" s="32"/>
      <c r="H208" s="106">
        <f>SUM(H209:H301)</f>
        <v>375159.4499999999</v>
      </c>
      <c r="I208" s="26"/>
      <c r="J208" s="25"/>
      <c r="K208" s="106">
        <f>SUM(K209:K301)</f>
        <v>327070387.89759994</v>
      </c>
      <c r="L208" s="106">
        <f>SUM(L209:L301)</f>
        <v>8118509.6216000021</v>
      </c>
      <c r="M208" s="106">
        <f>SUM(M209:M301)</f>
        <v>335188897.51920009</v>
      </c>
      <c r="N208" s="32"/>
      <c r="O208" s="31"/>
      <c r="P208" s="29">
        <v>295214750</v>
      </c>
      <c r="Q208" s="30">
        <f>P208-M208</f>
        <v>-39974147.519200087</v>
      </c>
      <c r="R208" s="20"/>
      <c r="S208" s="20"/>
    </row>
    <row r="209" spans="2:19" ht="77.25" customHeight="1" x14ac:dyDescent="0.3">
      <c r="B209" s="13">
        <v>1</v>
      </c>
      <c r="C209" s="22" t="s">
        <v>173</v>
      </c>
      <c r="D209" s="13">
        <v>1989</v>
      </c>
      <c r="E209" s="20"/>
      <c r="F209" s="13" t="s">
        <v>83</v>
      </c>
      <c r="G209" s="13">
        <v>9</v>
      </c>
      <c r="H209" s="21">
        <v>19139.100000000002</v>
      </c>
      <c r="I209" s="21">
        <v>12360.7</v>
      </c>
      <c r="J209" s="22" t="s">
        <v>174</v>
      </c>
      <c r="K209" s="53">
        <f>H209*N209</f>
        <v>14780744.148000002</v>
      </c>
      <c r="L209" s="31">
        <f>H209*O209</f>
        <v>316369.32300000003</v>
      </c>
      <c r="M209" s="31">
        <f t="shared" ref="M209:M272" si="16">K209+L209</f>
        <v>15097113.471000003</v>
      </c>
      <c r="N209" s="21">
        <v>772.28</v>
      </c>
      <c r="O209" s="31">
        <v>16.53</v>
      </c>
      <c r="P209" s="29"/>
      <c r="Q209" s="24"/>
      <c r="R209" s="20" t="s">
        <v>36</v>
      </c>
      <c r="S209" s="20" t="s">
        <v>37</v>
      </c>
    </row>
    <row r="210" spans="2:19" ht="37.5" x14ac:dyDescent="0.3">
      <c r="B210" s="186">
        <v>2</v>
      </c>
      <c r="C210" s="188" t="s">
        <v>175</v>
      </c>
      <c r="D210" s="186">
        <v>1959</v>
      </c>
      <c r="E210" s="184"/>
      <c r="F210" s="186" t="s">
        <v>63</v>
      </c>
      <c r="G210" s="186">
        <v>2</v>
      </c>
      <c r="H210" s="193">
        <v>523.70000000000005</v>
      </c>
      <c r="I210" s="193">
        <v>304.2</v>
      </c>
      <c r="J210" s="22" t="s">
        <v>42</v>
      </c>
      <c r="K210" s="53">
        <f>H210*N210</f>
        <v>65273.968000000008</v>
      </c>
      <c r="L210" s="31">
        <f>H210*O210</f>
        <v>7986.4250000000011</v>
      </c>
      <c r="M210" s="31">
        <f t="shared" si="16"/>
        <v>73260.393000000011</v>
      </c>
      <c r="N210" s="21">
        <v>124.64</v>
      </c>
      <c r="O210" s="31">
        <v>15.25</v>
      </c>
      <c r="P210" s="29"/>
      <c r="Q210" s="24"/>
      <c r="R210" s="20" t="s">
        <v>36</v>
      </c>
      <c r="S210" s="20" t="s">
        <v>37</v>
      </c>
    </row>
    <row r="211" spans="2:19" x14ac:dyDescent="0.3">
      <c r="B211" s="187"/>
      <c r="C211" s="189"/>
      <c r="D211" s="187"/>
      <c r="E211" s="185"/>
      <c r="F211" s="187"/>
      <c r="G211" s="187"/>
      <c r="H211" s="194"/>
      <c r="I211" s="194"/>
      <c r="J211" s="22" t="s">
        <v>48</v>
      </c>
      <c r="K211" s="53">
        <f>H210*N211</f>
        <v>445642.51500000007</v>
      </c>
      <c r="L211" s="31">
        <f>H210*O211</f>
        <v>9536.5770000000011</v>
      </c>
      <c r="M211" s="31">
        <f t="shared" si="16"/>
        <v>455179.09200000006</v>
      </c>
      <c r="N211" s="21">
        <v>850.95</v>
      </c>
      <c r="O211" s="31">
        <v>18.21</v>
      </c>
      <c r="P211" s="29"/>
      <c r="Q211" s="24"/>
      <c r="R211" s="20" t="s">
        <v>36</v>
      </c>
      <c r="S211" s="20" t="s">
        <v>37</v>
      </c>
    </row>
    <row r="212" spans="2:19" ht="37.5" x14ac:dyDescent="0.3">
      <c r="B212" s="186">
        <v>3</v>
      </c>
      <c r="C212" s="188" t="s">
        <v>176</v>
      </c>
      <c r="D212" s="186">
        <v>1960</v>
      </c>
      <c r="E212" s="184"/>
      <c r="F212" s="186" t="s">
        <v>63</v>
      </c>
      <c r="G212" s="186">
        <v>2</v>
      </c>
      <c r="H212" s="193">
        <v>504.38</v>
      </c>
      <c r="I212" s="193">
        <v>297.7</v>
      </c>
      <c r="J212" s="22" t="s">
        <v>42</v>
      </c>
      <c r="K212" s="53">
        <f>H212*N212</f>
        <v>62865.923199999997</v>
      </c>
      <c r="L212" s="31">
        <f>H212*O212</f>
        <v>7691.7950000000001</v>
      </c>
      <c r="M212" s="31">
        <f t="shared" si="16"/>
        <v>70557.718200000003</v>
      </c>
      <c r="N212" s="21">
        <v>124.64</v>
      </c>
      <c r="O212" s="31">
        <v>15.25</v>
      </c>
      <c r="P212" s="29"/>
      <c r="Q212" s="24"/>
      <c r="R212" s="20" t="s">
        <v>36</v>
      </c>
      <c r="S212" s="20" t="s">
        <v>37</v>
      </c>
    </row>
    <row r="213" spans="2:19" x14ac:dyDescent="0.3">
      <c r="B213" s="187"/>
      <c r="C213" s="189"/>
      <c r="D213" s="187"/>
      <c r="E213" s="185"/>
      <c r="F213" s="187"/>
      <c r="G213" s="187"/>
      <c r="H213" s="194"/>
      <c r="I213" s="194"/>
      <c r="J213" s="22" t="s">
        <v>48</v>
      </c>
      <c r="K213" s="53">
        <f>H212*N213</f>
        <v>429202.16100000002</v>
      </c>
      <c r="L213" s="31">
        <f>H212*O213</f>
        <v>9184.7597999999998</v>
      </c>
      <c r="M213" s="31">
        <f t="shared" si="16"/>
        <v>438386.92080000002</v>
      </c>
      <c r="N213" s="21">
        <v>850.95</v>
      </c>
      <c r="O213" s="31">
        <v>18.21</v>
      </c>
      <c r="P213" s="29"/>
      <c r="Q213" s="24"/>
      <c r="R213" s="20" t="s">
        <v>36</v>
      </c>
      <c r="S213" s="20" t="s">
        <v>37</v>
      </c>
    </row>
    <row r="214" spans="2:19" ht="37.5" x14ac:dyDescent="0.3">
      <c r="B214" s="13">
        <v>4</v>
      </c>
      <c r="C214" s="22" t="s">
        <v>177</v>
      </c>
      <c r="D214" s="13">
        <v>1967</v>
      </c>
      <c r="E214" s="13"/>
      <c r="F214" s="13" t="s">
        <v>83</v>
      </c>
      <c r="G214" s="13">
        <v>5</v>
      </c>
      <c r="H214" s="21">
        <v>4169.8</v>
      </c>
      <c r="I214" s="21">
        <v>2608.8000000000002</v>
      </c>
      <c r="J214" s="54" t="s">
        <v>48</v>
      </c>
      <c r="K214" s="53">
        <f t="shared" ref="K214:K227" si="17">H214*N214</f>
        <v>4228760.9720000001</v>
      </c>
      <c r="L214" s="31">
        <f t="shared" ref="L214:L227" si="18">H214*O214</f>
        <v>90484.66</v>
      </c>
      <c r="M214" s="31">
        <f t="shared" si="16"/>
        <v>4319245.6320000002</v>
      </c>
      <c r="N214" s="55">
        <v>1014.14</v>
      </c>
      <c r="O214" s="31">
        <v>21.7</v>
      </c>
      <c r="P214" s="29"/>
      <c r="Q214" s="24"/>
      <c r="R214" s="20" t="s">
        <v>36</v>
      </c>
      <c r="S214" s="20" t="s">
        <v>37</v>
      </c>
    </row>
    <row r="215" spans="2:19" x14ac:dyDescent="0.3">
      <c r="B215" s="13">
        <v>5</v>
      </c>
      <c r="C215" s="22" t="s">
        <v>178</v>
      </c>
      <c r="D215" s="13">
        <v>1966</v>
      </c>
      <c r="E215" s="13"/>
      <c r="F215" s="13" t="s">
        <v>34</v>
      </c>
      <c r="G215" s="13">
        <v>4</v>
      </c>
      <c r="H215" s="21">
        <v>3529.7</v>
      </c>
      <c r="I215" s="21">
        <v>1968.6</v>
      </c>
      <c r="J215" s="54" t="s">
        <v>48</v>
      </c>
      <c r="K215" s="53">
        <f t="shared" si="17"/>
        <v>3672935.2259999993</v>
      </c>
      <c r="L215" s="31">
        <f t="shared" si="18"/>
        <v>78606.418999999994</v>
      </c>
      <c r="M215" s="31">
        <f t="shared" si="16"/>
        <v>3751541.6449999996</v>
      </c>
      <c r="N215" s="55">
        <v>1040.58</v>
      </c>
      <c r="O215" s="31">
        <v>22.27</v>
      </c>
      <c r="P215" s="29"/>
      <c r="Q215" s="24"/>
      <c r="R215" s="20" t="s">
        <v>36</v>
      </c>
      <c r="S215" s="20" t="s">
        <v>37</v>
      </c>
    </row>
    <row r="216" spans="2:19" x14ac:dyDescent="0.3">
      <c r="B216" s="13">
        <v>6</v>
      </c>
      <c r="C216" s="22" t="s">
        <v>179</v>
      </c>
      <c r="D216" s="13">
        <v>1967</v>
      </c>
      <c r="E216" s="13"/>
      <c r="F216" s="13" t="s">
        <v>34</v>
      </c>
      <c r="G216" s="13">
        <v>4</v>
      </c>
      <c r="H216" s="21">
        <v>3509.6</v>
      </c>
      <c r="I216" s="21">
        <v>1965</v>
      </c>
      <c r="J216" s="54" t="s">
        <v>48</v>
      </c>
      <c r="K216" s="53">
        <f t="shared" si="17"/>
        <v>3652019.5679999995</v>
      </c>
      <c r="L216" s="31">
        <f t="shared" si="18"/>
        <v>78158.792000000001</v>
      </c>
      <c r="M216" s="31">
        <f t="shared" si="16"/>
        <v>3730178.3599999994</v>
      </c>
      <c r="N216" s="55">
        <v>1040.58</v>
      </c>
      <c r="O216" s="31">
        <v>22.27</v>
      </c>
      <c r="P216" s="29"/>
      <c r="Q216" s="24"/>
      <c r="R216" s="20" t="s">
        <v>36</v>
      </c>
      <c r="S216" s="20" t="s">
        <v>37</v>
      </c>
    </row>
    <row r="217" spans="2:19" x14ac:dyDescent="0.3">
      <c r="B217" s="13">
        <v>7</v>
      </c>
      <c r="C217" s="22" t="s">
        <v>180</v>
      </c>
      <c r="D217" s="20">
        <v>1985</v>
      </c>
      <c r="E217" s="20"/>
      <c r="F217" s="20" t="s">
        <v>83</v>
      </c>
      <c r="G217" s="20">
        <v>5</v>
      </c>
      <c r="H217" s="21">
        <v>4800.2</v>
      </c>
      <c r="I217" s="31">
        <v>2847.1</v>
      </c>
      <c r="J217" s="54" t="s">
        <v>48</v>
      </c>
      <c r="K217" s="53">
        <f t="shared" si="17"/>
        <v>4868074.8279999997</v>
      </c>
      <c r="L217" s="31">
        <f t="shared" si="18"/>
        <v>104164.34</v>
      </c>
      <c r="M217" s="31">
        <f t="shared" si="16"/>
        <v>4972239.1679999996</v>
      </c>
      <c r="N217" s="20">
        <v>1014.14</v>
      </c>
      <c r="O217" s="31">
        <v>21.7</v>
      </c>
      <c r="P217" s="29"/>
      <c r="Q217" s="24"/>
      <c r="R217" s="20" t="s">
        <v>36</v>
      </c>
      <c r="S217" s="20" t="s">
        <v>37</v>
      </c>
    </row>
    <row r="218" spans="2:19" ht="37.5" x14ac:dyDescent="0.3">
      <c r="B218" s="13">
        <v>8</v>
      </c>
      <c r="C218" s="22" t="s">
        <v>181</v>
      </c>
      <c r="D218" s="20">
        <v>1965</v>
      </c>
      <c r="E218" s="20"/>
      <c r="F218" s="20" t="s">
        <v>34</v>
      </c>
      <c r="G218" s="20">
        <v>5</v>
      </c>
      <c r="H218" s="21">
        <v>4410.7</v>
      </c>
      <c r="I218" s="31">
        <v>3014.3</v>
      </c>
      <c r="J218" s="54" t="s">
        <v>48</v>
      </c>
      <c r="K218" s="53">
        <f t="shared" si="17"/>
        <v>4589686.2059999993</v>
      </c>
      <c r="L218" s="31">
        <f t="shared" si="18"/>
        <v>98226.28899999999</v>
      </c>
      <c r="M218" s="31">
        <f t="shared" si="16"/>
        <v>4687912.4949999992</v>
      </c>
      <c r="N218" s="55">
        <v>1040.58</v>
      </c>
      <c r="O218" s="31">
        <v>22.27</v>
      </c>
      <c r="P218" s="29"/>
      <c r="Q218" s="24"/>
      <c r="R218" s="20" t="s">
        <v>36</v>
      </c>
      <c r="S218" s="20" t="s">
        <v>37</v>
      </c>
    </row>
    <row r="219" spans="2:19" ht="37.5" x14ac:dyDescent="0.3">
      <c r="B219" s="13">
        <v>9</v>
      </c>
      <c r="C219" s="22" t="s">
        <v>182</v>
      </c>
      <c r="D219" s="20">
        <v>1967</v>
      </c>
      <c r="E219" s="20"/>
      <c r="F219" s="20" t="s">
        <v>34</v>
      </c>
      <c r="G219" s="20">
        <v>5</v>
      </c>
      <c r="H219" s="21">
        <v>5258.7</v>
      </c>
      <c r="I219" s="31">
        <f>3282.9+333.2+451.4</f>
        <v>4067.5</v>
      </c>
      <c r="J219" s="54" t="s">
        <v>48</v>
      </c>
      <c r="K219" s="53">
        <f t="shared" si="17"/>
        <v>5472098.0459999992</v>
      </c>
      <c r="L219" s="31">
        <f t="shared" si="18"/>
        <v>117111.249</v>
      </c>
      <c r="M219" s="31">
        <f t="shared" si="16"/>
        <v>5589209.294999999</v>
      </c>
      <c r="N219" s="55">
        <v>1040.58</v>
      </c>
      <c r="O219" s="31">
        <v>22.27</v>
      </c>
      <c r="P219" s="29"/>
      <c r="Q219" s="24"/>
      <c r="R219" s="20" t="s">
        <v>36</v>
      </c>
      <c r="S219" s="20" t="s">
        <v>37</v>
      </c>
    </row>
    <row r="220" spans="2:19" ht="37.5" x14ac:dyDescent="0.3">
      <c r="B220" s="13">
        <v>10</v>
      </c>
      <c r="C220" s="22" t="s">
        <v>183</v>
      </c>
      <c r="D220" s="20">
        <v>1967</v>
      </c>
      <c r="E220" s="20"/>
      <c r="F220" s="20" t="s">
        <v>83</v>
      </c>
      <c r="G220" s="20">
        <v>5</v>
      </c>
      <c r="H220" s="21">
        <v>5540.6</v>
      </c>
      <c r="I220" s="31">
        <f>3561.5+389.9+404.1</f>
        <v>4355.5</v>
      </c>
      <c r="J220" s="54" t="s">
        <v>48</v>
      </c>
      <c r="K220" s="53">
        <f t="shared" si="17"/>
        <v>5618944.0840000007</v>
      </c>
      <c r="L220" s="31">
        <f t="shared" si="18"/>
        <v>120231.02</v>
      </c>
      <c r="M220" s="31">
        <f t="shared" si="16"/>
        <v>5739175.1040000003</v>
      </c>
      <c r="N220" s="20">
        <v>1014.14</v>
      </c>
      <c r="O220" s="31">
        <v>21.7</v>
      </c>
      <c r="P220" s="29"/>
      <c r="Q220" s="24"/>
      <c r="R220" s="20" t="s">
        <v>36</v>
      </c>
      <c r="S220" s="20" t="s">
        <v>37</v>
      </c>
    </row>
    <row r="221" spans="2:19" ht="37.5" x14ac:dyDescent="0.3">
      <c r="B221" s="13">
        <v>11</v>
      </c>
      <c r="C221" s="22" t="s">
        <v>184</v>
      </c>
      <c r="D221" s="13">
        <v>1988</v>
      </c>
      <c r="E221" s="32"/>
      <c r="F221" s="13" t="s">
        <v>34</v>
      </c>
      <c r="G221" s="13">
        <v>5</v>
      </c>
      <c r="H221" s="21">
        <v>5550.2</v>
      </c>
      <c r="I221" s="31">
        <f>3182.7+752.2+359.5</f>
        <v>4294.3999999999996</v>
      </c>
      <c r="J221" s="54" t="s">
        <v>48</v>
      </c>
      <c r="K221" s="53">
        <f t="shared" si="17"/>
        <v>5775427.1159999995</v>
      </c>
      <c r="L221" s="31">
        <f t="shared" si="18"/>
        <v>123602.954</v>
      </c>
      <c r="M221" s="31">
        <f t="shared" si="16"/>
        <v>5899030.0699999994</v>
      </c>
      <c r="N221" s="55">
        <v>1040.58</v>
      </c>
      <c r="O221" s="31">
        <v>22.27</v>
      </c>
      <c r="P221" s="29"/>
      <c r="Q221" s="24"/>
      <c r="R221" s="20" t="s">
        <v>36</v>
      </c>
      <c r="S221" s="20" t="s">
        <v>37</v>
      </c>
    </row>
    <row r="222" spans="2:19" x14ac:dyDescent="0.3">
      <c r="B222" s="13">
        <v>12</v>
      </c>
      <c r="C222" s="22" t="s">
        <v>185</v>
      </c>
      <c r="D222" s="13">
        <v>1969</v>
      </c>
      <c r="E222" s="32"/>
      <c r="F222" s="13" t="s">
        <v>34</v>
      </c>
      <c r="G222" s="13">
        <v>4</v>
      </c>
      <c r="H222" s="21">
        <v>5116</v>
      </c>
      <c r="I222" s="31">
        <f>1907.6+715.9</f>
        <v>2623.5</v>
      </c>
      <c r="J222" s="22" t="s">
        <v>48</v>
      </c>
      <c r="K222" s="53">
        <f t="shared" si="17"/>
        <v>5323607.2799999993</v>
      </c>
      <c r="L222" s="31">
        <f t="shared" si="18"/>
        <v>113933.31999999999</v>
      </c>
      <c r="M222" s="31">
        <f t="shared" si="16"/>
        <v>5437540.5999999996</v>
      </c>
      <c r="N222" s="55">
        <v>1040.58</v>
      </c>
      <c r="O222" s="31">
        <v>22.27</v>
      </c>
      <c r="P222" s="29"/>
      <c r="Q222" s="24"/>
      <c r="R222" s="20" t="s">
        <v>36</v>
      </c>
      <c r="S222" s="20" t="s">
        <v>37</v>
      </c>
    </row>
    <row r="223" spans="2:19" x14ac:dyDescent="0.3">
      <c r="B223" s="13">
        <v>13</v>
      </c>
      <c r="C223" s="22" t="s">
        <v>186</v>
      </c>
      <c r="D223" s="13">
        <v>1952</v>
      </c>
      <c r="E223" s="32"/>
      <c r="F223" s="13" t="s">
        <v>34</v>
      </c>
      <c r="G223" s="13">
        <v>4</v>
      </c>
      <c r="H223" s="21">
        <v>4694.8</v>
      </c>
      <c r="I223" s="21">
        <f>1460.9+834.2</f>
        <v>2295.1000000000004</v>
      </c>
      <c r="J223" s="54" t="s">
        <v>48</v>
      </c>
      <c r="K223" s="53">
        <f t="shared" si="17"/>
        <v>4885314.9840000002</v>
      </c>
      <c r="L223" s="31">
        <f t="shared" si="18"/>
        <v>104553.196</v>
      </c>
      <c r="M223" s="31">
        <f t="shared" si="16"/>
        <v>4989868.18</v>
      </c>
      <c r="N223" s="55">
        <v>1040.58</v>
      </c>
      <c r="O223" s="31">
        <v>22.27</v>
      </c>
      <c r="P223" s="29"/>
      <c r="Q223" s="24"/>
      <c r="R223" s="20" t="s">
        <v>36</v>
      </c>
      <c r="S223" s="20" t="s">
        <v>37</v>
      </c>
    </row>
    <row r="224" spans="2:19" x14ac:dyDescent="0.3">
      <c r="B224" s="13">
        <v>14</v>
      </c>
      <c r="C224" s="22" t="s">
        <v>187</v>
      </c>
      <c r="D224" s="13">
        <v>1964</v>
      </c>
      <c r="E224" s="32"/>
      <c r="F224" s="13" t="s">
        <v>34</v>
      </c>
      <c r="G224" s="13">
        <v>5</v>
      </c>
      <c r="H224" s="21">
        <v>8311.7999999999993</v>
      </c>
      <c r="I224" s="21">
        <v>3646.4</v>
      </c>
      <c r="J224" s="54" t="s">
        <v>48</v>
      </c>
      <c r="K224" s="53">
        <f t="shared" si="17"/>
        <v>8649092.8439999986</v>
      </c>
      <c r="L224" s="31">
        <f t="shared" si="18"/>
        <v>185103.78599999999</v>
      </c>
      <c r="M224" s="31">
        <f t="shared" si="16"/>
        <v>8834196.629999999</v>
      </c>
      <c r="N224" s="55">
        <v>1040.58</v>
      </c>
      <c r="O224" s="31">
        <v>22.27</v>
      </c>
      <c r="P224" s="29"/>
      <c r="Q224" s="24"/>
      <c r="R224" s="20" t="s">
        <v>36</v>
      </c>
      <c r="S224" s="20" t="s">
        <v>37</v>
      </c>
    </row>
    <row r="225" spans="2:19" x14ac:dyDescent="0.3">
      <c r="B225" s="13">
        <v>15</v>
      </c>
      <c r="C225" s="22" t="s">
        <v>188</v>
      </c>
      <c r="D225" s="13">
        <v>1940</v>
      </c>
      <c r="E225" s="32"/>
      <c r="F225" s="13" t="s">
        <v>34</v>
      </c>
      <c r="G225" s="13">
        <v>4</v>
      </c>
      <c r="H225" s="21">
        <v>2569.8000000000002</v>
      </c>
      <c r="I225" s="21">
        <v>1339.3</v>
      </c>
      <c r="J225" s="54" t="s">
        <v>48</v>
      </c>
      <c r="K225" s="53">
        <f t="shared" si="17"/>
        <v>2674082.4840000002</v>
      </c>
      <c r="L225" s="31">
        <f t="shared" si="18"/>
        <v>57229.446000000004</v>
      </c>
      <c r="M225" s="31">
        <f>K225+L225</f>
        <v>2731311.93</v>
      </c>
      <c r="N225" s="55">
        <v>1040.58</v>
      </c>
      <c r="O225" s="31">
        <v>22.27</v>
      </c>
      <c r="P225" s="29"/>
      <c r="Q225" s="24"/>
      <c r="R225" s="20" t="s">
        <v>36</v>
      </c>
      <c r="S225" s="20" t="s">
        <v>37</v>
      </c>
    </row>
    <row r="226" spans="2:19" x14ac:dyDescent="0.3">
      <c r="B226" s="13">
        <v>16</v>
      </c>
      <c r="C226" s="22" t="s">
        <v>189</v>
      </c>
      <c r="D226" s="13">
        <v>1937</v>
      </c>
      <c r="E226" s="13"/>
      <c r="F226" s="13" t="s">
        <v>34</v>
      </c>
      <c r="G226" s="13">
        <v>2</v>
      </c>
      <c r="H226" s="21">
        <v>2366.9</v>
      </c>
      <c r="I226" s="21">
        <v>996.4</v>
      </c>
      <c r="J226" s="54" t="s">
        <v>48</v>
      </c>
      <c r="K226" s="53">
        <f t="shared" si="17"/>
        <v>2529411.3540000003</v>
      </c>
      <c r="L226" s="31">
        <f t="shared" si="18"/>
        <v>92758.811000000002</v>
      </c>
      <c r="M226" s="31">
        <f t="shared" si="16"/>
        <v>2622170.1650000005</v>
      </c>
      <c r="N226" s="55">
        <v>1068.6600000000001</v>
      </c>
      <c r="O226" s="31">
        <v>39.19</v>
      </c>
      <c r="P226" s="29"/>
      <c r="Q226" s="24"/>
      <c r="R226" s="20" t="s">
        <v>36</v>
      </c>
      <c r="S226" s="20" t="s">
        <v>37</v>
      </c>
    </row>
    <row r="227" spans="2:19" ht="37.5" x14ac:dyDescent="0.3">
      <c r="B227" s="186">
        <v>17</v>
      </c>
      <c r="C227" s="188" t="s">
        <v>190</v>
      </c>
      <c r="D227" s="186">
        <v>1984</v>
      </c>
      <c r="E227" s="184"/>
      <c r="F227" s="186" t="s">
        <v>83</v>
      </c>
      <c r="G227" s="186">
        <v>5</v>
      </c>
      <c r="H227" s="193">
        <v>7093.8</v>
      </c>
      <c r="I227" s="193">
        <v>3989.5</v>
      </c>
      <c r="J227" s="22" t="s">
        <v>45</v>
      </c>
      <c r="K227" s="53">
        <f t="shared" si="17"/>
        <v>2829149.3160000001</v>
      </c>
      <c r="L227" s="31">
        <f t="shared" si="18"/>
        <v>111443.59800000001</v>
      </c>
      <c r="M227" s="31">
        <f>K227+L227</f>
        <v>2940592.9140000003</v>
      </c>
      <c r="N227" s="55">
        <v>398.82</v>
      </c>
      <c r="O227" s="31">
        <v>15.71</v>
      </c>
      <c r="P227" s="29"/>
      <c r="Q227" s="24"/>
      <c r="R227" s="20" t="s">
        <v>36</v>
      </c>
      <c r="S227" s="20" t="s">
        <v>37</v>
      </c>
    </row>
    <row r="228" spans="2:19" ht="56.25" x14ac:dyDescent="0.3">
      <c r="B228" s="187"/>
      <c r="C228" s="189"/>
      <c r="D228" s="187"/>
      <c r="E228" s="185"/>
      <c r="F228" s="187"/>
      <c r="G228" s="187"/>
      <c r="H228" s="194"/>
      <c r="I228" s="194"/>
      <c r="J228" s="22" t="s">
        <v>84</v>
      </c>
      <c r="K228" s="53">
        <f>H227*N228</f>
        <v>954825.48</v>
      </c>
      <c r="L228" s="31">
        <f>H227*O228</f>
        <v>100377.27</v>
      </c>
      <c r="M228" s="31">
        <f>K228+L228</f>
        <v>1055202.75</v>
      </c>
      <c r="N228" s="55">
        <v>134.6</v>
      </c>
      <c r="O228" s="31">
        <v>14.15</v>
      </c>
      <c r="P228" s="29"/>
      <c r="Q228" s="24"/>
      <c r="R228" s="20" t="s">
        <v>36</v>
      </c>
      <c r="S228" s="20" t="s">
        <v>37</v>
      </c>
    </row>
    <row r="229" spans="2:19" ht="56.25" x14ac:dyDescent="0.3">
      <c r="B229" s="13">
        <v>18</v>
      </c>
      <c r="C229" s="22" t="s">
        <v>191</v>
      </c>
      <c r="D229" s="13">
        <v>1987</v>
      </c>
      <c r="E229" s="20"/>
      <c r="F229" s="13" t="s">
        <v>83</v>
      </c>
      <c r="G229" s="13">
        <v>9</v>
      </c>
      <c r="H229" s="21">
        <v>9104.7999999999993</v>
      </c>
      <c r="I229" s="21">
        <f>5803.5+726.9</f>
        <v>6530.4</v>
      </c>
      <c r="J229" s="22" t="s">
        <v>174</v>
      </c>
      <c r="K229" s="53">
        <f t="shared" ref="K229:K263" si="19">H229*N229</f>
        <v>7031454.9439999992</v>
      </c>
      <c r="L229" s="31">
        <f t="shared" ref="L229:L263" si="20">H229*O229</f>
        <v>150502.34400000001</v>
      </c>
      <c r="M229" s="31">
        <f t="shared" si="16"/>
        <v>7181957.2879999988</v>
      </c>
      <c r="N229" s="21">
        <v>772.28</v>
      </c>
      <c r="O229" s="31">
        <v>16.53</v>
      </c>
      <c r="P229" s="29"/>
      <c r="Q229" s="24"/>
      <c r="R229" s="20" t="s">
        <v>36</v>
      </c>
      <c r="S229" s="20" t="s">
        <v>37</v>
      </c>
    </row>
    <row r="230" spans="2:19" ht="56.25" x14ac:dyDescent="0.3">
      <c r="B230" s="13">
        <v>19</v>
      </c>
      <c r="C230" s="22" t="s">
        <v>192</v>
      </c>
      <c r="D230" s="13">
        <v>1987</v>
      </c>
      <c r="E230" s="20"/>
      <c r="F230" s="13" t="s">
        <v>83</v>
      </c>
      <c r="G230" s="13">
        <v>9</v>
      </c>
      <c r="H230" s="21">
        <v>11316.899999999998</v>
      </c>
      <c r="I230" s="21">
        <v>5816.1</v>
      </c>
      <c r="J230" s="22" t="s">
        <v>174</v>
      </c>
      <c r="K230" s="53">
        <f t="shared" si="19"/>
        <v>8739815.5319999978</v>
      </c>
      <c r="L230" s="31">
        <f t="shared" si="20"/>
        <v>187068.35699999999</v>
      </c>
      <c r="M230" s="31">
        <f t="shared" si="16"/>
        <v>8926883.8889999986</v>
      </c>
      <c r="N230" s="21">
        <v>772.28</v>
      </c>
      <c r="O230" s="31">
        <v>16.53</v>
      </c>
      <c r="P230" s="29"/>
      <c r="Q230" s="24"/>
      <c r="R230" s="20" t="s">
        <v>36</v>
      </c>
      <c r="S230" s="20" t="s">
        <v>37</v>
      </c>
    </row>
    <row r="231" spans="2:19" ht="56.25" x14ac:dyDescent="0.3">
      <c r="B231" s="13">
        <v>20</v>
      </c>
      <c r="C231" s="22" t="s">
        <v>193</v>
      </c>
      <c r="D231" s="13">
        <v>1987</v>
      </c>
      <c r="E231" s="20"/>
      <c r="F231" s="13" t="s">
        <v>83</v>
      </c>
      <c r="G231" s="13">
        <v>9</v>
      </c>
      <c r="H231" s="21">
        <v>11324.9</v>
      </c>
      <c r="I231" s="21">
        <v>6001.8</v>
      </c>
      <c r="J231" s="22" t="s">
        <v>174</v>
      </c>
      <c r="K231" s="53">
        <f t="shared" si="19"/>
        <v>8745993.7719999999</v>
      </c>
      <c r="L231" s="31">
        <f t="shared" si="20"/>
        <v>187200.59700000001</v>
      </c>
      <c r="M231" s="31">
        <f t="shared" si="16"/>
        <v>8933194.368999999</v>
      </c>
      <c r="N231" s="21">
        <v>772.28</v>
      </c>
      <c r="O231" s="31">
        <v>16.53</v>
      </c>
      <c r="P231" s="29"/>
      <c r="Q231" s="24"/>
      <c r="R231" s="20" t="s">
        <v>36</v>
      </c>
      <c r="S231" s="20" t="s">
        <v>37</v>
      </c>
    </row>
    <row r="232" spans="2:19" x14ac:dyDescent="0.3">
      <c r="B232" s="13">
        <v>21</v>
      </c>
      <c r="C232" s="22" t="s">
        <v>194</v>
      </c>
      <c r="D232" s="13">
        <v>1930</v>
      </c>
      <c r="E232" s="20"/>
      <c r="F232" s="13" t="s">
        <v>63</v>
      </c>
      <c r="G232" s="13">
        <v>2</v>
      </c>
      <c r="H232" s="21">
        <v>785</v>
      </c>
      <c r="I232" s="21">
        <v>423.9</v>
      </c>
      <c r="J232" s="22" t="s">
        <v>48</v>
      </c>
      <c r="K232" s="53">
        <f t="shared" si="19"/>
        <v>667995.75</v>
      </c>
      <c r="L232" s="31">
        <f t="shared" si="20"/>
        <v>14294.85</v>
      </c>
      <c r="M232" s="31">
        <f t="shared" si="16"/>
        <v>682290.6</v>
      </c>
      <c r="N232" s="21">
        <v>850.95</v>
      </c>
      <c r="O232" s="31">
        <v>18.21</v>
      </c>
      <c r="P232" s="29"/>
      <c r="Q232" s="24"/>
      <c r="R232" s="20" t="s">
        <v>36</v>
      </c>
      <c r="S232" s="20" t="s">
        <v>37</v>
      </c>
    </row>
    <row r="233" spans="2:19" x14ac:dyDescent="0.3">
      <c r="B233" s="13">
        <v>22</v>
      </c>
      <c r="C233" s="22" t="s">
        <v>195</v>
      </c>
      <c r="D233" s="20">
        <v>1963</v>
      </c>
      <c r="E233" s="20"/>
      <c r="F233" s="20" t="s">
        <v>34</v>
      </c>
      <c r="G233" s="20">
        <v>5</v>
      </c>
      <c r="H233" s="21">
        <v>4095.74</v>
      </c>
      <c r="I233" s="31">
        <v>2482.1999999999998</v>
      </c>
      <c r="J233" s="54" t="s">
        <v>48</v>
      </c>
      <c r="K233" s="53">
        <f t="shared" si="19"/>
        <v>4261945.1291999994</v>
      </c>
      <c r="L233" s="31">
        <f t="shared" si="20"/>
        <v>91212.129799999995</v>
      </c>
      <c r="M233" s="31">
        <f t="shared" si="16"/>
        <v>4353157.2589999996</v>
      </c>
      <c r="N233" s="55">
        <v>1040.58</v>
      </c>
      <c r="O233" s="31">
        <v>22.27</v>
      </c>
      <c r="P233" s="29"/>
      <c r="Q233" s="24"/>
      <c r="R233" s="20" t="s">
        <v>36</v>
      </c>
      <c r="S233" s="20" t="s">
        <v>37</v>
      </c>
    </row>
    <row r="234" spans="2:19" x14ac:dyDescent="0.3">
      <c r="B234" s="13">
        <v>23</v>
      </c>
      <c r="C234" s="22" t="s">
        <v>196</v>
      </c>
      <c r="D234" s="13">
        <v>1959</v>
      </c>
      <c r="E234" s="13"/>
      <c r="F234" s="13" t="s">
        <v>34</v>
      </c>
      <c r="G234" s="13">
        <v>2</v>
      </c>
      <c r="H234" s="21">
        <v>1539.8000000000002</v>
      </c>
      <c r="I234" s="21">
        <v>675.7</v>
      </c>
      <c r="J234" s="54" t="s">
        <v>48</v>
      </c>
      <c r="K234" s="53">
        <f t="shared" si="19"/>
        <v>1645522.6680000003</v>
      </c>
      <c r="L234" s="31">
        <f t="shared" si="20"/>
        <v>60344.762000000002</v>
      </c>
      <c r="M234" s="31">
        <f t="shared" si="16"/>
        <v>1705867.4300000004</v>
      </c>
      <c r="N234" s="55">
        <v>1068.6600000000001</v>
      </c>
      <c r="O234" s="31">
        <v>39.19</v>
      </c>
      <c r="P234" s="29"/>
      <c r="Q234" s="24"/>
      <c r="R234" s="20" t="s">
        <v>36</v>
      </c>
      <c r="S234" s="20" t="s">
        <v>37</v>
      </c>
    </row>
    <row r="235" spans="2:19" x14ac:dyDescent="0.3">
      <c r="B235" s="13">
        <v>24</v>
      </c>
      <c r="C235" s="22" t="s">
        <v>197</v>
      </c>
      <c r="D235" s="13">
        <v>1971</v>
      </c>
      <c r="E235" s="13"/>
      <c r="F235" s="13" t="s">
        <v>34</v>
      </c>
      <c r="G235" s="13">
        <v>5</v>
      </c>
      <c r="H235" s="21">
        <v>7764.9</v>
      </c>
      <c r="I235" s="21">
        <v>4387</v>
      </c>
      <c r="J235" s="54" t="s">
        <v>48</v>
      </c>
      <c r="K235" s="53">
        <f t="shared" si="19"/>
        <v>8079999.6419999991</v>
      </c>
      <c r="L235" s="31">
        <f t="shared" si="20"/>
        <v>172924.32299999997</v>
      </c>
      <c r="M235" s="31">
        <f t="shared" si="16"/>
        <v>8252923.9649999989</v>
      </c>
      <c r="N235" s="55">
        <v>1040.58</v>
      </c>
      <c r="O235" s="31">
        <v>22.27</v>
      </c>
      <c r="P235" s="29"/>
      <c r="Q235" s="24"/>
      <c r="R235" s="20" t="s">
        <v>36</v>
      </c>
      <c r="S235" s="20" t="s">
        <v>37</v>
      </c>
    </row>
    <row r="236" spans="2:19" x14ac:dyDescent="0.3">
      <c r="B236" s="13">
        <v>25</v>
      </c>
      <c r="C236" s="22" t="s">
        <v>198</v>
      </c>
      <c r="D236" s="13">
        <v>1977</v>
      </c>
      <c r="E236" s="13"/>
      <c r="F236" s="13" t="s">
        <v>34</v>
      </c>
      <c r="G236" s="13">
        <v>5</v>
      </c>
      <c r="H236" s="21">
        <v>7842.0999999999995</v>
      </c>
      <c r="I236" s="21">
        <v>4606.8</v>
      </c>
      <c r="J236" s="54" t="s">
        <v>48</v>
      </c>
      <c r="K236" s="53">
        <f t="shared" si="19"/>
        <v>8160332.4179999987</v>
      </c>
      <c r="L236" s="31">
        <f t="shared" si="20"/>
        <v>174643.56699999998</v>
      </c>
      <c r="M236" s="31">
        <f t="shared" si="16"/>
        <v>8334975.9849999985</v>
      </c>
      <c r="N236" s="55">
        <v>1040.58</v>
      </c>
      <c r="O236" s="31">
        <v>22.27</v>
      </c>
      <c r="P236" s="29"/>
      <c r="Q236" s="24"/>
      <c r="R236" s="20" t="s">
        <v>36</v>
      </c>
      <c r="S236" s="20" t="s">
        <v>37</v>
      </c>
    </row>
    <row r="237" spans="2:19" x14ac:dyDescent="0.3">
      <c r="B237" s="13">
        <v>26</v>
      </c>
      <c r="C237" s="22" t="s">
        <v>199</v>
      </c>
      <c r="D237" s="20">
        <v>1958</v>
      </c>
      <c r="E237" s="20"/>
      <c r="F237" s="20" t="s">
        <v>34</v>
      </c>
      <c r="G237" s="20">
        <v>5</v>
      </c>
      <c r="H237" s="21">
        <v>5280.2000000000007</v>
      </c>
      <c r="I237" s="31">
        <v>2909.5</v>
      </c>
      <c r="J237" s="54" t="s">
        <v>48</v>
      </c>
      <c r="K237" s="53">
        <f t="shared" si="19"/>
        <v>5494470.5160000008</v>
      </c>
      <c r="L237" s="31">
        <f t="shared" si="20"/>
        <v>117590.05400000002</v>
      </c>
      <c r="M237" s="31">
        <f t="shared" si="16"/>
        <v>5612060.5700000012</v>
      </c>
      <c r="N237" s="55">
        <v>1040.58</v>
      </c>
      <c r="O237" s="31">
        <v>22.27</v>
      </c>
      <c r="P237" s="29"/>
      <c r="Q237" s="24"/>
      <c r="R237" s="20" t="s">
        <v>36</v>
      </c>
      <c r="S237" s="20" t="s">
        <v>37</v>
      </c>
    </row>
    <row r="238" spans="2:19" x14ac:dyDescent="0.3">
      <c r="B238" s="13">
        <v>27</v>
      </c>
      <c r="C238" s="22" t="s">
        <v>200</v>
      </c>
      <c r="D238" s="20">
        <v>1965</v>
      </c>
      <c r="E238" s="20"/>
      <c r="F238" s="20" t="s">
        <v>34</v>
      </c>
      <c r="G238" s="20">
        <v>5</v>
      </c>
      <c r="H238" s="21">
        <v>4069</v>
      </c>
      <c r="I238" s="31">
        <v>2352.6999999999998</v>
      </c>
      <c r="J238" s="54" t="s">
        <v>48</v>
      </c>
      <c r="K238" s="53">
        <f t="shared" si="19"/>
        <v>4234120.0199999996</v>
      </c>
      <c r="L238" s="31">
        <f t="shared" si="20"/>
        <v>90616.63</v>
      </c>
      <c r="M238" s="31">
        <f t="shared" si="16"/>
        <v>4324736.6499999994</v>
      </c>
      <c r="N238" s="55">
        <v>1040.58</v>
      </c>
      <c r="O238" s="31">
        <v>22.27</v>
      </c>
      <c r="P238" s="29"/>
      <c r="Q238" s="24"/>
      <c r="R238" s="20" t="s">
        <v>36</v>
      </c>
      <c r="S238" s="20" t="s">
        <v>37</v>
      </c>
    </row>
    <row r="239" spans="2:19" x14ac:dyDescent="0.3">
      <c r="B239" s="13">
        <v>28</v>
      </c>
      <c r="C239" s="22" t="s">
        <v>201</v>
      </c>
      <c r="D239" s="20">
        <v>1953</v>
      </c>
      <c r="E239" s="20"/>
      <c r="F239" s="20" t="s">
        <v>34</v>
      </c>
      <c r="G239" s="20">
        <v>2</v>
      </c>
      <c r="H239" s="21">
        <v>1450.8</v>
      </c>
      <c r="I239" s="31">
        <v>793.7</v>
      </c>
      <c r="J239" s="54" t="s">
        <v>48</v>
      </c>
      <c r="K239" s="53">
        <f t="shared" si="19"/>
        <v>1628842.176</v>
      </c>
      <c r="L239" s="31">
        <f t="shared" si="20"/>
        <v>56856.851999999992</v>
      </c>
      <c r="M239" s="31">
        <f t="shared" si="16"/>
        <v>1685699.0279999999</v>
      </c>
      <c r="N239" s="20">
        <v>1122.72</v>
      </c>
      <c r="O239" s="31">
        <v>39.19</v>
      </c>
      <c r="P239" s="29"/>
      <c r="Q239" s="24"/>
      <c r="R239" s="20" t="s">
        <v>36</v>
      </c>
      <c r="S239" s="20" t="s">
        <v>37</v>
      </c>
    </row>
    <row r="240" spans="2:19" x14ac:dyDescent="0.3">
      <c r="B240" s="13">
        <v>29</v>
      </c>
      <c r="C240" s="22" t="s">
        <v>202</v>
      </c>
      <c r="D240" s="20">
        <v>1952</v>
      </c>
      <c r="E240" s="20"/>
      <c r="F240" s="20" t="s">
        <v>34</v>
      </c>
      <c r="G240" s="20">
        <v>2</v>
      </c>
      <c r="H240" s="21">
        <v>1272.1000000000001</v>
      </c>
      <c r="I240" s="31">
        <v>689.3</v>
      </c>
      <c r="J240" s="54" t="s">
        <v>48</v>
      </c>
      <c r="K240" s="53">
        <f t="shared" si="19"/>
        <v>1428212.1120000002</v>
      </c>
      <c r="L240" s="31">
        <f t="shared" si="20"/>
        <v>49853.599000000002</v>
      </c>
      <c r="M240" s="31">
        <f t="shared" si="16"/>
        <v>1478065.7110000001</v>
      </c>
      <c r="N240" s="20">
        <v>1122.72</v>
      </c>
      <c r="O240" s="31">
        <v>39.19</v>
      </c>
      <c r="P240" s="29"/>
      <c r="Q240" s="24"/>
      <c r="R240" s="20" t="s">
        <v>36</v>
      </c>
      <c r="S240" s="20" t="s">
        <v>37</v>
      </c>
    </row>
    <row r="241" spans="2:19" x14ac:dyDescent="0.3">
      <c r="B241" s="13">
        <v>30</v>
      </c>
      <c r="C241" s="22" t="s">
        <v>203</v>
      </c>
      <c r="D241" s="20">
        <v>1958</v>
      </c>
      <c r="E241" s="20"/>
      <c r="F241" s="20" t="s">
        <v>34</v>
      </c>
      <c r="G241" s="20">
        <v>2</v>
      </c>
      <c r="H241" s="21">
        <v>1525.3</v>
      </c>
      <c r="I241" s="31">
        <v>840.9</v>
      </c>
      <c r="J241" s="54" t="s">
        <v>48</v>
      </c>
      <c r="K241" s="53">
        <f t="shared" si="19"/>
        <v>1712484.8159999999</v>
      </c>
      <c r="L241" s="31">
        <f t="shared" si="20"/>
        <v>59776.506999999998</v>
      </c>
      <c r="M241" s="31">
        <f t="shared" si="16"/>
        <v>1772261.3229999999</v>
      </c>
      <c r="N241" s="20">
        <v>1122.72</v>
      </c>
      <c r="O241" s="31">
        <v>39.19</v>
      </c>
      <c r="P241" s="29"/>
      <c r="Q241" s="24"/>
      <c r="R241" s="20" t="s">
        <v>36</v>
      </c>
      <c r="S241" s="20" t="s">
        <v>37</v>
      </c>
    </row>
    <row r="242" spans="2:19" x14ac:dyDescent="0.3">
      <c r="B242" s="13">
        <v>31</v>
      </c>
      <c r="C242" s="22" t="s">
        <v>204</v>
      </c>
      <c r="D242" s="13">
        <v>1939</v>
      </c>
      <c r="E242" s="20"/>
      <c r="F242" s="13" t="s">
        <v>63</v>
      </c>
      <c r="G242" s="13">
        <v>2</v>
      </c>
      <c r="H242" s="21">
        <v>1033.7</v>
      </c>
      <c r="I242" s="21">
        <v>599.79999999999995</v>
      </c>
      <c r="J242" s="22" t="s">
        <v>48</v>
      </c>
      <c r="K242" s="53">
        <f t="shared" si="19"/>
        <v>1100652.7490000001</v>
      </c>
      <c r="L242" s="31">
        <f t="shared" si="20"/>
        <v>39973.179000000004</v>
      </c>
      <c r="M242" s="31">
        <f t="shared" si="16"/>
        <v>1140625.9280000001</v>
      </c>
      <c r="N242" s="31">
        <v>1064.77</v>
      </c>
      <c r="O242" s="31">
        <v>38.67</v>
      </c>
      <c r="P242" s="29"/>
      <c r="Q242" s="24"/>
      <c r="R242" s="20" t="s">
        <v>36</v>
      </c>
      <c r="S242" s="20" t="s">
        <v>37</v>
      </c>
    </row>
    <row r="243" spans="2:19" ht="37.5" x14ac:dyDescent="0.3">
      <c r="B243" s="13">
        <v>32</v>
      </c>
      <c r="C243" s="22" t="s">
        <v>205</v>
      </c>
      <c r="D243" s="13">
        <v>1965</v>
      </c>
      <c r="E243" s="20"/>
      <c r="F243" s="13" t="s">
        <v>34</v>
      </c>
      <c r="G243" s="13">
        <v>4</v>
      </c>
      <c r="H243" s="21">
        <v>2253.6000000000004</v>
      </c>
      <c r="I243" s="21">
        <v>1171.0999999999999</v>
      </c>
      <c r="J243" s="22" t="s">
        <v>48</v>
      </c>
      <c r="K243" s="53">
        <f t="shared" si="19"/>
        <v>2345051.088</v>
      </c>
      <c r="L243" s="31">
        <f t="shared" si="20"/>
        <v>50187.672000000006</v>
      </c>
      <c r="M243" s="31">
        <f t="shared" si="16"/>
        <v>2395238.7599999998</v>
      </c>
      <c r="N243" s="55">
        <v>1040.58</v>
      </c>
      <c r="O243" s="31">
        <v>22.27</v>
      </c>
      <c r="P243" s="30"/>
      <c r="Q243" s="24"/>
      <c r="R243" s="20" t="s">
        <v>36</v>
      </c>
      <c r="S243" s="20" t="s">
        <v>37</v>
      </c>
    </row>
    <row r="244" spans="2:19" ht="37.5" x14ac:dyDescent="0.3">
      <c r="B244" s="13">
        <v>33</v>
      </c>
      <c r="C244" s="22" t="s">
        <v>206</v>
      </c>
      <c r="D244" s="13">
        <v>1963</v>
      </c>
      <c r="E244" s="20"/>
      <c r="F244" s="13" t="s">
        <v>34</v>
      </c>
      <c r="G244" s="56">
        <v>5</v>
      </c>
      <c r="H244" s="21">
        <v>2640.2000000000003</v>
      </c>
      <c r="I244" s="21">
        <v>1568.2</v>
      </c>
      <c r="J244" s="22" t="s">
        <v>48</v>
      </c>
      <c r="K244" s="53">
        <f t="shared" si="19"/>
        <v>2747339.3160000001</v>
      </c>
      <c r="L244" s="31">
        <f t="shared" si="20"/>
        <v>58797.254000000008</v>
      </c>
      <c r="M244" s="31">
        <f t="shared" si="16"/>
        <v>2806136.5700000003</v>
      </c>
      <c r="N244" s="55">
        <v>1040.58</v>
      </c>
      <c r="O244" s="31">
        <v>22.27</v>
      </c>
      <c r="P244" s="30"/>
      <c r="Q244" s="24"/>
      <c r="R244" s="20" t="s">
        <v>36</v>
      </c>
      <c r="S244" s="20" t="s">
        <v>37</v>
      </c>
    </row>
    <row r="245" spans="2:19" x14ac:dyDescent="0.3">
      <c r="B245" s="13">
        <v>31</v>
      </c>
      <c r="C245" s="22" t="s">
        <v>207</v>
      </c>
      <c r="D245" s="20">
        <v>1987</v>
      </c>
      <c r="E245" s="20"/>
      <c r="F245" s="13" t="s">
        <v>83</v>
      </c>
      <c r="G245" s="20">
        <v>5</v>
      </c>
      <c r="H245" s="21">
        <v>7010.6</v>
      </c>
      <c r="I245" s="21">
        <v>4225.6000000000004</v>
      </c>
      <c r="J245" s="22" t="s">
        <v>48</v>
      </c>
      <c r="K245" s="53">
        <f t="shared" si="19"/>
        <v>7109729.8840000005</v>
      </c>
      <c r="L245" s="31">
        <f t="shared" si="20"/>
        <v>152130.01999999999</v>
      </c>
      <c r="M245" s="31">
        <f t="shared" si="16"/>
        <v>7261859.9040000001</v>
      </c>
      <c r="N245" s="55">
        <v>1014.14</v>
      </c>
      <c r="O245" s="31">
        <v>21.7</v>
      </c>
      <c r="P245" s="30"/>
      <c r="Q245" s="24"/>
      <c r="R245" s="20" t="s">
        <v>36</v>
      </c>
      <c r="S245" s="20" t="s">
        <v>37</v>
      </c>
    </row>
    <row r="246" spans="2:19" ht="56.25" x14ac:dyDescent="0.3">
      <c r="B246" s="13">
        <v>35</v>
      </c>
      <c r="C246" s="22" t="s">
        <v>208</v>
      </c>
      <c r="D246" s="13">
        <v>1988</v>
      </c>
      <c r="E246" s="13"/>
      <c r="F246" s="13" t="s">
        <v>83</v>
      </c>
      <c r="G246" s="13">
        <v>9</v>
      </c>
      <c r="H246" s="21">
        <v>15345.800000000001</v>
      </c>
      <c r="I246" s="57">
        <v>10316.6</v>
      </c>
      <c r="J246" s="22" t="s">
        <v>174</v>
      </c>
      <c r="K246" s="53">
        <f t="shared" si="19"/>
        <v>11851254.424000001</v>
      </c>
      <c r="L246" s="31">
        <f t="shared" si="20"/>
        <v>253666.07400000002</v>
      </c>
      <c r="M246" s="31">
        <f t="shared" si="16"/>
        <v>12104920.498</v>
      </c>
      <c r="N246" s="20">
        <v>772.28</v>
      </c>
      <c r="O246" s="31">
        <v>16.53</v>
      </c>
      <c r="P246" s="30"/>
      <c r="Q246" s="24"/>
      <c r="R246" s="20" t="s">
        <v>36</v>
      </c>
      <c r="S246" s="20" t="s">
        <v>37</v>
      </c>
    </row>
    <row r="247" spans="2:19" ht="56.25" x14ac:dyDescent="0.3">
      <c r="B247" s="13">
        <v>36</v>
      </c>
      <c r="C247" s="22" t="s">
        <v>209</v>
      </c>
      <c r="D247" s="13">
        <v>1991</v>
      </c>
      <c r="E247" s="13"/>
      <c r="F247" s="13" t="s">
        <v>83</v>
      </c>
      <c r="G247" s="13">
        <v>10</v>
      </c>
      <c r="H247" s="21">
        <v>9662.1</v>
      </c>
      <c r="I247" s="57">
        <v>6846.6</v>
      </c>
      <c r="J247" s="22" t="s">
        <v>174</v>
      </c>
      <c r="K247" s="53">
        <f t="shared" si="19"/>
        <v>6997679.3040000005</v>
      </c>
      <c r="L247" s="31">
        <f t="shared" si="20"/>
        <v>149762.55000000002</v>
      </c>
      <c r="M247" s="31">
        <f t="shared" si="16"/>
        <v>7147441.8540000003</v>
      </c>
      <c r="N247" s="20">
        <v>724.24</v>
      </c>
      <c r="O247" s="31">
        <v>15.5</v>
      </c>
      <c r="P247" s="30"/>
      <c r="Q247" s="24"/>
      <c r="R247" s="20" t="s">
        <v>36</v>
      </c>
      <c r="S247" s="20" t="s">
        <v>37</v>
      </c>
    </row>
    <row r="248" spans="2:19" x14ac:dyDescent="0.3">
      <c r="B248" s="13">
        <v>37</v>
      </c>
      <c r="C248" s="22" t="s">
        <v>210</v>
      </c>
      <c r="D248" s="20">
        <v>1957</v>
      </c>
      <c r="E248" s="20"/>
      <c r="F248" s="20" t="s">
        <v>34</v>
      </c>
      <c r="G248" s="20">
        <v>4</v>
      </c>
      <c r="H248" s="21">
        <v>6473.9</v>
      </c>
      <c r="I248" s="31">
        <v>3241</v>
      </c>
      <c r="J248" s="22" t="s">
        <v>48</v>
      </c>
      <c r="K248" s="53">
        <f t="shared" si="19"/>
        <v>6736610.8619999988</v>
      </c>
      <c r="L248" s="31">
        <f t="shared" si="20"/>
        <v>144173.753</v>
      </c>
      <c r="M248" s="31">
        <f t="shared" si="16"/>
        <v>6880784.6149999984</v>
      </c>
      <c r="N248" s="55">
        <v>1040.58</v>
      </c>
      <c r="O248" s="31">
        <v>22.27</v>
      </c>
      <c r="P248" s="30"/>
      <c r="Q248" s="24"/>
      <c r="R248" s="20" t="s">
        <v>36</v>
      </c>
      <c r="S248" s="20" t="s">
        <v>37</v>
      </c>
    </row>
    <row r="249" spans="2:19" x14ac:dyDescent="0.3">
      <c r="B249" s="13">
        <v>38</v>
      </c>
      <c r="C249" s="22" t="s">
        <v>211</v>
      </c>
      <c r="D249" s="13">
        <v>1987</v>
      </c>
      <c r="E249" s="20"/>
      <c r="F249" s="13" t="s">
        <v>34</v>
      </c>
      <c r="G249" s="13">
        <v>5</v>
      </c>
      <c r="H249" s="21">
        <v>5281.8</v>
      </c>
      <c r="I249" s="21">
        <v>3141.4</v>
      </c>
      <c r="J249" s="22" t="s">
        <v>48</v>
      </c>
      <c r="K249" s="53">
        <f t="shared" si="19"/>
        <v>5496135.4440000001</v>
      </c>
      <c r="L249" s="31">
        <f t="shared" si="20"/>
        <v>117625.686</v>
      </c>
      <c r="M249" s="31">
        <f t="shared" si="16"/>
        <v>5613761.1299999999</v>
      </c>
      <c r="N249" s="55">
        <v>1040.58</v>
      </c>
      <c r="O249" s="31">
        <v>22.27</v>
      </c>
      <c r="P249" s="30"/>
      <c r="Q249" s="24"/>
      <c r="R249" s="20" t="s">
        <v>36</v>
      </c>
      <c r="S249" s="20" t="s">
        <v>37</v>
      </c>
    </row>
    <row r="250" spans="2:19" x14ac:dyDescent="0.3">
      <c r="B250" s="13">
        <v>39</v>
      </c>
      <c r="C250" s="22" t="s">
        <v>212</v>
      </c>
      <c r="D250" s="13">
        <v>1990</v>
      </c>
      <c r="E250" s="20"/>
      <c r="F250" s="13" t="s">
        <v>34</v>
      </c>
      <c r="G250" s="13">
        <v>5</v>
      </c>
      <c r="H250" s="21">
        <v>6598</v>
      </c>
      <c r="I250" s="21">
        <v>3860.1</v>
      </c>
      <c r="J250" s="22" t="s">
        <v>48</v>
      </c>
      <c r="K250" s="53">
        <f t="shared" si="19"/>
        <v>6865746.8399999999</v>
      </c>
      <c r="L250" s="31">
        <f t="shared" si="20"/>
        <v>146937.46</v>
      </c>
      <c r="M250" s="31">
        <f t="shared" si="16"/>
        <v>7012684.2999999998</v>
      </c>
      <c r="N250" s="55">
        <v>1040.58</v>
      </c>
      <c r="O250" s="31">
        <v>22.27</v>
      </c>
      <c r="P250" s="30"/>
      <c r="Q250" s="24"/>
      <c r="R250" s="20" t="s">
        <v>36</v>
      </c>
      <c r="S250" s="20" t="s">
        <v>37</v>
      </c>
    </row>
    <row r="251" spans="2:19" x14ac:dyDescent="0.3">
      <c r="B251" s="13">
        <v>40</v>
      </c>
      <c r="C251" s="22" t="s">
        <v>213</v>
      </c>
      <c r="D251" s="13">
        <v>1983</v>
      </c>
      <c r="E251" s="20"/>
      <c r="F251" s="20" t="s">
        <v>34</v>
      </c>
      <c r="G251" s="13">
        <v>5</v>
      </c>
      <c r="H251" s="21">
        <v>5095</v>
      </c>
      <c r="I251" s="21">
        <v>3884.9</v>
      </c>
      <c r="J251" s="22" t="s">
        <v>48</v>
      </c>
      <c r="K251" s="53">
        <f>H251*N251</f>
        <v>5301755.0999999996</v>
      </c>
      <c r="L251" s="31">
        <f t="shared" si="20"/>
        <v>113465.65</v>
      </c>
      <c r="M251" s="31">
        <f t="shared" si="16"/>
        <v>5415220.75</v>
      </c>
      <c r="N251" s="55">
        <v>1040.58</v>
      </c>
      <c r="O251" s="31">
        <v>22.27</v>
      </c>
      <c r="P251" s="30" t="s">
        <v>214</v>
      </c>
      <c r="Q251" s="24" t="s">
        <v>215</v>
      </c>
      <c r="R251" s="20" t="s">
        <v>36</v>
      </c>
      <c r="S251" s="20" t="s">
        <v>37</v>
      </c>
    </row>
    <row r="252" spans="2:19" x14ac:dyDescent="0.3">
      <c r="B252" s="13">
        <v>41</v>
      </c>
      <c r="C252" s="22" t="s">
        <v>216</v>
      </c>
      <c r="D252" s="13">
        <v>1986</v>
      </c>
      <c r="E252" s="20"/>
      <c r="F252" s="20" t="s">
        <v>34</v>
      </c>
      <c r="G252" s="13">
        <v>5</v>
      </c>
      <c r="H252" s="21">
        <v>7990.2</v>
      </c>
      <c r="I252" s="21">
        <v>5798.5</v>
      </c>
      <c r="J252" s="22" t="s">
        <v>48</v>
      </c>
      <c r="K252" s="53">
        <f t="shared" ref="K252:K253" si="21">H252*N252</f>
        <v>8314442.3159999996</v>
      </c>
      <c r="L252" s="31">
        <f t="shared" si="20"/>
        <v>177941.75399999999</v>
      </c>
      <c r="M252" s="31">
        <f t="shared" si="16"/>
        <v>8492384.0700000003</v>
      </c>
      <c r="N252" s="55">
        <v>1040.58</v>
      </c>
      <c r="O252" s="31">
        <v>22.27</v>
      </c>
      <c r="P252" s="30" t="s">
        <v>36</v>
      </c>
      <c r="Q252" s="24" t="s">
        <v>37</v>
      </c>
      <c r="R252" s="20" t="s">
        <v>36</v>
      </c>
      <c r="S252" s="20" t="s">
        <v>37</v>
      </c>
    </row>
    <row r="253" spans="2:19" x14ac:dyDescent="0.3">
      <c r="B253" s="13">
        <v>42</v>
      </c>
      <c r="C253" s="22" t="s">
        <v>217</v>
      </c>
      <c r="D253" s="13">
        <v>1988</v>
      </c>
      <c r="E253" s="20"/>
      <c r="F253" s="20" t="s">
        <v>34</v>
      </c>
      <c r="G253" s="13">
        <v>5</v>
      </c>
      <c r="H253" s="21">
        <v>5331.3</v>
      </c>
      <c r="I253" s="21">
        <v>3923.5</v>
      </c>
      <c r="J253" s="22" t="s">
        <v>48</v>
      </c>
      <c r="K253" s="53">
        <f t="shared" si="21"/>
        <v>5547644.1540000001</v>
      </c>
      <c r="L253" s="31">
        <f t="shared" si="20"/>
        <v>118728.05100000001</v>
      </c>
      <c r="M253" s="31">
        <f t="shared" si="16"/>
        <v>5666372.2050000001</v>
      </c>
      <c r="N253" s="55">
        <v>1040.58</v>
      </c>
      <c r="O253" s="31">
        <v>22.27</v>
      </c>
      <c r="P253" s="30" t="s">
        <v>36</v>
      </c>
      <c r="Q253" s="24" t="s">
        <v>37</v>
      </c>
      <c r="R253" s="20" t="s">
        <v>36</v>
      </c>
      <c r="S253" s="20" t="s">
        <v>37</v>
      </c>
    </row>
    <row r="254" spans="2:19" x14ac:dyDescent="0.3">
      <c r="B254" s="13">
        <v>43</v>
      </c>
      <c r="C254" s="22" t="s">
        <v>218</v>
      </c>
      <c r="D254" s="13">
        <v>1961</v>
      </c>
      <c r="E254" s="20"/>
      <c r="F254" s="13" t="s">
        <v>34</v>
      </c>
      <c r="G254" s="13">
        <v>2</v>
      </c>
      <c r="H254" s="21">
        <v>1286.7</v>
      </c>
      <c r="I254" s="21">
        <v>622.20000000000005</v>
      </c>
      <c r="J254" s="22" t="s">
        <v>48</v>
      </c>
      <c r="K254" s="53">
        <f t="shared" si="19"/>
        <v>1375044.8220000002</v>
      </c>
      <c r="L254" s="31">
        <f t="shared" si="20"/>
        <v>50425.773000000001</v>
      </c>
      <c r="M254" s="31">
        <f t="shared" si="16"/>
        <v>1425470.5950000002</v>
      </c>
      <c r="N254" s="55">
        <v>1068.6600000000001</v>
      </c>
      <c r="O254" s="31">
        <v>39.19</v>
      </c>
      <c r="P254" s="30"/>
      <c r="Q254" s="24"/>
      <c r="R254" s="20" t="s">
        <v>36</v>
      </c>
      <c r="S254" s="20" t="s">
        <v>37</v>
      </c>
    </row>
    <row r="255" spans="2:19" x14ac:dyDescent="0.3">
      <c r="B255" s="13">
        <v>44</v>
      </c>
      <c r="C255" s="22" t="s">
        <v>219</v>
      </c>
      <c r="D255" s="13">
        <v>1961</v>
      </c>
      <c r="E255" s="13"/>
      <c r="F255" s="13" t="s">
        <v>34</v>
      </c>
      <c r="G255" s="13">
        <v>2</v>
      </c>
      <c r="H255" s="21">
        <v>1270.6000000000001</v>
      </c>
      <c r="I255" s="21">
        <v>626.5</v>
      </c>
      <c r="J255" s="54" t="s">
        <v>48</v>
      </c>
      <c r="K255" s="53">
        <f t="shared" si="19"/>
        <v>1357839.3960000002</v>
      </c>
      <c r="L255" s="31">
        <f t="shared" si="20"/>
        <v>49794.814000000006</v>
      </c>
      <c r="M255" s="31">
        <f t="shared" si="16"/>
        <v>1407634.2100000002</v>
      </c>
      <c r="N255" s="55">
        <v>1068.6600000000001</v>
      </c>
      <c r="O255" s="31">
        <v>39.19</v>
      </c>
      <c r="P255" s="30"/>
      <c r="Q255" s="24"/>
      <c r="R255" s="20" t="s">
        <v>36</v>
      </c>
      <c r="S255" s="20" t="s">
        <v>37</v>
      </c>
    </row>
    <row r="256" spans="2:19" x14ac:dyDescent="0.3">
      <c r="B256" s="13">
        <v>45</v>
      </c>
      <c r="C256" s="22" t="s">
        <v>220</v>
      </c>
      <c r="D256" s="13">
        <v>1958</v>
      </c>
      <c r="E256" s="13"/>
      <c r="F256" s="13" t="s">
        <v>34</v>
      </c>
      <c r="G256" s="13">
        <v>2</v>
      </c>
      <c r="H256" s="21">
        <v>1480.3000000000002</v>
      </c>
      <c r="I256" s="21">
        <v>631.20000000000005</v>
      </c>
      <c r="J256" s="54" t="s">
        <v>48</v>
      </c>
      <c r="K256" s="53">
        <f t="shared" si="19"/>
        <v>1581937.3980000003</v>
      </c>
      <c r="L256" s="31">
        <f t="shared" si="20"/>
        <v>58012.957000000002</v>
      </c>
      <c r="M256" s="31">
        <f t="shared" si="16"/>
        <v>1639950.3550000002</v>
      </c>
      <c r="N256" s="55">
        <v>1068.6600000000001</v>
      </c>
      <c r="O256" s="31">
        <v>39.19</v>
      </c>
      <c r="P256" s="30"/>
      <c r="Q256" s="24"/>
      <c r="R256" s="20" t="s">
        <v>36</v>
      </c>
      <c r="S256" s="20" t="s">
        <v>37</v>
      </c>
    </row>
    <row r="257" spans="2:20" x14ac:dyDescent="0.3">
      <c r="B257" s="13">
        <v>46</v>
      </c>
      <c r="C257" s="22" t="s">
        <v>221</v>
      </c>
      <c r="D257" s="20">
        <v>1958</v>
      </c>
      <c r="E257" s="20"/>
      <c r="F257" s="20" t="s">
        <v>34</v>
      </c>
      <c r="G257" s="20">
        <v>2</v>
      </c>
      <c r="H257" s="21">
        <v>1434.1999999999998</v>
      </c>
      <c r="I257" s="31">
        <v>636.9</v>
      </c>
      <c r="J257" s="54" t="s">
        <v>48</v>
      </c>
      <c r="K257" s="53">
        <f t="shared" si="19"/>
        <v>1532672.172</v>
      </c>
      <c r="L257" s="31">
        <f t="shared" si="20"/>
        <v>56206.297999999988</v>
      </c>
      <c r="M257" s="31">
        <f t="shared" si="16"/>
        <v>1588878.47</v>
      </c>
      <c r="N257" s="55">
        <v>1068.6600000000001</v>
      </c>
      <c r="O257" s="31">
        <v>39.19</v>
      </c>
      <c r="P257" s="30"/>
      <c r="Q257" s="24"/>
      <c r="R257" s="20" t="s">
        <v>36</v>
      </c>
      <c r="S257" s="20" t="s">
        <v>37</v>
      </c>
    </row>
    <row r="258" spans="2:20" x14ac:dyDescent="0.3">
      <c r="B258" s="13">
        <v>47</v>
      </c>
      <c r="C258" s="22" t="s">
        <v>222</v>
      </c>
      <c r="D258" s="20">
        <v>1960</v>
      </c>
      <c r="E258" s="20"/>
      <c r="F258" s="20" t="s">
        <v>34</v>
      </c>
      <c r="G258" s="20">
        <v>4</v>
      </c>
      <c r="H258" s="21">
        <v>2236.9</v>
      </c>
      <c r="I258" s="31">
        <f>149.8+1351.8</f>
        <v>1501.6</v>
      </c>
      <c r="J258" s="54" t="s">
        <v>48</v>
      </c>
      <c r="K258" s="53">
        <f t="shared" si="19"/>
        <v>2438668.3800000004</v>
      </c>
      <c r="L258" s="31">
        <f t="shared" si="20"/>
        <v>53439.541000000005</v>
      </c>
      <c r="M258" s="31">
        <f t="shared" si="16"/>
        <v>2492107.9210000006</v>
      </c>
      <c r="N258" s="55">
        <v>1090.2</v>
      </c>
      <c r="O258" s="31">
        <v>23.89</v>
      </c>
      <c r="P258" s="30"/>
      <c r="Q258" s="24"/>
      <c r="R258" s="20" t="s">
        <v>36</v>
      </c>
      <c r="S258" s="20" t="s">
        <v>37</v>
      </c>
    </row>
    <row r="259" spans="2:20" x14ac:dyDescent="0.3">
      <c r="B259" s="13">
        <v>48</v>
      </c>
      <c r="C259" s="22" t="s">
        <v>223</v>
      </c>
      <c r="D259" s="20">
        <v>1940</v>
      </c>
      <c r="E259" s="20"/>
      <c r="F259" s="20" t="s">
        <v>34</v>
      </c>
      <c r="G259" s="20">
        <v>4</v>
      </c>
      <c r="H259" s="21">
        <v>4375.8999999999996</v>
      </c>
      <c r="I259" s="31">
        <v>1967</v>
      </c>
      <c r="J259" s="54" t="s">
        <v>48</v>
      </c>
      <c r="K259" s="53">
        <f t="shared" si="19"/>
        <v>4553474.0219999989</v>
      </c>
      <c r="L259" s="31">
        <f t="shared" si="20"/>
        <v>97451.292999999991</v>
      </c>
      <c r="M259" s="31">
        <f t="shared" si="16"/>
        <v>4650925.3149999985</v>
      </c>
      <c r="N259" s="55">
        <v>1040.58</v>
      </c>
      <c r="O259" s="31">
        <v>22.27</v>
      </c>
      <c r="P259" s="30"/>
      <c r="Q259" s="24"/>
      <c r="R259" s="20" t="s">
        <v>36</v>
      </c>
      <c r="S259" s="20" t="s">
        <v>37</v>
      </c>
    </row>
    <row r="260" spans="2:20" x14ac:dyDescent="0.3">
      <c r="B260" s="13">
        <v>49</v>
      </c>
      <c r="C260" s="22" t="s">
        <v>224</v>
      </c>
      <c r="D260" s="20">
        <v>1964</v>
      </c>
      <c r="E260" s="20"/>
      <c r="F260" s="20" t="s">
        <v>34</v>
      </c>
      <c r="G260" s="20">
        <v>4</v>
      </c>
      <c r="H260" s="21">
        <v>2323.1</v>
      </c>
      <c r="I260" s="31">
        <v>1292.7</v>
      </c>
      <c r="J260" s="54" t="s">
        <v>48</v>
      </c>
      <c r="K260" s="53">
        <f t="shared" si="19"/>
        <v>2417371.3979999996</v>
      </c>
      <c r="L260" s="31">
        <f t="shared" si="20"/>
        <v>51735.436999999998</v>
      </c>
      <c r="M260" s="31">
        <f t="shared" si="16"/>
        <v>2469106.8349999995</v>
      </c>
      <c r="N260" s="55">
        <v>1040.58</v>
      </c>
      <c r="O260" s="31">
        <v>22.27</v>
      </c>
      <c r="P260" s="30"/>
      <c r="Q260" s="24"/>
      <c r="R260" s="20" t="s">
        <v>36</v>
      </c>
      <c r="S260" s="20" t="s">
        <v>37</v>
      </c>
    </row>
    <row r="261" spans="2:20" x14ac:dyDescent="0.3">
      <c r="B261" s="13">
        <v>50</v>
      </c>
      <c r="C261" s="22" t="s">
        <v>225</v>
      </c>
      <c r="D261" s="13">
        <v>1970</v>
      </c>
      <c r="E261" s="13"/>
      <c r="F261" s="20" t="s">
        <v>34</v>
      </c>
      <c r="G261" s="13">
        <v>5</v>
      </c>
      <c r="H261" s="21">
        <v>6095.4</v>
      </c>
      <c r="I261" s="21">
        <v>8319.5</v>
      </c>
      <c r="J261" s="54" t="s">
        <v>48</v>
      </c>
      <c r="K261" s="53">
        <f t="shared" si="19"/>
        <v>6342751.3319999995</v>
      </c>
      <c r="L261" s="31">
        <f t="shared" si="20"/>
        <v>135744.55799999999</v>
      </c>
      <c r="M261" s="31">
        <f t="shared" si="16"/>
        <v>6478495.8899999997</v>
      </c>
      <c r="N261" s="55">
        <v>1040.58</v>
      </c>
      <c r="O261" s="31">
        <v>22.27</v>
      </c>
      <c r="P261" s="30"/>
      <c r="Q261" s="24"/>
      <c r="R261" s="20" t="s">
        <v>36</v>
      </c>
      <c r="S261" s="20" t="s">
        <v>37</v>
      </c>
    </row>
    <row r="262" spans="2:20" x14ac:dyDescent="0.3">
      <c r="B262" s="13">
        <v>51</v>
      </c>
      <c r="C262" s="22" t="s">
        <v>226</v>
      </c>
      <c r="D262" s="20">
        <v>1961</v>
      </c>
      <c r="E262" s="20"/>
      <c r="F262" s="20" t="s">
        <v>34</v>
      </c>
      <c r="G262" s="20">
        <v>5</v>
      </c>
      <c r="H262" s="21">
        <v>2620</v>
      </c>
      <c r="I262" s="31">
        <v>1577.8</v>
      </c>
      <c r="J262" s="54" t="s">
        <v>48</v>
      </c>
      <c r="K262" s="53">
        <f t="shared" si="19"/>
        <v>2726319.5999999996</v>
      </c>
      <c r="L262" s="31">
        <f t="shared" si="20"/>
        <v>58347.4</v>
      </c>
      <c r="M262" s="31">
        <f t="shared" si="16"/>
        <v>2784666.9999999995</v>
      </c>
      <c r="N262" s="55">
        <v>1040.58</v>
      </c>
      <c r="O262" s="31">
        <v>22.27</v>
      </c>
      <c r="P262" s="30"/>
      <c r="Q262" s="24"/>
      <c r="R262" s="20" t="s">
        <v>36</v>
      </c>
      <c r="S262" s="20" t="s">
        <v>37</v>
      </c>
    </row>
    <row r="263" spans="2:20" ht="37.5" x14ac:dyDescent="0.3">
      <c r="B263" s="177">
        <v>52</v>
      </c>
      <c r="C263" s="216" t="s">
        <v>227</v>
      </c>
      <c r="D263" s="217">
        <v>1966</v>
      </c>
      <c r="E263" s="217"/>
      <c r="F263" s="217" t="s">
        <v>34</v>
      </c>
      <c r="G263" s="217">
        <v>4</v>
      </c>
      <c r="H263" s="190">
        <v>3350</v>
      </c>
      <c r="I263" s="218">
        <v>1318.1</v>
      </c>
      <c r="J263" s="22" t="s">
        <v>45</v>
      </c>
      <c r="K263" s="53">
        <f t="shared" si="19"/>
        <v>1372227</v>
      </c>
      <c r="L263" s="31">
        <f t="shared" si="20"/>
        <v>53399</v>
      </c>
      <c r="M263" s="31">
        <f t="shared" si="16"/>
        <v>1425626</v>
      </c>
      <c r="N263" s="55">
        <v>409.62</v>
      </c>
      <c r="O263" s="31">
        <v>15.94</v>
      </c>
      <c r="P263" s="30"/>
      <c r="Q263" s="24"/>
      <c r="R263" s="20" t="s">
        <v>36</v>
      </c>
      <c r="S263" s="20" t="s">
        <v>37</v>
      </c>
    </row>
    <row r="264" spans="2:20" ht="56.25" x14ac:dyDescent="0.3">
      <c r="B264" s="177"/>
      <c r="C264" s="216"/>
      <c r="D264" s="217"/>
      <c r="E264" s="217"/>
      <c r="F264" s="217"/>
      <c r="G264" s="217"/>
      <c r="H264" s="190"/>
      <c r="I264" s="218"/>
      <c r="J264" s="22" t="s">
        <v>84</v>
      </c>
      <c r="K264" s="53">
        <f>H263*N264</f>
        <v>462768.99999999994</v>
      </c>
      <c r="L264" s="31">
        <f>H263*O264</f>
        <v>47670.5</v>
      </c>
      <c r="M264" s="31">
        <f t="shared" si="16"/>
        <v>510439.49999999994</v>
      </c>
      <c r="N264" s="31">
        <v>138.13999999999999</v>
      </c>
      <c r="O264" s="31">
        <v>14.23</v>
      </c>
      <c r="P264" s="30"/>
      <c r="Q264" s="26"/>
      <c r="R264" s="20" t="s">
        <v>36</v>
      </c>
      <c r="S264" s="20" t="s">
        <v>37</v>
      </c>
      <c r="T264" s="58"/>
    </row>
    <row r="265" spans="2:20" x14ac:dyDescent="0.3">
      <c r="B265" s="13">
        <v>53</v>
      </c>
      <c r="C265" s="22" t="s">
        <v>228</v>
      </c>
      <c r="D265" s="13">
        <v>1957</v>
      </c>
      <c r="E265" s="20"/>
      <c r="F265" s="20" t="s">
        <v>34</v>
      </c>
      <c r="G265" s="56">
        <v>3</v>
      </c>
      <c r="H265" s="21">
        <v>3187.9</v>
      </c>
      <c r="I265" s="21">
        <v>1535</v>
      </c>
      <c r="J265" s="22" t="s">
        <v>229</v>
      </c>
      <c r="K265" s="53">
        <f>N265*H265</f>
        <v>3317264.9819999998</v>
      </c>
      <c r="L265" s="31">
        <f>O265*H265</f>
        <v>70994.532999999996</v>
      </c>
      <c r="M265" s="31">
        <f>K265+L265</f>
        <v>3388259.5149999997</v>
      </c>
      <c r="N265" s="55">
        <v>1040.58</v>
      </c>
      <c r="O265" s="31">
        <v>22.27</v>
      </c>
      <c r="P265" s="30"/>
      <c r="Q265" s="26"/>
      <c r="R265" s="20" t="s">
        <v>36</v>
      </c>
      <c r="S265" s="20" t="s">
        <v>37</v>
      </c>
      <c r="T265" s="58"/>
    </row>
    <row r="266" spans="2:20" x14ac:dyDescent="0.3">
      <c r="B266" s="13">
        <v>54</v>
      </c>
      <c r="C266" s="22" t="s">
        <v>230</v>
      </c>
      <c r="D266" s="13">
        <v>1963</v>
      </c>
      <c r="E266" s="20"/>
      <c r="F266" s="59" t="s">
        <v>34</v>
      </c>
      <c r="G266" s="56">
        <v>5</v>
      </c>
      <c r="H266" s="21">
        <v>4147.5999999999995</v>
      </c>
      <c r="I266" s="21">
        <v>2505.6999999999998</v>
      </c>
      <c r="J266" s="22" t="s">
        <v>48</v>
      </c>
      <c r="K266" s="53">
        <f t="shared" ref="K266:K277" si="22">H266*N266</f>
        <v>4315909.6079999991</v>
      </c>
      <c r="L266" s="31">
        <f t="shared" ref="L266:L277" si="23">H266*O266</f>
        <v>92367.051999999981</v>
      </c>
      <c r="M266" s="31">
        <f t="shared" si="16"/>
        <v>4408276.6599999992</v>
      </c>
      <c r="N266" s="55">
        <v>1040.58</v>
      </c>
      <c r="O266" s="31">
        <v>22.27</v>
      </c>
      <c r="P266" s="30"/>
      <c r="Q266" s="24"/>
      <c r="R266" s="20" t="s">
        <v>36</v>
      </c>
      <c r="S266" s="20" t="s">
        <v>37</v>
      </c>
    </row>
    <row r="267" spans="2:20" x14ac:dyDescent="0.3">
      <c r="B267" s="13">
        <v>55</v>
      </c>
      <c r="C267" s="22" t="s">
        <v>231</v>
      </c>
      <c r="D267" s="13">
        <v>1935</v>
      </c>
      <c r="E267" s="20"/>
      <c r="F267" s="59" t="s">
        <v>63</v>
      </c>
      <c r="G267" s="56">
        <v>2</v>
      </c>
      <c r="H267" s="21">
        <v>869.1</v>
      </c>
      <c r="I267" s="21">
        <v>483</v>
      </c>
      <c r="J267" s="22" t="s">
        <v>48</v>
      </c>
      <c r="K267" s="53">
        <f t="shared" si="22"/>
        <v>968299.07400000014</v>
      </c>
      <c r="L267" s="31">
        <f t="shared" si="23"/>
        <v>30870.432000000004</v>
      </c>
      <c r="M267" s="31">
        <f t="shared" si="16"/>
        <v>999169.50600000017</v>
      </c>
      <c r="N267" s="31">
        <v>1114.1400000000001</v>
      </c>
      <c r="O267" s="31">
        <v>35.520000000000003</v>
      </c>
      <c r="P267" s="30"/>
      <c r="Q267" s="24"/>
      <c r="R267" s="20" t="s">
        <v>36</v>
      </c>
      <c r="S267" s="20" t="s">
        <v>37</v>
      </c>
    </row>
    <row r="268" spans="2:20" x14ac:dyDescent="0.3">
      <c r="B268" s="13">
        <v>56</v>
      </c>
      <c r="C268" s="22" t="s">
        <v>232</v>
      </c>
      <c r="D268" s="13">
        <v>1935</v>
      </c>
      <c r="E268" s="20"/>
      <c r="F268" s="59" t="s">
        <v>63</v>
      </c>
      <c r="G268" s="56">
        <v>2</v>
      </c>
      <c r="H268" s="21">
        <v>1102.3</v>
      </c>
      <c r="I268" s="21">
        <v>600.5</v>
      </c>
      <c r="J268" s="22" t="s">
        <v>48</v>
      </c>
      <c r="K268" s="53">
        <f t="shared" si="22"/>
        <v>1228116.5220000001</v>
      </c>
      <c r="L268" s="31">
        <f t="shared" si="23"/>
        <v>39153.696000000004</v>
      </c>
      <c r="M268" s="31">
        <f t="shared" si="16"/>
        <v>1267270.2180000001</v>
      </c>
      <c r="N268" s="31">
        <v>1114.1400000000001</v>
      </c>
      <c r="O268" s="31">
        <v>35.520000000000003</v>
      </c>
      <c r="P268" s="30"/>
      <c r="Q268" s="24"/>
      <c r="R268" s="20" t="s">
        <v>36</v>
      </c>
      <c r="S268" s="20" t="s">
        <v>37</v>
      </c>
    </row>
    <row r="269" spans="2:20" ht="37.5" x14ac:dyDescent="0.3">
      <c r="B269" s="13">
        <v>57</v>
      </c>
      <c r="C269" s="22" t="s">
        <v>233</v>
      </c>
      <c r="D269" s="13">
        <v>1978</v>
      </c>
      <c r="E269" s="20"/>
      <c r="F269" s="59" t="s">
        <v>34</v>
      </c>
      <c r="G269" s="56">
        <v>5</v>
      </c>
      <c r="H269" s="21">
        <v>9617.2000000000007</v>
      </c>
      <c r="I269" s="21">
        <v>5809.9</v>
      </c>
      <c r="J269" s="22" t="s">
        <v>42</v>
      </c>
      <c r="K269" s="53">
        <f t="shared" si="22"/>
        <v>1446907.74</v>
      </c>
      <c r="L269" s="31">
        <f t="shared" si="23"/>
        <v>143873.31200000001</v>
      </c>
      <c r="M269" s="31">
        <f t="shared" si="16"/>
        <v>1590781.0519999999</v>
      </c>
      <c r="N269" s="13">
        <v>150.44999999999999</v>
      </c>
      <c r="O269" s="31">
        <v>14.96</v>
      </c>
      <c r="P269" s="30"/>
      <c r="Q269" s="24"/>
      <c r="R269" s="20" t="s">
        <v>36</v>
      </c>
      <c r="S269" s="20" t="s">
        <v>37</v>
      </c>
    </row>
    <row r="270" spans="2:20" x14ac:dyDescent="0.3">
      <c r="B270" s="13">
        <v>58</v>
      </c>
      <c r="C270" s="22" t="s">
        <v>234</v>
      </c>
      <c r="D270" s="20">
        <v>1960</v>
      </c>
      <c r="E270" s="20"/>
      <c r="F270" s="20" t="s">
        <v>34</v>
      </c>
      <c r="G270" s="20">
        <v>4</v>
      </c>
      <c r="H270" s="21">
        <v>2284.1</v>
      </c>
      <c r="I270" s="31">
        <v>1249.5999999999999</v>
      </c>
      <c r="J270" s="54" t="s">
        <v>48</v>
      </c>
      <c r="K270" s="53">
        <f t="shared" si="22"/>
        <v>2376788.7779999999</v>
      </c>
      <c r="L270" s="31">
        <f t="shared" si="23"/>
        <v>50866.906999999999</v>
      </c>
      <c r="M270" s="31">
        <f t="shared" si="16"/>
        <v>2427655.6850000001</v>
      </c>
      <c r="N270" s="55">
        <v>1040.58</v>
      </c>
      <c r="O270" s="31">
        <v>22.27</v>
      </c>
      <c r="P270" s="30"/>
      <c r="Q270" s="24"/>
      <c r="R270" s="20" t="s">
        <v>36</v>
      </c>
      <c r="S270" s="20" t="s">
        <v>37</v>
      </c>
    </row>
    <row r="271" spans="2:20" x14ac:dyDescent="0.3">
      <c r="B271" s="13">
        <v>59</v>
      </c>
      <c r="C271" s="22" t="s">
        <v>235</v>
      </c>
      <c r="D271" s="20">
        <v>1947</v>
      </c>
      <c r="E271" s="20"/>
      <c r="F271" s="20" t="s">
        <v>63</v>
      </c>
      <c r="G271" s="20">
        <v>2</v>
      </c>
      <c r="H271" s="21">
        <v>1105.4000000000001</v>
      </c>
      <c r="I271" s="31">
        <v>618</v>
      </c>
      <c r="J271" s="54" t="s">
        <v>48</v>
      </c>
      <c r="K271" s="53">
        <f t="shared" si="22"/>
        <v>940640.13000000012</v>
      </c>
      <c r="L271" s="31">
        <f t="shared" si="23"/>
        <v>20129.334000000003</v>
      </c>
      <c r="M271" s="31">
        <f t="shared" si="16"/>
        <v>960769.46400000015</v>
      </c>
      <c r="N271" s="55">
        <v>850.95</v>
      </c>
      <c r="O271" s="55">
        <v>18.21</v>
      </c>
      <c r="P271" s="30"/>
      <c r="Q271" s="24"/>
      <c r="R271" s="20" t="s">
        <v>36</v>
      </c>
      <c r="S271" s="20" t="s">
        <v>37</v>
      </c>
    </row>
    <row r="272" spans="2:20" x14ac:dyDescent="0.3">
      <c r="B272" s="13">
        <v>60</v>
      </c>
      <c r="C272" s="22" t="s">
        <v>236</v>
      </c>
      <c r="D272" s="13">
        <v>1937</v>
      </c>
      <c r="E272" s="13"/>
      <c r="F272" s="13" t="s">
        <v>63</v>
      </c>
      <c r="G272" s="13">
        <v>2</v>
      </c>
      <c r="H272" s="21">
        <v>922.40000000000009</v>
      </c>
      <c r="I272" s="21">
        <v>495.2</v>
      </c>
      <c r="J272" s="54" t="s">
        <v>48</v>
      </c>
      <c r="K272" s="53">
        <f t="shared" si="22"/>
        <v>784916.28000000014</v>
      </c>
      <c r="L272" s="31">
        <f t="shared" si="23"/>
        <v>16796.904000000002</v>
      </c>
      <c r="M272" s="31">
        <f t="shared" si="16"/>
        <v>801713.18400000012</v>
      </c>
      <c r="N272" s="55">
        <v>850.95</v>
      </c>
      <c r="O272" s="55">
        <v>18.21</v>
      </c>
      <c r="P272" s="30"/>
      <c r="Q272" s="24"/>
      <c r="R272" s="20" t="s">
        <v>36</v>
      </c>
      <c r="S272" s="20" t="s">
        <v>37</v>
      </c>
    </row>
    <row r="273" spans="2:19" x14ac:dyDescent="0.3">
      <c r="B273" s="13">
        <v>61</v>
      </c>
      <c r="C273" s="22" t="s">
        <v>237</v>
      </c>
      <c r="D273" s="13">
        <v>1934</v>
      </c>
      <c r="E273" s="13"/>
      <c r="F273" s="13" t="s">
        <v>63</v>
      </c>
      <c r="G273" s="13">
        <v>2</v>
      </c>
      <c r="H273" s="21">
        <v>936.6</v>
      </c>
      <c r="I273" s="31">
        <v>499.37</v>
      </c>
      <c r="J273" s="54" t="s">
        <v>48</v>
      </c>
      <c r="K273" s="53">
        <f t="shared" si="22"/>
        <v>796999.77</v>
      </c>
      <c r="L273" s="31">
        <f t="shared" si="23"/>
        <v>17055.486000000001</v>
      </c>
      <c r="M273" s="31">
        <f>K273+L273</f>
        <v>814055.25600000005</v>
      </c>
      <c r="N273" s="21">
        <v>850.95</v>
      </c>
      <c r="O273" s="31">
        <v>18.21</v>
      </c>
      <c r="P273" s="30"/>
      <c r="Q273" s="24"/>
      <c r="R273" s="20" t="s">
        <v>36</v>
      </c>
      <c r="S273" s="20" t="s">
        <v>37</v>
      </c>
    </row>
    <row r="274" spans="2:19" x14ac:dyDescent="0.3">
      <c r="B274" s="13">
        <v>62</v>
      </c>
      <c r="C274" s="22" t="s">
        <v>238</v>
      </c>
      <c r="D274" s="13">
        <v>1927</v>
      </c>
      <c r="E274" s="13"/>
      <c r="F274" s="13" t="s">
        <v>63</v>
      </c>
      <c r="G274" s="13">
        <v>2</v>
      </c>
      <c r="H274" s="21">
        <v>891.80000000000007</v>
      </c>
      <c r="I274" s="31">
        <v>492.1</v>
      </c>
      <c r="J274" s="54" t="s">
        <v>48</v>
      </c>
      <c r="K274" s="53">
        <f t="shared" si="22"/>
        <v>758877.21000000008</v>
      </c>
      <c r="L274" s="31">
        <f t="shared" si="23"/>
        <v>16239.678000000002</v>
      </c>
      <c r="M274" s="31">
        <f t="shared" ref="M274:M301" si="24">K274+L274</f>
        <v>775116.88800000004</v>
      </c>
      <c r="N274" s="21">
        <v>850.95</v>
      </c>
      <c r="O274" s="31">
        <v>18.21</v>
      </c>
      <c r="P274" s="30"/>
      <c r="Q274" s="24"/>
      <c r="R274" s="20" t="s">
        <v>36</v>
      </c>
      <c r="S274" s="20" t="s">
        <v>37</v>
      </c>
    </row>
    <row r="275" spans="2:19" x14ac:dyDescent="0.3">
      <c r="B275" s="13">
        <v>63</v>
      </c>
      <c r="C275" s="22" t="s">
        <v>239</v>
      </c>
      <c r="D275" s="13">
        <v>1925</v>
      </c>
      <c r="E275" s="13"/>
      <c r="F275" s="13" t="s">
        <v>63</v>
      </c>
      <c r="G275" s="13">
        <v>2</v>
      </c>
      <c r="H275" s="21">
        <v>1000.7</v>
      </c>
      <c r="I275" s="31">
        <v>636.4</v>
      </c>
      <c r="J275" s="54" t="s">
        <v>48</v>
      </c>
      <c r="K275" s="53">
        <f t="shared" si="22"/>
        <v>1065515.3389999999</v>
      </c>
      <c r="L275" s="31">
        <f t="shared" si="23"/>
        <v>38697.069000000003</v>
      </c>
      <c r="M275" s="31">
        <f t="shared" si="24"/>
        <v>1104212.4079999998</v>
      </c>
      <c r="N275" s="21">
        <v>1064.77</v>
      </c>
      <c r="O275" s="31">
        <v>38.67</v>
      </c>
      <c r="P275" s="30"/>
      <c r="Q275" s="24"/>
      <c r="R275" s="20" t="s">
        <v>36</v>
      </c>
      <c r="S275" s="20" t="s">
        <v>37</v>
      </c>
    </row>
    <row r="276" spans="2:19" x14ac:dyDescent="0.3">
      <c r="B276" s="13">
        <v>64</v>
      </c>
      <c r="C276" s="22" t="s">
        <v>240</v>
      </c>
      <c r="D276" s="13">
        <v>1958</v>
      </c>
      <c r="E276" s="13"/>
      <c r="F276" s="13" t="s">
        <v>63</v>
      </c>
      <c r="G276" s="13">
        <v>2</v>
      </c>
      <c r="H276" s="21">
        <v>849.30000000000007</v>
      </c>
      <c r="I276" s="21">
        <v>491.7</v>
      </c>
      <c r="J276" s="54" t="s">
        <v>48</v>
      </c>
      <c r="K276" s="53">
        <f t="shared" si="22"/>
        <v>937236.522</v>
      </c>
      <c r="L276" s="31">
        <f t="shared" si="23"/>
        <v>30167.136000000006</v>
      </c>
      <c r="M276" s="31">
        <f t="shared" si="24"/>
        <v>967403.65800000005</v>
      </c>
      <c r="N276" s="21">
        <v>1103.54</v>
      </c>
      <c r="O276" s="31">
        <v>35.520000000000003</v>
      </c>
      <c r="P276" s="30"/>
      <c r="Q276" s="24"/>
      <c r="R276" s="20" t="s">
        <v>36</v>
      </c>
      <c r="S276" s="20" t="s">
        <v>37</v>
      </c>
    </row>
    <row r="277" spans="2:19" ht="37.5" x14ac:dyDescent="0.3">
      <c r="B277" s="177">
        <v>65</v>
      </c>
      <c r="C277" s="216" t="s">
        <v>241</v>
      </c>
      <c r="D277" s="177">
        <v>1982</v>
      </c>
      <c r="E277" s="177"/>
      <c r="F277" s="177" t="s">
        <v>34</v>
      </c>
      <c r="G277" s="177">
        <v>5</v>
      </c>
      <c r="H277" s="190">
        <v>10830.299999999997</v>
      </c>
      <c r="I277" s="219">
        <v>6739.9</v>
      </c>
      <c r="J277" s="22" t="s">
        <v>45</v>
      </c>
      <c r="K277" s="53">
        <f t="shared" si="22"/>
        <v>4436307.4859999986</v>
      </c>
      <c r="L277" s="31">
        <f t="shared" si="23"/>
        <v>172634.98199999996</v>
      </c>
      <c r="M277" s="31">
        <f t="shared" si="24"/>
        <v>4608942.4679999985</v>
      </c>
      <c r="N277" s="20">
        <v>409.62</v>
      </c>
      <c r="O277" s="31">
        <v>15.94</v>
      </c>
      <c r="P277" s="30"/>
      <c r="Q277" s="24"/>
      <c r="R277" s="20" t="s">
        <v>36</v>
      </c>
      <c r="S277" s="20" t="s">
        <v>37</v>
      </c>
    </row>
    <row r="278" spans="2:19" ht="37.5" x14ac:dyDescent="0.3">
      <c r="B278" s="177"/>
      <c r="C278" s="216"/>
      <c r="D278" s="177"/>
      <c r="E278" s="177"/>
      <c r="F278" s="177"/>
      <c r="G278" s="177"/>
      <c r="H278" s="190"/>
      <c r="I278" s="219"/>
      <c r="J278" s="22" t="s">
        <v>53</v>
      </c>
      <c r="K278" s="53">
        <f>N278*H277</f>
        <v>369963.04799999989</v>
      </c>
      <c r="L278" s="31">
        <f>O278*H277</f>
        <v>118808.39099999997</v>
      </c>
      <c r="M278" s="31">
        <f>K278+L278</f>
        <v>488771.4389999999</v>
      </c>
      <c r="N278" s="20">
        <v>34.159999999999997</v>
      </c>
      <c r="O278" s="31">
        <v>10.97</v>
      </c>
      <c r="P278" s="30"/>
      <c r="Q278" s="24"/>
      <c r="R278" s="20" t="s">
        <v>36</v>
      </c>
      <c r="S278" s="20" t="s">
        <v>37</v>
      </c>
    </row>
    <row r="279" spans="2:19" x14ac:dyDescent="0.3">
      <c r="B279" s="13">
        <v>66</v>
      </c>
      <c r="C279" s="22" t="s">
        <v>242</v>
      </c>
      <c r="D279" s="13">
        <v>1982</v>
      </c>
      <c r="E279" s="13"/>
      <c r="F279" s="13" t="s">
        <v>34</v>
      </c>
      <c r="G279" s="13">
        <v>5</v>
      </c>
      <c r="H279" s="21">
        <v>5084.6000000000004</v>
      </c>
      <c r="I279" s="57">
        <v>2953.9</v>
      </c>
      <c r="J279" s="22" t="s">
        <v>48</v>
      </c>
      <c r="K279" s="53">
        <f>H279*N279</f>
        <v>5290933.068</v>
      </c>
      <c r="L279" s="31">
        <f>H279*O279</f>
        <v>113234.042</v>
      </c>
      <c r="M279" s="31">
        <f>K279+L279</f>
        <v>5404167.1100000003</v>
      </c>
      <c r="N279" s="20">
        <v>1040.58</v>
      </c>
      <c r="O279" s="31">
        <v>22.27</v>
      </c>
      <c r="P279" s="30"/>
      <c r="Q279" s="24"/>
      <c r="R279" s="20"/>
      <c r="S279" s="20"/>
    </row>
    <row r="280" spans="2:19" x14ac:dyDescent="0.3">
      <c r="B280" s="177">
        <v>67</v>
      </c>
      <c r="C280" s="216" t="s">
        <v>243</v>
      </c>
      <c r="D280" s="177">
        <v>1972</v>
      </c>
      <c r="E280" s="177"/>
      <c r="F280" s="177" t="s">
        <v>34</v>
      </c>
      <c r="G280" s="177">
        <v>2</v>
      </c>
      <c r="H280" s="190">
        <v>1080</v>
      </c>
      <c r="I280" s="219">
        <v>367.6</v>
      </c>
      <c r="J280" s="22" t="s">
        <v>48</v>
      </c>
      <c r="K280" s="53">
        <f>H280*N280</f>
        <v>1212537.6000000001</v>
      </c>
      <c r="L280" s="31">
        <f>H280*O280</f>
        <v>42325.2</v>
      </c>
      <c r="M280" s="31">
        <f t="shared" si="24"/>
        <v>1254862.8</v>
      </c>
      <c r="N280" s="20">
        <v>1122.72</v>
      </c>
      <c r="O280" s="31">
        <v>39.19</v>
      </c>
      <c r="P280" s="30"/>
      <c r="Q280" s="24"/>
      <c r="R280" s="20" t="s">
        <v>36</v>
      </c>
      <c r="S280" s="20" t="s">
        <v>37</v>
      </c>
    </row>
    <row r="281" spans="2:19" ht="37.5" x14ac:dyDescent="0.3">
      <c r="B281" s="177"/>
      <c r="C281" s="216"/>
      <c r="D281" s="177"/>
      <c r="E281" s="177"/>
      <c r="F281" s="177"/>
      <c r="G281" s="177"/>
      <c r="H281" s="190"/>
      <c r="I281" s="219"/>
      <c r="J281" s="22" t="s">
        <v>45</v>
      </c>
      <c r="K281" s="53">
        <f>N281*H280</f>
        <v>482014.8</v>
      </c>
      <c r="L281" s="31">
        <f>O281*H280</f>
        <v>19375.2</v>
      </c>
      <c r="M281" s="31">
        <f t="shared" si="24"/>
        <v>501390</v>
      </c>
      <c r="N281" s="20">
        <v>446.31</v>
      </c>
      <c r="O281" s="31">
        <v>17.940000000000001</v>
      </c>
      <c r="P281" s="30"/>
      <c r="Q281" s="24"/>
      <c r="R281" s="20" t="s">
        <v>36</v>
      </c>
      <c r="S281" s="20" t="s">
        <v>37</v>
      </c>
    </row>
    <row r="282" spans="2:19" x14ac:dyDescent="0.3">
      <c r="B282" s="13">
        <v>68</v>
      </c>
      <c r="C282" s="22" t="s">
        <v>244</v>
      </c>
      <c r="D282" s="13">
        <v>1961</v>
      </c>
      <c r="E282" s="20"/>
      <c r="F282" s="13" t="s">
        <v>34</v>
      </c>
      <c r="G282" s="13">
        <v>3</v>
      </c>
      <c r="H282" s="21">
        <v>1199.2</v>
      </c>
      <c r="I282" s="21">
        <v>742.8</v>
      </c>
      <c r="J282" s="34" t="s">
        <v>104</v>
      </c>
      <c r="K282" s="53">
        <f t="shared" ref="K282:K299" si="25">H282*N282</f>
        <v>202964.6</v>
      </c>
      <c r="L282" s="31">
        <f t="shared" ref="L282:L299" si="26">H282*O282</f>
        <v>4353.0960000000005</v>
      </c>
      <c r="M282" s="31">
        <f t="shared" si="24"/>
        <v>207317.696</v>
      </c>
      <c r="N282" s="20">
        <v>169.25</v>
      </c>
      <c r="O282" s="31">
        <v>3.63</v>
      </c>
      <c r="P282" s="30"/>
      <c r="Q282" s="24"/>
      <c r="R282" s="20" t="s">
        <v>36</v>
      </c>
      <c r="S282" s="20" t="s">
        <v>37</v>
      </c>
    </row>
    <row r="283" spans="2:19" x14ac:dyDescent="0.3">
      <c r="B283" s="13">
        <v>69</v>
      </c>
      <c r="C283" s="22" t="s">
        <v>245</v>
      </c>
      <c r="D283" s="13">
        <v>1962</v>
      </c>
      <c r="E283" s="13"/>
      <c r="F283" s="13" t="s">
        <v>34</v>
      </c>
      <c r="G283" s="13">
        <v>4</v>
      </c>
      <c r="H283" s="21">
        <v>1817.5000000000002</v>
      </c>
      <c r="I283" s="21">
        <v>1255.9000000000001</v>
      </c>
      <c r="J283" s="22" t="s">
        <v>48</v>
      </c>
      <c r="K283" s="53">
        <f t="shared" si="25"/>
        <v>1981438.5000000002</v>
      </c>
      <c r="L283" s="31">
        <f t="shared" si="26"/>
        <v>43420.075000000004</v>
      </c>
      <c r="M283" s="31">
        <f t="shared" si="24"/>
        <v>2024858.5750000002</v>
      </c>
      <c r="N283" s="31">
        <v>1090.2</v>
      </c>
      <c r="O283" s="31">
        <v>23.89</v>
      </c>
      <c r="P283" s="30"/>
      <c r="Q283" s="24"/>
      <c r="R283" s="20" t="s">
        <v>36</v>
      </c>
      <c r="S283" s="20" t="s">
        <v>37</v>
      </c>
    </row>
    <row r="284" spans="2:19" x14ac:dyDescent="0.3">
      <c r="B284" s="13">
        <v>70</v>
      </c>
      <c r="C284" s="22" t="s">
        <v>246</v>
      </c>
      <c r="D284" s="13">
        <v>1960</v>
      </c>
      <c r="E284" s="20"/>
      <c r="F284" s="13" t="s">
        <v>34</v>
      </c>
      <c r="G284" s="56">
        <v>4</v>
      </c>
      <c r="H284" s="21">
        <v>1803.1</v>
      </c>
      <c r="I284" s="21">
        <v>1243.8</v>
      </c>
      <c r="J284" s="22" t="s">
        <v>48</v>
      </c>
      <c r="K284" s="53">
        <f t="shared" si="25"/>
        <v>1965739.6199999999</v>
      </c>
      <c r="L284" s="31">
        <f t="shared" si="26"/>
        <v>43076.059000000001</v>
      </c>
      <c r="M284" s="31">
        <f t="shared" si="24"/>
        <v>2008815.6789999998</v>
      </c>
      <c r="N284" s="31">
        <v>1090.2</v>
      </c>
      <c r="O284" s="31">
        <v>23.89</v>
      </c>
      <c r="P284" s="30"/>
      <c r="Q284" s="24"/>
      <c r="R284" s="20" t="s">
        <v>36</v>
      </c>
      <c r="S284" s="20" t="s">
        <v>37</v>
      </c>
    </row>
    <row r="285" spans="2:19" x14ac:dyDescent="0.3">
      <c r="B285" s="13">
        <v>71</v>
      </c>
      <c r="C285" s="22" t="s">
        <v>247</v>
      </c>
      <c r="D285" s="13">
        <v>1961</v>
      </c>
      <c r="E285" s="20"/>
      <c r="F285" s="13" t="s">
        <v>34</v>
      </c>
      <c r="G285" s="56">
        <v>2</v>
      </c>
      <c r="H285" s="21">
        <v>1041.5999999999999</v>
      </c>
      <c r="I285" s="21">
        <v>525.1</v>
      </c>
      <c r="J285" s="22" t="s">
        <v>48</v>
      </c>
      <c r="K285" s="53">
        <f t="shared" si="25"/>
        <v>1113116.2560000001</v>
      </c>
      <c r="L285" s="31">
        <f t="shared" si="26"/>
        <v>40820.303999999996</v>
      </c>
      <c r="M285" s="31">
        <f t="shared" si="24"/>
        <v>1153936.56</v>
      </c>
      <c r="N285" s="55">
        <v>1068.6600000000001</v>
      </c>
      <c r="O285" s="31">
        <v>39.19</v>
      </c>
      <c r="P285" s="30"/>
      <c r="Q285" s="24"/>
      <c r="R285" s="20" t="s">
        <v>36</v>
      </c>
      <c r="S285" s="20" t="s">
        <v>37</v>
      </c>
    </row>
    <row r="286" spans="2:19" x14ac:dyDescent="0.3">
      <c r="B286" s="13">
        <v>72</v>
      </c>
      <c r="C286" s="22" t="s">
        <v>248</v>
      </c>
      <c r="D286" s="13">
        <v>1961</v>
      </c>
      <c r="E286" s="20"/>
      <c r="F286" s="13" t="s">
        <v>34</v>
      </c>
      <c r="G286" s="56">
        <v>2</v>
      </c>
      <c r="H286" s="21">
        <v>1042.4000000000001</v>
      </c>
      <c r="I286" s="21">
        <v>520.1</v>
      </c>
      <c r="J286" s="22" t="s">
        <v>48</v>
      </c>
      <c r="K286" s="53">
        <f t="shared" si="25"/>
        <v>1113971.1840000001</v>
      </c>
      <c r="L286" s="31">
        <f t="shared" si="26"/>
        <v>40851.656000000003</v>
      </c>
      <c r="M286" s="31">
        <f t="shared" si="24"/>
        <v>1154822.8400000001</v>
      </c>
      <c r="N286" s="55">
        <v>1068.6600000000001</v>
      </c>
      <c r="O286" s="31">
        <v>39.19</v>
      </c>
      <c r="P286" s="30"/>
      <c r="Q286" s="24"/>
      <c r="R286" s="20" t="s">
        <v>36</v>
      </c>
      <c r="S286" s="20" t="s">
        <v>37</v>
      </c>
    </row>
    <row r="287" spans="2:19" x14ac:dyDescent="0.3">
      <c r="B287" s="13">
        <v>73</v>
      </c>
      <c r="C287" s="22" t="s">
        <v>249</v>
      </c>
      <c r="D287" s="13">
        <v>1961</v>
      </c>
      <c r="E287" s="20"/>
      <c r="F287" s="13" t="s">
        <v>34</v>
      </c>
      <c r="G287" s="56">
        <v>4</v>
      </c>
      <c r="H287" s="21">
        <v>3536.4</v>
      </c>
      <c r="I287" s="21">
        <v>1957.6</v>
      </c>
      <c r="J287" s="22" t="s">
        <v>48</v>
      </c>
      <c r="K287" s="53">
        <f t="shared" si="25"/>
        <v>3679907.1119999997</v>
      </c>
      <c r="L287" s="31">
        <f t="shared" si="26"/>
        <v>78755.627999999997</v>
      </c>
      <c r="M287" s="31">
        <f t="shared" si="24"/>
        <v>3758662.7399999998</v>
      </c>
      <c r="N287" s="55">
        <v>1040.58</v>
      </c>
      <c r="O287" s="31">
        <v>22.27</v>
      </c>
      <c r="P287" s="30"/>
      <c r="Q287" s="24"/>
      <c r="R287" s="20" t="s">
        <v>36</v>
      </c>
      <c r="S287" s="20" t="s">
        <v>37</v>
      </c>
    </row>
    <row r="288" spans="2:19" x14ac:dyDescent="0.3">
      <c r="B288" s="13">
        <v>74</v>
      </c>
      <c r="C288" s="22" t="s">
        <v>250</v>
      </c>
      <c r="D288" s="13">
        <v>1987</v>
      </c>
      <c r="E288" s="20"/>
      <c r="F288" s="13" t="s">
        <v>34</v>
      </c>
      <c r="G288" s="56">
        <v>5</v>
      </c>
      <c r="H288" s="21">
        <v>4168.2</v>
      </c>
      <c r="I288" s="21">
        <v>2343.4</v>
      </c>
      <c r="J288" s="22" t="s">
        <v>48</v>
      </c>
      <c r="K288" s="53">
        <f t="shared" si="25"/>
        <v>4337345.5559999999</v>
      </c>
      <c r="L288" s="31">
        <f t="shared" si="26"/>
        <v>92825.813999999998</v>
      </c>
      <c r="M288" s="31">
        <f t="shared" si="24"/>
        <v>4430171.37</v>
      </c>
      <c r="N288" s="55">
        <v>1040.58</v>
      </c>
      <c r="O288" s="31">
        <v>22.27</v>
      </c>
      <c r="P288" s="30"/>
      <c r="Q288" s="24"/>
      <c r="R288" s="20" t="s">
        <v>36</v>
      </c>
      <c r="S288" s="20" t="s">
        <v>37</v>
      </c>
    </row>
    <row r="289" spans="1:19" x14ac:dyDescent="0.3">
      <c r="B289" s="13">
        <v>75</v>
      </c>
      <c r="C289" s="22" t="s">
        <v>251</v>
      </c>
      <c r="D289" s="13">
        <v>1983</v>
      </c>
      <c r="E289" s="20"/>
      <c r="F289" s="13" t="s">
        <v>34</v>
      </c>
      <c r="G289" s="56">
        <v>5</v>
      </c>
      <c r="H289" s="21">
        <v>2753.3</v>
      </c>
      <c r="I289" s="21">
        <v>1515.9</v>
      </c>
      <c r="J289" s="22" t="s">
        <v>48</v>
      </c>
      <c r="K289" s="53">
        <f t="shared" si="25"/>
        <v>2865028.9139999999</v>
      </c>
      <c r="L289" s="31">
        <f t="shared" si="26"/>
        <v>61315.991000000002</v>
      </c>
      <c r="M289" s="31">
        <f t="shared" si="24"/>
        <v>2926344.9049999998</v>
      </c>
      <c r="N289" s="55">
        <v>1040.58</v>
      </c>
      <c r="O289" s="31">
        <v>22.27</v>
      </c>
      <c r="P289" s="30"/>
      <c r="Q289" s="24"/>
      <c r="R289" s="20" t="s">
        <v>36</v>
      </c>
      <c r="S289" s="20" t="s">
        <v>37</v>
      </c>
    </row>
    <row r="290" spans="1:19" ht="37.5" x14ac:dyDescent="0.3">
      <c r="B290" s="13">
        <v>76</v>
      </c>
      <c r="C290" s="22" t="s">
        <v>252</v>
      </c>
      <c r="D290" s="13">
        <v>1978</v>
      </c>
      <c r="E290" s="20"/>
      <c r="F290" s="13" t="s">
        <v>34</v>
      </c>
      <c r="G290" s="56">
        <v>5</v>
      </c>
      <c r="H290" s="21">
        <v>11365.300000000001</v>
      </c>
      <c r="I290" s="21">
        <v>6222.6</v>
      </c>
      <c r="J290" s="22" t="s">
        <v>53</v>
      </c>
      <c r="K290" s="53">
        <f t="shared" si="25"/>
        <v>388238.64799999999</v>
      </c>
      <c r="L290" s="31">
        <f t="shared" si="26"/>
        <v>124677.34100000001</v>
      </c>
      <c r="M290" s="31">
        <f t="shared" si="24"/>
        <v>512915.989</v>
      </c>
      <c r="N290" s="31">
        <v>34.159999999999997</v>
      </c>
      <c r="O290" s="31">
        <v>10.97</v>
      </c>
      <c r="P290" s="30"/>
      <c r="Q290" s="24"/>
      <c r="R290" s="20" t="s">
        <v>36</v>
      </c>
      <c r="S290" s="20" t="s">
        <v>37</v>
      </c>
    </row>
    <row r="291" spans="1:19" x14ac:dyDescent="0.3">
      <c r="B291" s="13">
        <v>77</v>
      </c>
      <c r="C291" s="22" t="s">
        <v>253</v>
      </c>
      <c r="D291" s="13">
        <v>1981</v>
      </c>
      <c r="E291" s="13"/>
      <c r="F291" s="13" t="s">
        <v>83</v>
      </c>
      <c r="G291" s="13">
        <v>5</v>
      </c>
      <c r="H291" s="21">
        <v>4576.03</v>
      </c>
      <c r="I291" s="21">
        <v>2866.9</v>
      </c>
      <c r="J291" s="22" t="s">
        <v>48</v>
      </c>
      <c r="K291" s="53">
        <f t="shared" si="25"/>
        <v>4640735.0641999999</v>
      </c>
      <c r="L291" s="31">
        <f t="shared" si="26"/>
        <v>99299.850999999995</v>
      </c>
      <c r="M291" s="31">
        <f t="shared" si="24"/>
        <v>4740034.9151999997</v>
      </c>
      <c r="N291" s="20">
        <v>1014.14</v>
      </c>
      <c r="O291" s="31">
        <v>21.7</v>
      </c>
      <c r="P291" s="30"/>
      <c r="Q291" s="24"/>
      <c r="R291" s="20" t="s">
        <v>36</v>
      </c>
      <c r="S291" s="20" t="s">
        <v>37</v>
      </c>
    </row>
    <row r="292" spans="1:19" x14ac:dyDescent="0.3">
      <c r="B292" s="13">
        <v>78</v>
      </c>
      <c r="C292" s="22" t="s">
        <v>254</v>
      </c>
      <c r="D292" s="60">
        <v>1981</v>
      </c>
      <c r="E292" s="13"/>
      <c r="F292" s="13" t="s">
        <v>83</v>
      </c>
      <c r="G292" s="13">
        <v>5</v>
      </c>
      <c r="H292" s="21">
        <v>4416.1000000000004</v>
      </c>
      <c r="I292" s="21">
        <v>2783</v>
      </c>
      <c r="J292" s="22" t="s">
        <v>48</v>
      </c>
      <c r="K292" s="53">
        <f t="shared" si="25"/>
        <v>4478543.6540000001</v>
      </c>
      <c r="L292" s="31">
        <f t="shared" si="26"/>
        <v>95829.37000000001</v>
      </c>
      <c r="M292" s="31">
        <f t="shared" si="24"/>
        <v>4574373.0240000002</v>
      </c>
      <c r="N292" s="20">
        <v>1014.14</v>
      </c>
      <c r="O292" s="31">
        <v>21.7</v>
      </c>
      <c r="P292" s="30"/>
      <c r="Q292" s="24"/>
      <c r="R292" s="20" t="s">
        <v>36</v>
      </c>
      <c r="S292" s="20" t="s">
        <v>37</v>
      </c>
    </row>
    <row r="293" spans="1:19" x14ac:dyDescent="0.3">
      <c r="B293" s="13">
        <v>79</v>
      </c>
      <c r="C293" s="22" t="s">
        <v>255</v>
      </c>
      <c r="D293" s="20">
        <v>1968</v>
      </c>
      <c r="E293" s="20"/>
      <c r="F293" s="20" t="s">
        <v>34</v>
      </c>
      <c r="G293" s="20">
        <v>5</v>
      </c>
      <c r="H293" s="21">
        <v>4353.8</v>
      </c>
      <c r="I293" s="31">
        <v>2595.5</v>
      </c>
      <c r="J293" s="22" t="s">
        <v>48</v>
      </c>
      <c r="K293" s="53">
        <f t="shared" si="25"/>
        <v>4530477.2039999999</v>
      </c>
      <c r="L293" s="31">
        <f t="shared" si="26"/>
        <v>96959.126000000004</v>
      </c>
      <c r="M293" s="31">
        <f t="shared" si="24"/>
        <v>4627436.33</v>
      </c>
      <c r="N293" s="55">
        <v>1040.58</v>
      </c>
      <c r="O293" s="31">
        <v>22.27</v>
      </c>
      <c r="P293" s="30"/>
      <c r="Q293" s="24"/>
      <c r="R293" s="20" t="s">
        <v>36</v>
      </c>
      <c r="S293" s="20" t="s">
        <v>37</v>
      </c>
    </row>
    <row r="294" spans="1:19" x14ac:dyDescent="0.3">
      <c r="B294" s="13">
        <v>80</v>
      </c>
      <c r="C294" s="22" t="s">
        <v>256</v>
      </c>
      <c r="D294" s="13">
        <v>1967</v>
      </c>
      <c r="E294" s="13"/>
      <c r="F294" s="13" t="s">
        <v>34</v>
      </c>
      <c r="G294" s="13">
        <v>5</v>
      </c>
      <c r="H294" s="21">
        <v>4373.5999999999995</v>
      </c>
      <c r="I294" s="21">
        <v>2609.4</v>
      </c>
      <c r="J294" s="22" t="s">
        <v>48</v>
      </c>
      <c r="K294" s="53">
        <f t="shared" si="25"/>
        <v>4551080.6879999992</v>
      </c>
      <c r="L294" s="31">
        <f t="shared" si="26"/>
        <v>97400.071999999986</v>
      </c>
      <c r="M294" s="31">
        <f t="shared" si="24"/>
        <v>4648480.7599999988</v>
      </c>
      <c r="N294" s="55">
        <v>1040.58</v>
      </c>
      <c r="O294" s="31">
        <v>22.27</v>
      </c>
      <c r="P294" s="30"/>
      <c r="Q294" s="24"/>
      <c r="R294" s="20" t="s">
        <v>36</v>
      </c>
      <c r="S294" s="20" t="s">
        <v>37</v>
      </c>
    </row>
    <row r="295" spans="1:19" ht="37.5" x14ac:dyDescent="0.3">
      <c r="B295" s="13">
        <v>81</v>
      </c>
      <c r="C295" s="22" t="s">
        <v>257</v>
      </c>
      <c r="D295" s="13">
        <v>1960</v>
      </c>
      <c r="E295" s="13"/>
      <c r="F295" s="13" t="s">
        <v>34</v>
      </c>
      <c r="G295" s="13">
        <v>2</v>
      </c>
      <c r="H295" s="21">
        <v>1311.8</v>
      </c>
      <c r="I295" s="21">
        <v>643.9</v>
      </c>
      <c r="J295" s="22" t="s">
        <v>42</v>
      </c>
      <c r="K295" s="53">
        <f t="shared" si="25"/>
        <v>201243.23799999998</v>
      </c>
      <c r="L295" s="31">
        <f t="shared" si="26"/>
        <v>19939.359999999997</v>
      </c>
      <c r="M295" s="31">
        <f t="shared" si="24"/>
        <v>221182.59799999997</v>
      </c>
      <c r="N295" s="55">
        <v>153.41</v>
      </c>
      <c r="O295" s="31">
        <v>15.2</v>
      </c>
      <c r="P295" s="30"/>
      <c r="Q295" s="24"/>
      <c r="R295" s="20" t="s">
        <v>36</v>
      </c>
      <c r="S295" s="20" t="s">
        <v>37</v>
      </c>
    </row>
    <row r="296" spans="1:19" ht="37.5" x14ac:dyDescent="0.3">
      <c r="B296" s="13">
        <v>82</v>
      </c>
      <c r="C296" s="22" t="s">
        <v>258</v>
      </c>
      <c r="D296" s="13">
        <v>1983</v>
      </c>
      <c r="E296" s="13"/>
      <c r="F296" s="13" t="s">
        <v>34</v>
      </c>
      <c r="G296" s="13">
        <v>5</v>
      </c>
      <c r="H296" s="21">
        <v>6225.9999999999991</v>
      </c>
      <c r="I296" s="21">
        <v>3353.6</v>
      </c>
      <c r="J296" s="22" t="s">
        <v>42</v>
      </c>
      <c r="K296" s="53">
        <f t="shared" si="25"/>
        <v>936701.69999999984</v>
      </c>
      <c r="L296" s="31">
        <f t="shared" si="26"/>
        <v>93140.959999999992</v>
      </c>
      <c r="M296" s="31">
        <f t="shared" si="24"/>
        <v>1029842.6599999998</v>
      </c>
      <c r="N296" s="55">
        <v>150.44999999999999</v>
      </c>
      <c r="O296" s="31">
        <v>14.96</v>
      </c>
      <c r="P296" s="30"/>
      <c r="Q296" s="24"/>
      <c r="R296" s="20" t="s">
        <v>36</v>
      </c>
      <c r="S296" s="20" t="s">
        <v>37</v>
      </c>
    </row>
    <row r="297" spans="1:19" x14ac:dyDescent="0.3">
      <c r="B297" s="13">
        <v>83</v>
      </c>
      <c r="C297" s="22" t="s">
        <v>259</v>
      </c>
      <c r="D297" s="13">
        <v>1997</v>
      </c>
      <c r="E297" s="13"/>
      <c r="F297" s="13" t="s">
        <v>34</v>
      </c>
      <c r="G297" s="13">
        <v>4</v>
      </c>
      <c r="H297" s="21">
        <v>6827.5</v>
      </c>
      <c r="I297" s="21">
        <v>3652</v>
      </c>
      <c r="J297" s="22" t="s">
        <v>48</v>
      </c>
      <c r="K297" s="53">
        <f t="shared" si="25"/>
        <v>7104559.9499999993</v>
      </c>
      <c r="L297" s="31">
        <f t="shared" si="26"/>
        <v>152048.42499999999</v>
      </c>
      <c r="M297" s="31">
        <f t="shared" si="24"/>
        <v>7256608.3749999991</v>
      </c>
      <c r="N297" s="55">
        <v>1040.58</v>
      </c>
      <c r="O297" s="31">
        <v>22.27</v>
      </c>
      <c r="P297" s="30"/>
      <c r="Q297" s="24"/>
      <c r="R297" s="20" t="s">
        <v>36</v>
      </c>
      <c r="S297" s="20" t="s">
        <v>37</v>
      </c>
    </row>
    <row r="298" spans="1:19" x14ac:dyDescent="0.3">
      <c r="B298" s="13">
        <v>84</v>
      </c>
      <c r="C298" s="22" t="s">
        <v>260</v>
      </c>
      <c r="D298" s="20">
        <v>1959</v>
      </c>
      <c r="E298" s="20"/>
      <c r="F298" s="20" t="s">
        <v>34</v>
      </c>
      <c r="G298" s="20">
        <v>2</v>
      </c>
      <c r="H298" s="21">
        <v>1273.4000000000001</v>
      </c>
      <c r="I298" s="31">
        <v>634.6</v>
      </c>
      <c r="J298" s="22" t="s">
        <v>48</v>
      </c>
      <c r="K298" s="53">
        <f t="shared" si="25"/>
        <v>1429671.648</v>
      </c>
      <c r="L298" s="31">
        <f t="shared" si="26"/>
        <v>49904.546000000002</v>
      </c>
      <c r="M298" s="31">
        <f t="shared" si="24"/>
        <v>1479576.1940000001</v>
      </c>
      <c r="N298" s="20">
        <v>1122.72</v>
      </c>
      <c r="O298" s="31">
        <v>39.19</v>
      </c>
      <c r="P298" s="30"/>
      <c r="Q298" s="24"/>
      <c r="R298" s="20" t="s">
        <v>36</v>
      </c>
      <c r="S298" s="20" t="s">
        <v>37</v>
      </c>
    </row>
    <row r="299" spans="1:19" ht="37.5" x14ac:dyDescent="0.3">
      <c r="B299" s="13">
        <v>85</v>
      </c>
      <c r="C299" s="22" t="s">
        <v>261</v>
      </c>
      <c r="D299" s="20">
        <v>1968</v>
      </c>
      <c r="E299" s="20"/>
      <c r="F299" s="20" t="s">
        <v>34</v>
      </c>
      <c r="G299" s="20">
        <v>5</v>
      </c>
      <c r="H299" s="21">
        <v>6416.7000000000007</v>
      </c>
      <c r="I299" s="31">
        <v>3837.4</v>
      </c>
      <c r="J299" s="22" t="s">
        <v>48</v>
      </c>
      <c r="K299" s="53">
        <f t="shared" si="25"/>
        <v>6677089.6860000007</v>
      </c>
      <c r="L299" s="31">
        <f t="shared" si="26"/>
        <v>142899.90900000001</v>
      </c>
      <c r="M299" s="31">
        <f t="shared" si="24"/>
        <v>6819989.5950000007</v>
      </c>
      <c r="N299" s="55">
        <v>1040.58</v>
      </c>
      <c r="O299" s="31">
        <v>22.27</v>
      </c>
      <c r="P299" s="30"/>
      <c r="Q299" s="24"/>
      <c r="R299" s="20" t="s">
        <v>36</v>
      </c>
      <c r="S299" s="20" t="s">
        <v>37</v>
      </c>
    </row>
    <row r="300" spans="1:19" ht="37.5" x14ac:dyDescent="0.3">
      <c r="B300" s="13">
        <v>86</v>
      </c>
      <c r="C300" s="22" t="s">
        <v>262</v>
      </c>
      <c r="D300" s="20">
        <v>1963</v>
      </c>
      <c r="E300" s="20"/>
      <c r="F300" s="20" t="s">
        <v>34</v>
      </c>
      <c r="G300" s="20">
        <v>4</v>
      </c>
      <c r="H300" s="21">
        <v>3545.3</v>
      </c>
      <c r="I300" s="31">
        <v>1984.56</v>
      </c>
      <c r="J300" s="22" t="s">
        <v>42</v>
      </c>
      <c r="K300" s="53">
        <f>N300*H300</f>
        <v>533390.38500000001</v>
      </c>
      <c r="L300" s="31">
        <f>O300*H300</f>
        <v>53037.688000000009</v>
      </c>
      <c r="M300" s="31">
        <f t="shared" si="24"/>
        <v>586428.07299999997</v>
      </c>
      <c r="N300" s="20">
        <v>150.44999999999999</v>
      </c>
      <c r="O300" s="31">
        <v>14.96</v>
      </c>
      <c r="P300" s="30"/>
      <c r="Q300" s="24"/>
      <c r="R300" s="20" t="s">
        <v>36</v>
      </c>
      <c r="S300" s="20" t="s">
        <v>37</v>
      </c>
    </row>
    <row r="301" spans="1:19" x14ac:dyDescent="0.3">
      <c r="B301" s="13">
        <v>87</v>
      </c>
      <c r="C301" s="22" t="s">
        <v>263</v>
      </c>
      <c r="D301" s="20">
        <v>1963</v>
      </c>
      <c r="E301" s="20"/>
      <c r="F301" s="20" t="s">
        <v>34</v>
      </c>
      <c r="G301" s="20">
        <v>5</v>
      </c>
      <c r="H301" s="21">
        <v>3552.2999999999997</v>
      </c>
      <c r="I301" s="31">
        <v>2504.6999999999998</v>
      </c>
      <c r="J301" s="54" t="s">
        <v>48</v>
      </c>
      <c r="K301" s="53">
        <f>H301*N301</f>
        <v>3696452.3339999993</v>
      </c>
      <c r="L301" s="31">
        <f>H301*O301</f>
        <v>79109.72099999999</v>
      </c>
      <c r="M301" s="31">
        <f t="shared" si="24"/>
        <v>3775562.0549999992</v>
      </c>
      <c r="N301" s="55">
        <v>1040.58</v>
      </c>
      <c r="O301" s="31">
        <v>22.27</v>
      </c>
      <c r="P301" s="30"/>
      <c r="Q301" s="24"/>
      <c r="R301" s="20" t="s">
        <v>36</v>
      </c>
      <c r="S301" s="20" t="s">
        <v>37</v>
      </c>
    </row>
    <row r="302" spans="1:19" x14ac:dyDescent="0.3">
      <c r="B302" s="13"/>
      <c r="C302" s="22"/>
      <c r="D302" s="20"/>
      <c r="E302" s="20"/>
      <c r="F302" s="20"/>
      <c r="G302" s="20"/>
      <c r="H302" s="21"/>
      <c r="I302" s="31"/>
      <c r="J302" s="54"/>
      <c r="K302" s="53"/>
      <c r="L302" s="31"/>
      <c r="M302" s="31"/>
      <c r="N302" s="55"/>
      <c r="O302" s="31"/>
      <c r="P302" s="30"/>
      <c r="Q302" s="24"/>
      <c r="R302" s="20"/>
      <c r="S302" s="20"/>
    </row>
    <row r="303" spans="1:19" s="61" customFormat="1" x14ac:dyDescent="0.3">
      <c r="A303" s="61">
        <f>B310+B314+B323+B359+B366+B374+B420+B432+B441+B474+B478+B486+B506+B1001+B519+B526+B543+B547+B550+B556+B743</f>
        <v>339</v>
      </c>
      <c r="B303" s="32"/>
      <c r="C303" s="62" t="s">
        <v>264</v>
      </c>
      <c r="D303" s="32"/>
      <c r="E303" s="32"/>
      <c r="F303" s="32"/>
      <c r="G303" s="32"/>
      <c r="H303" s="26"/>
      <c r="I303" s="26"/>
      <c r="J303" s="25"/>
      <c r="K303" s="26">
        <f>K304+K557</f>
        <v>304922217.05879998</v>
      </c>
      <c r="L303" s="30">
        <f>L304+L557</f>
        <v>15116223.465859996</v>
      </c>
      <c r="M303" s="30">
        <f>M304+M557</f>
        <v>320038440.52465999</v>
      </c>
      <c r="O303" s="31"/>
      <c r="P303" s="30"/>
      <c r="Q303" s="30"/>
      <c r="R303" s="30"/>
      <c r="S303" s="31"/>
    </row>
    <row r="304" spans="1:19" s="61" customFormat="1" x14ac:dyDescent="0.3">
      <c r="B304" s="32"/>
      <c r="C304" s="62" t="s">
        <v>31</v>
      </c>
      <c r="D304" s="32"/>
      <c r="E304" s="32"/>
      <c r="F304" s="32"/>
      <c r="G304" s="32"/>
      <c r="H304" s="26"/>
      <c r="I304" s="26"/>
      <c r="J304" s="25"/>
      <c r="K304" s="26">
        <f>K305+K311+K315+K324+K362+K367+K375+K421+K434+K446+K475+K479+K487+K508+K520+K527+K544+K548+K552</f>
        <v>142340032.99050003</v>
      </c>
      <c r="L304" s="30">
        <f>L305+L311+L315+L324+L362+L367+L375+L421+L434+L446+L475+L479+L487+L508+L520+L527+L544+L548+L552</f>
        <v>7550887.5940999985</v>
      </c>
      <c r="M304" s="30">
        <f>M305+M311+M315+M324+M362+M367+M375+M421+M434+M446+M475+M479+M487+M508+M520+M527+M544+M548+M552</f>
        <v>149890920.5846</v>
      </c>
      <c r="O304" s="31"/>
      <c r="P304" s="30"/>
      <c r="Q304" s="30"/>
      <c r="R304" s="31"/>
      <c r="S304" s="31"/>
    </row>
    <row r="305" spans="2:43" s="61" customFormat="1" x14ac:dyDescent="0.3">
      <c r="B305" s="32"/>
      <c r="C305" s="62" t="s">
        <v>32</v>
      </c>
      <c r="D305" s="32"/>
      <c r="E305" s="32"/>
      <c r="F305" s="32"/>
      <c r="G305" s="32"/>
      <c r="H305" s="26"/>
      <c r="I305" s="26"/>
      <c r="J305" s="25"/>
      <c r="K305" s="26">
        <f>SUM(K306:K310)</f>
        <v>1554678.5119999999</v>
      </c>
      <c r="L305" s="30">
        <f>SUM(L306:L310)</f>
        <v>154111.28</v>
      </c>
      <c r="M305" s="30">
        <f>SUM(M306:M310)</f>
        <v>1708789.7919999999</v>
      </c>
      <c r="O305" s="31"/>
      <c r="P305" s="30"/>
      <c r="Q305" s="30"/>
      <c r="R305" s="30"/>
    </row>
    <row r="306" spans="2:43" ht="37.5" x14ac:dyDescent="0.3">
      <c r="B306" s="13">
        <v>1</v>
      </c>
      <c r="C306" s="63" t="s">
        <v>33</v>
      </c>
      <c r="D306" s="13">
        <v>1994</v>
      </c>
      <c r="E306" s="13"/>
      <c r="F306" s="13" t="s">
        <v>34</v>
      </c>
      <c r="G306" s="13">
        <v>2</v>
      </c>
      <c r="H306" s="21">
        <v>2039.5</v>
      </c>
      <c r="I306" s="13">
        <v>678.4</v>
      </c>
      <c r="J306" s="64" t="s">
        <v>42</v>
      </c>
      <c r="K306" s="21">
        <f>H306*N306</f>
        <v>312736.93</v>
      </c>
      <c r="L306" s="31">
        <f>H306*O306</f>
        <v>31000.399999999998</v>
      </c>
      <c r="M306" s="31">
        <f>K306+L306</f>
        <v>343737.33</v>
      </c>
      <c r="N306" s="31">
        <v>153.34</v>
      </c>
      <c r="O306" s="31">
        <v>15.2</v>
      </c>
      <c r="P306" s="31"/>
      <c r="Q306" s="31" t="s">
        <v>37</v>
      </c>
      <c r="R306" s="20" t="s">
        <v>37</v>
      </c>
      <c r="S306" s="20" t="s">
        <v>265</v>
      </c>
    </row>
    <row r="307" spans="2:43" s="6" customFormat="1" ht="37.5" x14ac:dyDescent="0.3">
      <c r="B307" s="13">
        <v>2</v>
      </c>
      <c r="C307" s="63" t="s">
        <v>266</v>
      </c>
      <c r="D307" s="13">
        <v>1980</v>
      </c>
      <c r="E307" s="13"/>
      <c r="F307" s="13" t="s">
        <v>34</v>
      </c>
      <c r="G307" s="13">
        <v>2</v>
      </c>
      <c r="H307" s="21">
        <v>2113.4</v>
      </c>
      <c r="I307" s="13">
        <v>835</v>
      </c>
      <c r="J307" s="64" t="s">
        <v>42</v>
      </c>
      <c r="K307" s="21">
        <f>H307*N307</f>
        <v>324068.75599999999</v>
      </c>
      <c r="L307" s="31">
        <f>H307*O307</f>
        <v>32123.68</v>
      </c>
      <c r="M307" s="31">
        <f>K307+L307</f>
        <v>356192.43599999999</v>
      </c>
      <c r="N307" s="31">
        <v>153.34</v>
      </c>
      <c r="O307" s="31">
        <v>15.2</v>
      </c>
      <c r="P307" s="30"/>
      <c r="Q307" s="31" t="s">
        <v>37</v>
      </c>
      <c r="R307" s="20" t="s">
        <v>37</v>
      </c>
      <c r="S307" s="20" t="s">
        <v>265</v>
      </c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2:43" s="6" customFormat="1" ht="37.5" x14ac:dyDescent="0.3">
      <c r="B308" s="13">
        <v>3</v>
      </c>
      <c r="C308" s="63" t="s">
        <v>39</v>
      </c>
      <c r="D308" s="13">
        <v>1978</v>
      </c>
      <c r="E308" s="13"/>
      <c r="F308" s="13" t="s">
        <v>34</v>
      </c>
      <c r="G308" s="13">
        <v>2</v>
      </c>
      <c r="H308" s="21">
        <v>2165.6999999999998</v>
      </c>
      <c r="I308" s="13">
        <v>849.6</v>
      </c>
      <c r="J308" s="64" t="s">
        <v>42</v>
      </c>
      <c r="K308" s="21">
        <f>H308*N308</f>
        <v>332088.43799999997</v>
      </c>
      <c r="L308" s="31">
        <f>H308*O308</f>
        <v>32918.639999999992</v>
      </c>
      <c r="M308" s="31">
        <f>K308+L308</f>
        <v>365007.07799999998</v>
      </c>
      <c r="N308" s="31">
        <v>153.34</v>
      </c>
      <c r="O308" s="31">
        <v>15.2</v>
      </c>
      <c r="P308" s="30"/>
      <c r="Q308" s="31" t="s">
        <v>37</v>
      </c>
      <c r="R308" s="20" t="s">
        <v>37</v>
      </c>
      <c r="S308" s="20" t="s">
        <v>265</v>
      </c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2:43" s="6" customFormat="1" ht="37.5" x14ac:dyDescent="0.3">
      <c r="B309" s="13">
        <v>4</v>
      </c>
      <c r="C309" s="63" t="s">
        <v>267</v>
      </c>
      <c r="D309" s="13">
        <v>1975</v>
      </c>
      <c r="E309" s="13"/>
      <c r="F309" s="13" t="s">
        <v>34</v>
      </c>
      <c r="G309" s="13">
        <v>2</v>
      </c>
      <c r="H309" s="21">
        <v>1778.9</v>
      </c>
      <c r="I309" s="13">
        <v>684.2</v>
      </c>
      <c r="J309" s="64" t="s">
        <v>42</v>
      </c>
      <c r="K309" s="21">
        <f>H309*N309</f>
        <v>272776.52600000001</v>
      </c>
      <c r="L309" s="31">
        <f>H309*O309</f>
        <v>27039.279999999999</v>
      </c>
      <c r="M309" s="31">
        <f>K309+L309</f>
        <v>299815.80599999998</v>
      </c>
      <c r="N309" s="31">
        <v>153.34</v>
      </c>
      <c r="O309" s="31">
        <v>15.2</v>
      </c>
      <c r="P309" s="30"/>
      <c r="Q309" s="31" t="s">
        <v>37</v>
      </c>
      <c r="R309" s="20" t="s">
        <v>37</v>
      </c>
      <c r="S309" s="20" t="s">
        <v>265</v>
      </c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2:43" s="6" customFormat="1" ht="37.5" x14ac:dyDescent="0.3">
      <c r="B310" s="13">
        <v>5</v>
      </c>
      <c r="C310" s="63" t="s">
        <v>268</v>
      </c>
      <c r="D310" s="13">
        <v>1985</v>
      </c>
      <c r="E310" s="13"/>
      <c r="F310" s="13" t="s">
        <v>34</v>
      </c>
      <c r="G310" s="13">
        <v>2</v>
      </c>
      <c r="H310" s="21">
        <v>2041.4</v>
      </c>
      <c r="I310" s="13">
        <v>968.5</v>
      </c>
      <c r="J310" s="64" t="s">
        <v>42</v>
      </c>
      <c r="K310" s="21">
        <f>H310*N310</f>
        <v>313007.86200000002</v>
      </c>
      <c r="L310" s="31">
        <f>H310*O310</f>
        <v>31029.279999999999</v>
      </c>
      <c r="M310" s="31">
        <f>K310+L310</f>
        <v>344037.14199999999</v>
      </c>
      <c r="N310" s="31">
        <v>153.33000000000001</v>
      </c>
      <c r="O310" s="31">
        <v>15.2</v>
      </c>
      <c r="P310" s="30"/>
      <c r="Q310" s="31" t="s">
        <v>37</v>
      </c>
      <c r="R310" s="20" t="s">
        <v>37</v>
      </c>
      <c r="S310" s="20" t="s">
        <v>265</v>
      </c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2:43" s="65" customFormat="1" x14ac:dyDescent="0.3">
      <c r="B311" s="32"/>
      <c r="C311" s="62" t="s">
        <v>43</v>
      </c>
      <c r="D311" s="32"/>
      <c r="E311" s="32"/>
      <c r="F311" s="32"/>
      <c r="G311" s="32"/>
      <c r="H311" s="26"/>
      <c r="I311" s="32"/>
      <c r="J311" s="27"/>
      <c r="K311" s="26">
        <f>SUM(K312:K314)</f>
        <v>1141333.8756000001</v>
      </c>
      <c r="L311" s="30">
        <f>SUM(L312:L314)</f>
        <v>105711.38099999999</v>
      </c>
      <c r="M311" s="30">
        <f>SUM(M312:M314)</f>
        <v>1247045.2566</v>
      </c>
      <c r="N311" s="30"/>
      <c r="O311" s="31"/>
      <c r="P311" s="30"/>
      <c r="Q311" s="30"/>
      <c r="R311" s="31"/>
      <c r="S311" s="47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</row>
    <row r="312" spans="2:43" s="6" customFormat="1" ht="37.5" x14ac:dyDescent="0.3">
      <c r="B312" s="13">
        <v>1</v>
      </c>
      <c r="C312" s="63" t="s">
        <v>269</v>
      </c>
      <c r="D312" s="13">
        <v>1976</v>
      </c>
      <c r="E312" s="13"/>
      <c r="F312" s="13" t="s">
        <v>34</v>
      </c>
      <c r="G312" s="13">
        <v>3</v>
      </c>
      <c r="H312" s="21">
        <v>1947.3</v>
      </c>
      <c r="I312" s="13">
        <v>1436.8</v>
      </c>
      <c r="J312" s="64" t="s">
        <v>42</v>
      </c>
      <c r="K312" s="21">
        <f>H312*N312</f>
        <v>418533.18900000001</v>
      </c>
      <c r="L312" s="31">
        <f>H312*O312</f>
        <v>34058.276999999995</v>
      </c>
      <c r="M312" s="31">
        <f>K312+L312</f>
        <v>452591.46600000001</v>
      </c>
      <c r="N312" s="31">
        <v>214.93</v>
      </c>
      <c r="O312" s="31">
        <v>17.489999999999998</v>
      </c>
      <c r="P312" s="31"/>
      <c r="Q312" s="31" t="s">
        <v>37</v>
      </c>
      <c r="R312" s="20" t="s">
        <v>37</v>
      </c>
      <c r="S312" s="20" t="s">
        <v>265</v>
      </c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2:43" s="6" customFormat="1" ht="37.5" x14ac:dyDescent="0.3">
      <c r="B313" s="13">
        <v>2</v>
      </c>
      <c r="C313" s="63" t="s">
        <v>270</v>
      </c>
      <c r="D313" s="13">
        <v>1977</v>
      </c>
      <c r="E313" s="13"/>
      <c r="F313" s="13" t="s">
        <v>34</v>
      </c>
      <c r="G313" s="13">
        <v>2</v>
      </c>
      <c r="H313" s="21">
        <v>2385.92</v>
      </c>
      <c r="I313" s="13">
        <v>1044.78</v>
      </c>
      <c r="J313" s="64" t="s">
        <v>42</v>
      </c>
      <c r="K313" s="21">
        <f>H313*N313</f>
        <v>365833.11360000004</v>
      </c>
      <c r="L313" s="31">
        <f>H313*O313</f>
        <v>36265.983999999997</v>
      </c>
      <c r="M313" s="31">
        <f>K313+L313</f>
        <v>402099.09760000004</v>
      </c>
      <c r="N313" s="31">
        <v>153.33000000000001</v>
      </c>
      <c r="O313" s="31">
        <v>15.2</v>
      </c>
      <c r="P313" s="30"/>
      <c r="Q313" s="31" t="s">
        <v>37</v>
      </c>
      <c r="R313" s="20" t="s">
        <v>37</v>
      </c>
      <c r="S313" s="20" t="s">
        <v>265</v>
      </c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2:43" s="6" customFormat="1" ht="37.5" x14ac:dyDescent="0.3">
      <c r="B314" s="13">
        <v>3</v>
      </c>
      <c r="C314" s="63" t="s">
        <v>271</v>
      </c>
      <c r="D314" s="13">
        <v>1983</v>
      </c>
      <c r="E314" s="13"/>
      <c r="F314" s="13" t="s">
        <v>34</v>
      </c>
      <c r="G314" s="13">
        <v>2</v>
      </c>
      <c r="H314" s="21">
        <v>2328.1</v>
      </c>
      <c r="I314" s="13">
        <v>1048.5</v>
      </c>
      <c r="J314" s="64" t="s">
        <v>42</v>
      </c>
      <c r="K314" s="21">
        <f>H314*N314</f>
        <v>356967.57300000003</v>
      </c>
      <c r="L314" s="31">
        <f>H314*O314</f>
        <v>35387.119999999995</v>
      </c>
      <c r="M314" s="31">
        <f>K314+L314</f>
        <v>392354.69300000003</v>
      </c>
      <c r="N314" s="31">
        <v>153.33000000000001</v>
      </c>
      <c r="O314" s="31">
        <v>15.2</v>
      </c>
      <c r="P314" s="30"/>
      <c r="Q314" s="31" t="s">
        <v>37</v>
      </c>
      <c r="R314" s="20" t="s">
        <v>37</v>
      </c>
      <c r="S314" s="20" t="s">
        <v>265</v>
      </c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2:43" s="65" customFormat="1" x14ac:dyDescent="0.3">
      <c r="B315" s="32"/>
      <c r="C315" s="62" t="s">
        <v>46</v>
      </c>
      <c r="D315" s="32"/>
      <c r="E315" s="32"/>
      <c r="F315" s="32"/>
      <c r="G315" s="32"/>
      <c r="H315" s="26"/>
      <c r="I315" s="32"/>
      <c r="J315" s="27"/>
      <c r="K315" s="26">
        <f>SUM(K316:K323)</f>
        <v>2388896.33</v>
      </c>
      <c r="L315" s="30">
        <f>SUM(L316:L323)</f>
        <v>169820.74179999999</v>
      </c>
      <c r="M315" s="30">
        <f>SUM(M316:M323)</f>
        <v>2558717.0718</v>
      </c>
      <c r="N315" s="30"/>
      <c r="O315" s="31"/>
      <c r="P315" s="30"/>
      <c r="Q315" s="31"/>
      <c r="R315" s="31"/>
      <c r="S315" s="47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</row>
    <row r="316" spans="2:43" s="6" customFormat="1" ht="37.5" x14ac:dyDescent="0.3">
      <c r="B316" s="13">
        <v>1</v>
      </c>
      <c r="C316" s="63" t="s">
        <v>272</v>
      </c>
      <c r="D316" s="13">
        <v>1969</v>
      </c>
      <c r="E316" s="13"/>
      <c r="F316" s="13" t="s">
        <v>34</v>
      </c>
      <c r="G316" s="13">
        <v>2</v>
      </c>
      <c r="H316" s="21">
        <v>1285.5999999999999</v>
      </c>
      <c r="I316" s="13">
        <v>717.11</v>
      </c>
      <c r="J316" s="64" t="s">
        <v>45</v>
      </c>
      <c r="K316" s="21">
        <f>H316*N316</f>
        <v>573776.13599999994</v>
      </c>
      <c r="L316" s="31">
        <f>H316*O316</f>
        <v>23063.664000000001</v>
      </c>
      <c r="M316" s="31">
        <f t="shared" ref="M316:M323" si="27">K316+L316</f>
        <v>596839.79999999993</v>
      </c>
      <c r="N316" s="31">
        <v>446.31</v>
      </c>
      <c r="O316" s="31">
        <v>17.940000000000001</v>
      </c>
      <c r="P316" s="30"/>
      <c r="Q316" s="31" t="s">
        <v>37</v>
      </c>
      <c r="R316" s="20" t="s">
        <v>37</v>
      </c>
      <c r="S316" s="20" t="s">
        <v>265</v>
      </c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2:43" s="6" customFormat="1" ht="37.5" x14ac:dyDescent="0.3">
      <c r="B317" s="13">
        <v>2</v>
      </c>
      <c r="C317" s="63" t="s">
        <v>273</v>
      </c>
      <c r="D317" s="13">
        <v>1990</v>
      </c>
      <c r="E317" s="13"/>
      <c r="F317" s="13" t="s">
        <v>34</v>
      </c>
      <c r="G317" s="13">
        <v>3</v>
      </c>
      <c r="H317" s="21">
        <v>2278.88</v>
      </c>
      <c r="I317" s="13">
        <v>1296.3</v>
      </c>
      <c r="J317" s="64" t="s">
        <v>42</v>
      </c>
      <c r="K317" s="21">
        <f>H317*N317</f>
        <v>354365.84</v>
      </c>
      <c r="L317" s="31">
        <f>H317*O317</f>
        <v>34114.833600000005</v>
      </c>
      <c r="M317" s="31">
        <f t="shared" si="27"/>
        <v>388480.67360000004</v>
      </c>
      <c r="N317" s="31">
        <v>155.5</v>
      </c>
      <c r="O317" s="31">
        <v>14.97</v>
      </c>
      <c r="P317" s="30"/>
      <c r="Q317" s="31" t="s">
        <v>37</v>
      </c>
      <c r="R317" s="20" t="s">
        <v>37</v>
      </c>
      <c r="S317" s="20" t="s">
        <v>265</v>
      </c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2:43" s="6" customFormat="1" ht="37.5" x14ac:dyDescent="0.3">
      <c r="B318" s="13">
        <v>3</v>
      </c>
      <c r="C318" s="63" t="s">
        <v>47</v>
      </c>
      <c r="D318" s="13">
        <v>1969</v>
      </c>
      <c r="E318" s="13"/>
      <c r="F318" s="13" t="s">
        <v>34</v>
      </c>
      <c r="G318" s="13">
        <v>2</v>
      </c>
      <c r="H318" s="21">
        <v>376.7</v>
      </c>
      <c r="I318" s="13">
        <v>211.7</v>
      </c>
      <c r="J318" s="64" t="s">
        <v>45</v>
      </c>
      <c r="K318" s="21">
        <f>H318*N318</f>
        <v>168124.97699999998</v>
      </c>
      <c r="L318" s="31">
        <f>H318*O318</f>
        <v>6757.9980000000005</v>
      </c>
      <c r="M318" s="31">
        <f t="shared" si="27"/>
        <v>174882.97499999998</v>
      </c>
      <c r="N318" s="31">
        <v>446.31</v>
      </c>
      <c r="O318" s="31">
        <v>17.940000000000001</v>
      </c>
      <c r="P318" s="30"/>
      <c r="Q318" s="31" t="s">
        <v>37</v>
      </c>
      <c r="R318" s="20" t="s">
        <v>37</v>
      </c>
      <c r="S318" s="20" t="s">
        <v>265</v>
      </c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2:43" s="6" customFormat="1" ht="56.25" x14ac:dyDescent="0.3">
      <c r="B319" s="13"/>
      <c r="C319" s="63"/>
      <c r="D319" s="13"/>
      <c r="E319" s="13"/>
      <c r="F319" s="13"/>
      <c r="G319" s="13"/>
      <c r="H319" s="21"/>
      <c r="I319" s="13"/>
      <c r="J319" s="64" t="s">
        <v>35</v>
      </c>
      <c r="K319" s="21">
        <f>H318*N319</f>
        <v>21181.840999999997</v>
      </c>
      <c r="L319" s="31">
        <f>H318*O319</f>
        <v>5194.6929999999993</v>
      </c>
      <c r="M319" s="31">
        <f t="shared" si="27"/>
        <v>26376.533999999996</v>
      </c>
      <c r="N319" s="31">
        <v>56.23</v>
      </c>
      <c r="O319" s="31">
        <v>13.79</v>
      </c>
      <c r="P319" s="30"/>
      <c r="Q319" s="31" t="s">
        <v>37</v>
      </c>
      <c r="R319" s="20" t="s">
        <v>37</v>
      </c>
      <c r="S319" s="20" t="s">
        <v>265</v>
      </c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2:43" s="6" customFormat="1" ht="37.5" x14ac:dyDescent="0.3">
      <c r="B320" s="13">
        <v>4</v>
      </c>
      <c r="C320" s="63" t="s">
        <v>49</v>
      </c>
      <c r="D320" s="13">
        <v>1969</v>
      </c>
      <c r="E320" s="13"/>
      <c r="F320" s="13" t="s">
        <v>34</v>
      </c>
      <c r="G320" s="13">
        <v>2</v>
      </c>
      <c r="H320" s="21">
        <v>867.6</v>
      </c>
      <c r="I320" s="13">
        <v>578.4</v>
      </c>
      <c r="J320" s="64" t="s">
        <v>45</v>
      </c>
      <c r="K320" s="21">
        <f>H320*N320</f>
        <v>387218.55600000004</v>
      </c>
      <c r="L320" s="31">
        <f>H320*O320</f>
        <v>15564.744000000002</v>
      </c>
      <c r="M320" s="31">
        <f t="shared" si="27"/>
        <v>402783.30000000005</v>
      </c>
      <c r="N320" s="31">
        <v>446.31</v>
      </c>
      <c r="O320" s="31">
        <v>17.940000000000001</v>
      </c>
      <c r="P320" s="30"/>
      <c r="Q320" s="31" t="s">
        <v>37</v>
      </c>
      <c r="R320" s="20" t="s">
        <v>37</v>
      </c>
      <c r="S320" s="20" t="s">
        <v>265</v>
      </c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2:43" s="6" customFormat="1" ht="37.5" x14ac:dyDescent="0.3">
      <c r="B321" s="13">
        <v>5</v>
      </c>
      <c r="C321" s="63" t="s">
        <v>274</v>
      </c>
      <c r="D321" s="13">
        <v>1985</v>
      </c>
      <c r="E321" s="13"/>
      <c r="F321" s="13" t="s">
        <v>34</v>
      </c>
      <c r="G321" s="13">
        <v>3</v>
      </c>
      <c r="H321" s="21">
        <v>1883.11</v>
      </c>
      <c r="I321" s="13">
        <v>905.51</v>
      </c>
      <c r="J321" s="64" t="s">
        <v>42</v>
      </c>
      <c r="K321" s="21">
        <f>H321*N321</f>
        <v>292823.60499999998</v>
      </c>
      <c r="L321" s="31">
        <f>H321*O321</f>
        <v>28190.1567</v>
      </c>
      <c r="M321" s="31">
        <f t="shared" si="27"/>
        <v>321013.76169999997</v>
      </c>
      <c r="N321" s="31">
        <v>155.5</v>
      </c>
      <c r="O321" s="31">
        <v>14.97</v>
      </c>
      <c r="P321" s="30"/>
      <c r="Q321" s="31" t="s">
        <v>37</v>
      </c>
      <c r="R321" s="20" t="s">
        <v>37</v>
      </c>
      <c r="S321" s="20" t="s">
        <v>265</v>
      </c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2:43" s="6" customFormat="1" ht="37.5" x14ac:dyDescent="0.3">
      <c r="B322" s="13">
        <v>6</v>
      </c>
      <c r="C322" s="63" t="s">
        <v>275</v>
      </c>
      <c r="D322" s="13">
        <v>1981</v>
      </c>
      <c r="E322" s="13"/>
      <c r="F322" s="13" t="s">
        <v>34</v>
      </c>
      <c r="G322" s="13">
        <v>3</v>
      </c>
      <c r="H322" s="21">
        <v>2035.98</v>
      </c>
      <c r="I322" s="13">
        <v>1077.3</v>
      </c>
      <c r="J322" s="64" t="s">
        <v>42</v>
      </c>
      <c r="K322" s="21">
        <f>H322*N322</f>
        <v>316594.89</v>
      </c>
      <c r="L322" s="31">
        <f>H322*O322</f>
        <v>30478.620600000002</v>
      </c>
      <c r="M322" s="31">
        <f t="shared" si="27"/>
        <v>347073.51060000004</v>
      </c>
      <c r="N322" s="31">
        <v>155.5</v>
      </c>
      <c r="O322" s="31">
        <v>14.97</v>
      </c>
      <c r="P322" s="30"/>
      <c r="Q322" s="31" t="s">
        <v>37</v>
      </c>
      <c r="R322" s="20" t="s">
        <v>37</v>
      </c>
      <c r="S322" s="20" t="s">
        <v>265</v>
      </c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2:43" s="9" customFormat="1" ht="37.5" x14ac:dyDescent="0.3">
      <c r="B323" s="13">
        <v>7</v>
      </c>
      <c r="C323" s="63" t="s">
        <v>276</v>
      </c>
      <c r="D323" s="13">
        <v>1979</v>
      </c>
      <c r="E323" s="13"/>
      <c r="F323" s="13" t="s">
        <v>34</v>
      </c>
      <c r="G323" s="13">
        <v>3</v>
      </c>
      <c r="H323" s="21">
        <v>1767.27</v>
      </c>
      <c r="I323" s="13">
        <v>878.8</v>
      </c>
      <c r="J323" s="64" t="s">
        <v>42</v>
      </c>
      <c r="K323" s="21">
        <f>H323*N323</f>
        <v>274810.48499999999</v>
      </c>
      <c r="L323" s="31">
        <f>H323*O323</f>
        <v>26456.031900000002</v>
      </c>
      <c r="M323" s="31">
        <f t="shared" si="27"/>
        <v>301266.51689999999</v>
      </c>
      <c r="N323" s="31">
        <v>155.5</v>
      </c>
      <c r="O323" s="31">
        <v>14.97</v>
      </c>
      <c r="P323" s="30"/>
      <c r="Q323" s="31" t="s">
        <v>37</v>
      </c>
      <c r="R323" s="20" t="s">
        <v>37</v>
      </c>
      <c r="S323" s="20" t="s">
        <v>265</v>
      </c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2:43" s="66" customFormat="1" x14ac:dyDescent="0.3">
      <c r="B324" s="32"/>
      <c r="C324" s="62" t="s">
        <v>50</v>
      </c>
      <c r="D324" s="32"/>
      <c r="E324" s="32"/>
      <c r="F324" s="32"/>
      <c r="G324" s="32"/>
      <c r="H324" s="26"/>
      <c r="I324" s="32"/>
      <c r="J324" s="27"/>
      <c r="K324" s="26">
        <f>SUM(K325:K361)</f>
        <v>9643657.4367000032</v>
      </c>
      <c r="L324" s="30">
        <f>SUM(L325:L361)</f>
        <v>623296.78500000003</v>
      </c>
      <c r="M324" s="30">
        <f>SUM(M325:M361)</f>
        <v>10266954.221699998</v>
      </c>
      <c r="N324" s="30"/>
      <c r="O324" s="31"/>
      <c r="P324" s="30"/>
      <c r="Q324" s="30" t="s">
        <v>37</v>
      </c>
      <c r="R324" s="30"/>
      <c r="S324" s="47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</row>
    <row r="325" spans="2:43" s="9" customFormat="1" ht="37.5" x14ac:dyDescent="0.3">
      <c r="B325" s="13">
        <v>1</v>
      </c>
      <c r="C325" s="63" t="s">
        <v>277</v>
      </c>
      <c r="D325" s="13">
        <v>1963</v>
      </c>
      <c r="E325" s="13"/>
      <c r="F325" s="13" t="s">
        <v>34</v>
      </c>
      <c r="G325" s="13">
        <v>2</v>
      </c>
      <c r="H325" s="21">
        <v>556.79999999999995</v>
      </c>
      <c r="I325" s="13">
        <v>323.2</v>
      </c>
      <c r="J325" s="64" t="s">
        <v>42</v>
      </c>
      <c r="K325" s="21">
        <f>H325*N325</f>
        <v>91175.999999999985</v>
      </c>
      <c r="L325" s="31">
        <f>H325*O325</f>
        <v>8463.3599999999988</v>
      </c>
      <c r="M325" s="31">
        <f t="shared" ref="M325:M361" si="28">K325+L325</f>
        <v>99639.359999999986</v>
      </c>
      <c r="N325" s="31">
        <v>163.75</v>
      </c>
      <c r="O325" s="31">
        <v>15.2</v>
      </c>
      <c r="P325" s="30"/>
      <c r="Q325" s="31" t="s">
        <v>37</v>
      </c>
      <c r="R325" s="20" t="s">
        <v>37</v>
      </c>
      <c r="S325" s="20" t="s">
        <v>265</v>
      </c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2:43" s="9" customFormat="1" ht="37.5" x14ac:dyDescent="0.3">
      <c r="B326" s="13">
        <v>2</v>
      </c>
      <c r="C326" s="63" t="s">
        <v>278</v>
      </c>
      <c r="D326" s="13">
        <v>1980</v>
      </c>
      <c r="E326" s="13"/>
      <c r="F326" s="13" t="s">
        <v>34</v>
      </c>
      <c r="G326" s="13">
        <v>3</v>
      </c>
      <c r="H326" s="21">
        <v>1258.8</v>
      </c>
      <c r="I326" s="13">
        <v>820.4</v>
      </c>
      <c r="J326" s="64" t="s">
        <v>42</v>
      </c>
      <c r="K326" s="21">
        <f>H326*N326</f>
        <v>219597.65999999997</v>
      </c>
      <c r="L326" s="31">
        <f>H326*O326</f>
        <v>20870.903999999999</v>
      </c>
      <c r="M326" s="31">
        <f t="shared" si="28"/>
        <v>240468.56399999998</v>
      </c>
      <c r="N326" s="31">
        <v>174.45</v>
      </c>
      <c r="O326" s="31">
        <v>16.579999999999998</v>
      </c>
      <c r="P326" s="30"/>
      <c r="Q326" s="31" t="s">
        <v>37</v>
      </c>
      <c r="R326" s="20" t="s">
        <v>37</v>
      </c>
      <c r="S326" s="20" t="s">
        <v>265</v>
      </c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2:43" s="9" customFormat="1" ht="56.25" x14ac:dyDescent="0.3">
      <c r="B327" s="13">
        <v>3</v>
      </c>
      <c r="C327" s="63" t="s">
        <v>279</v>
      </c>
      <c r="D327" s="13">
        <v>1965</v>
      </c>
      <c r="E327" s="13"/>
      <c r="F327" s="13" t="s">
        <v>56</v>
      </c>
      <c r="G327" s="13">
        <v>2</v>
      </c>
      <c r="H327" s="21">
        <v>752.8</v>
      </c>
      <c r="I327" s="13">
        <v>423.4</v>
      </c>
      <c r="J327" s="64" t="s">
        <v>45</v>
      </c>
      <c r="K327" s="21">
        <f>H327*N327</f>
        <v>295496.58399999997</v>
      </c>
      <c r="L327" s="31">
        <f>H327*O327</f>
        <v>11721.096</v>
      </c>
      <c r="M327" s="31">
        <f t="shared" si="28"/>
        <v>307217.68</v>
      </c>
      <c r="N327" s="31">
        <v>392.53</v>
      </c>
      <c r="O327" s="31">
        <v>15.57</v>
      </c>
      <c r="P327" s="30"/>
      <c r="Q327" s="31" t="s">
        <v>37</v>
      </c>
      <c r="R327" s="20" t="s">
        <v>37</v>
      </c>
      <c r="S327" s="20" t="s">
        <v>265</v>
      </c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2:43" s="9" customFormat="1" ht="37.5" x14ac:dyDescent="0.3">
      <c r="B328" s="13">
        <v>4</v>
      </c>
      <c r="C328" s="63" t="s">
        <v>280</v>
      </c>
      <c r="D328" s="13">
        <v>1957</v>
      </c>
      <c r="E328" s="13"/>
      <c r="F328" s="13" t="s">
        <v>34</v>
      </c>
      <c r="G328" s="13">
        <v>2</v>
      </c>
      <c r="H328" s="21">
        <v>698.3</v>
      </c>
      <c r="I328" s="13">
        <v>594</v>
      </c>
      <c r="J328" s="64" t="s">
        <v>45</v>
      </c>
      <c r="K328" s="21">
        <f>H328*N328</f>
        <v>311658.27299999999</v>
      </c>
      <c r="L328" s="31">
        <f>H328*O328</f>
        <v>12527.502</v>
      </c>
      <c r="M328" s="31">
        <f t="shared" si="28"/>
        <v>324185.77499999997</v>
      </c>
      <c r="N328" s="31">
        <v>446.31</v>
      </c>
      <c r="O328" s="31">
        <v>17.940000000000001</v>
      </c>
      <c r="P328" s="30"/>
      <c r="Q328" s="31" t="s">
        <v>37</v>
      </c>
      <c r="R328" s="20" t="s">
        <v>37</v>
      </c>
      <c r="S328" s="20" t="s">
        <v>265</v>
      </c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2:43" s="9" customFormat="1" ht="56.25" x14ac:dyDescent="0.3">
      <c r="B329" s="13"/>
      <c r="C329" s="63"/>
      <c r="D329" s="13"/>
      <c r="E329" s="13"/>
      <c r="F329" s="13"/>
      <c r="G329" s="13"/>
      <c r="H329" s="21"/>
      <c r="I329" s="13"/>
      <c r="J329" s="64" t="s">
        <v>35</v>
      </c>
      <c r="K329" s="21">
        <f>H328*N329</f>
        <v>39265.408999999992</v>
      </c>
      <c r="L329" s="31">
        <f>H328*O329</f>
        <v>9629.5569999999989</v>
      </c>
      <c r="M329" s="31">
        <f t="shared" si="28"/>
        <v>48894.965999999993</v>
      </c>
      <c r="N329" s="31">
        <v>56.23</v>
      </c>
      <c r="O329" s="31">
        <v>13.79</v>
      </c>
      <c r="P329" s="30"/>
      <c r="Q329" s="31" t="s">
        <v>37</v>
      </c>
      <c r="R329" s="20" t="s">
        <v>37</v>
      </c>
      <c r="S329" s="20" t="s">
        <v>265</v>
      </c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2:43" s="9" customFormat="1" ht="37.5" x14ac:dyDescent="0.3">
      <c r="B330" s="13"/>
      <c r="C330" s="63"/>
      <c r="D330" s="13"/>
      <c r="E330" s="13"/>
      <c r="F330" s="13"/>
      <c r="G330" s="13"/>
      <c r="H330" s="21"/>
      <c r="I330" s="13"/>
      <c r="J330" s="64" t="s">
        <v>53</v>
      </c>
      <c r="K330" s="21">
        <f>H328*N330</f>
        <v>24419.550999999996</v>
      </c>
      <c r="L330" s="31">
        <f>H328*O330</f>
        <v>9308.3389999999999</v>
      </c>
      <c r="M330" s="31">
        <f t="shared" si="28"/>
        <v>33727.89</v>
      </c>
      <c r="N330" s="31">
        <v>34.97</v>
      </c>
      <c r="O330" s="31">
        <v>13.33</v>
      </c>
      <c r="P330" s="30"/>
      <c r="Q330" s="31" t="s">
        <v>37</v>
      </c>
      <c r="R330" s="20" t="s">
        <v>37</v>
      </c>
      <c r="S330" s="20" t="s">
        <v>265</v>
      </c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2:43" s="9" customFormat="1" x14ac:dyDescent="0.3">
      <c r="B331" s="13"/>
      <c r="C331" s="63"/>
      <c r="D331" s="13"/>
      <c r="E331" s="13"/>
      <c r="F331" s="13"/>
      <c r="G331" s="13"/>
      <c r="H331" s="21"/>
      <c r="I331" s="13"/>
      <c r="J331" s="64" t="s">
        <v>229</v>
      </c>
      <c r="K331" s="21">
        <f>H328*N331</f>
        <v>783995.37599999993</v>
      </c>
      <c r="L331" s="31">
        <f>H328*O331</f>
        <v>27366.376999999997</v>
      </c>
      <c r="M331" s="31">
        <f t="shared" si="28"/>
        <v>811361.75299999991</v>
      </c>
      <c r="N331" s="31">
        <v>1122.72</v>
      </c>
      <c r="O331" s="31">
        <v>39.19</v>
      </c>
      <c r="P331" s="30"/>
      <c r="Q331" s="31" t="s">
        <v>37</v>
      </c>
      <c r="R331" s="20" t="s">
        <v>37</v>
      </c>
      <c r="S331" s="20" t="s">
        <v>265</v>
      </c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2:43" s="9" customFormat="1" ht="37.5" x14ac:dyDescent="0.3">
      <c r="B332" s="13">
        <v>5</v>
      </c>
      <c r="C332" s="63" t="s">
        <v>281</v>
      </c>
      <c r="D332" s="13">
        <v>1978</v>
      </c>
      <c r="E332" s="13"/>
      <c r="F332" s="13" t="s">
        <v>34</v>
      </c>
      <c r="G332" s="13">
        <v>3</v>
      </c>
      <c r="H332" s="21">
        <v>2669.02</v>
      </c>
      <c r="I332" s="13">
        <v>1265.0999999999999</v>
      </c>
      <c r="J332" s="64" t="s">
        <v>42</v>
      </c>
      <c r="K332" s="21">
        <f>H332*N332</f>
        <v>415032.61</v>
      </c>
      <c r="L332" s="31">
        <f>H332*O332</f>
        <v>39955.229400000004</v>
      </c>
      <c r="M332" s="31">
        <f t="shared" si="28"/>
        <v>454987.8394</v>
      </c>
      <c r="N332" s="31">
        <v>155.5</v>
      </c>
      <c r="O332" s="31">
        <v>14.97</v>
      </c>
      <c r="P332" s="31"/>
      <c r="Q332" s="31"/>
      <c r="R332" s="20" t="s">
        <v>37</v>
      </c>
      <c r="S332" s="20" t="s">
        <v>265</v>
      </c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2:43" s="9" customFormat="1" ht="37.5" x14ac:dyDescent="0.3">
      <c r="B333" s="13">
        <v>6</v>
      </c>
      <c r="C333" s="63" t="s">
        <v>282</v>
      </c>
      <c r="D333" s="13">
        <v>1977</v>
      </c>
      <c r="E333" s="13"/>
      <c r="F333" s="13" t="s">
        <v>34</v>
      </c>
      <c r="G333" s="13">
        <v>3</v>
      </c>
      <c r="H333" s="21">
        <v>2626.1</v>
      </c>
      <c r="I333" s="13">
        <v>1262.5</v>
      </c>
      <c r="J333" s="64" t="s">
        <v>42</v>
      </c>
      <c r="K333" s="21">
        <f>H333*N333</f>
        <v>408358.55</v>
      </c>
      <c r="L333" s="31">
        <f>H333*O333</f>
        <v>39312.716999999997</v>
      </c>
      <c r="M333" s="31">
        <f t="shared" si="28"/>
        <v>447671.26699999999</v>
      </c>
      <c r="N333" s="31">
        <v>155.5</v>
      </c>
      <c r="O333" s="31">
        <v>14.97</v>
      </c>
      <c r="P333" s="31"/>
      <c r="Q333" s="31"/>
      <c r="R333" s="20" t="s">
        <v>37</v>
      </c>
      <c r="S333" s="20" t="s">
        <v>265</v>
      </c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2:43" s="9" customFormat="1" ht="37.5" x14ac:dyDescent="0.3">
      <c r="B334" s="13">
        <v>7</v>
      </c>
      <c r="C334" s="63" t="s">
        <v>283</v>
      </c>
      <c r="D334" s="13">
        <v>1970</v>
      </c>
      <c r="E334" s="13"/>
      <c r="F334" s="13" t="s">
        <v>34</v>
      </c>
      <c r="G334" s="13">
        <v>2</v>
      </c>
      <c r="H334" s="21">
        <v>1575.6</v>
      </c>
      <c r="I334" s="13">
        <v>625</v>
      </c>
      <c r="J334" s="64" t="s">
        <v>42</v>
      </c>
      <c r="K334" s="21">
        <f>H334*N334</f>
        <v>241602.50399999999</v>
      </c>
      <c r="L334" s="31">
        <f>H334*O334</f>
        <v>23949.119999999999</v>
      </c>
      <c r="M334" s="31">
        <f t="shared" si="28"/>
        <v>265551.62400000001</v>
      </c>
      <c r="N334" s="31">
        <v>153.34</v>
      </c>
      <c r="O334" s="31">
        <v>15.2</v>
      </c>
      <c r="P334" s="31"/>
      <c r="Q334" s="31"/>
      <c r="R334" s="20" t="s">
        <v>37</v>
      </c>
      <c r="S334" s="20" t="s">
        <v>265</v>
      </c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2:43" s="9" customFormat="1" x14ac:dyDescent="0.3">
      <c r="B335" s="13"/>
      <c r="C335" s="63"/>
      <c r="D335" s="13"/>
      <c r="E335" s="13"/>
      <c r="F335" s="13"/>
      <c r="G335" s="13"/>
      <c r="H335" s="21"/>
      <c r="I335" s="13"/>
      <c r="J335" s="64" t="s">
        <v>229</v>
      </c>
      <c r="K335" s="21">
        <f>H334*N335</f>
        <v>1683780.696</v>
      </c>
      <c r="L335" s="31">
        <f>H334*O335</f>
        <v>61747.763999999996</v>
      </c>
      <c r="M335" s="31">
        <f t="shared" si="28"/>
        <v>1745528.46</v>
      </c>
      <c r="N335" s="31">
        <v>1068.6600000000001</v>
      </c>
      <c r="O335" s="31">
        <v>39.19</v>
      </c>
      <c r="P335" s="31"/>
      <c r="Q335" s="31"/>
      <c r="R335" s="20" t="s">
        <v>37</v>
      </c>
      <c r="S335" s="20" t="s">
        <v>265</v>
      </c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2:43" s="9" customFormat="1" ht="37.5" x14ac:dyDescent="0.3">
      <c r="B336" s="13">
        <v>8</v>
      </c>
      <c r="C336" s="63" t="s">
        <v>284</v>
      </c>
      <c r="D336" s="13">
        <v>1975</v>
      </c>
      <c r="E336" s="13"/>
      <c r="F336" s="13" t="s">
        <v>34</v>
      </c>
      <c r="G336" s="13">
        <v>3</v>
      </c>
      <c r="H336" s="21">
        <v>2224</v>
      </c>
      <c r="I336" s="13">
        <v>1091.7</v>
      </c>
      <c r="J336" s="64" t="s">
        <v>42</v>
      </c>
      <c r="K336" s="21">
        <f>H336*N336</f>
        <v>345832</v>
      </c>
      <c r="L336" s="31">
        <f>H336*O336</f>
        <v>33293.279999999999</v>
      </c>
      <c r="M336" s="31">
        <f t="shared" si="28"/>
        <v>379125.28</v>
      </c>
      <c r="N336" s="31">
        <v>155.5</v>
      </c>
      <c r="O336" s="31">
        <v>14.97</v>
      </c>
      <c r="P336" s="30"/>
      <c r="Q336" s="31"/>
      <c r="R336" s="20" t="s">
        <v>37</v>
      </c>
      <c r="S336" s="20" t="s">
        <v>265</v>
      </c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2:43" s="9" customFormat="1" ht="37.5" x14ac:dyDescent="0.3">
      <c r="B337" s="13">
        <v>9</v>
      </c>
      <c r="C337" s="63" t="s">
        <v>285</v>
      </c>
      <c r="D337" s="13">
        <v>1976</v>
      </c>
      <c r="E337" s="13"/>
      <c r="F337" s="13" t="s">
        <v>34</v>
      </c>
      <c r="G337" s="13">
        <v>3</v>
      </c>
      <c r="H337" s="21">
        <v>2200.6</v>
      </c>
      <c r="I337" s="13">
        <v>1083.5</v>
      </c>
      <c r="J337" s="64" t="s">
        <v>42</v>
      </c>
      <c r="K337" s="21">
        <f>H337*N337</f>
        <v>342193.3</v>
      </c>
      <c r="L337" s="31">
        <f>H337*O337</f>
        <v>32942.982000000004</v>
      </c>
      <c r="M337" s="31">
        <f t="shared" si="28"/>
        <v>375136.28200000001</v>
      </c>
      <c r="N337" s="31">
        <v>155.5</v>
      </c>
      <c r="O337" s="31">
        <v>14.97</v>
      </c>
      <c r="P337" s="31"/>
      <c r="Q337" s="31"/>
      <c r="R337" s="20" t="s">
        <v>37</v>
      </c>
      <c r="S337" s="20" t="s">
        <v>265</v>
      </c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2:43" s="9" customFormat="1" ht="37.5" x14ac:dyDescent="0.3">
      <c r="B338" s="13">
        <v>10</v>
      </c>
      <c r="C338" s="63" t="s">
        <v>286</v>
      </c>
      <c r="D338" s="13">
        <v>1973</v>
      </c>
      <c r="E338" s="13"/>
      <c r="F338" s="13" t="s">
        <v>34</v>
      </c>
      <c r="G338" s="13">
        <v>2</v>
      </c>
      <c r="H338" s="21">
        <v>1814.8</v>
      </c>
      <c r="I338" s="13">
        <v>724.4</v>
      </c>
      <c r="J338" s="64" t="s">
        <v>42</v>
      </c>
      <c r="K338" s="21">
        <f>H338*N338</f>
        <v>278281.43199999997</v>
      </c>
      <c r="L338" s="31">
        <f>H338*O338</f>
        <v>27584.959999999999</v>
      </c>
      <c r="M338" s="31">
        <f t="shared" si="28"/>
        <v>305866.39199999999</v>
      </c>
      <c r="N338" s="31">
        <v>153.34</v>
      </c>
      <c r="O338" s="31">
        <v>15.2</v>
      </c>
      <c r="P338" s="30"/>
      <c r="Q338" s="31"/>
      <c r="R338" s="20" t="s">
        <v>37</v>
      </c>
      <c r="S338" s="20" t="s">
        <v>265</v>
      </c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2:43" s="9" customFormat="1" ht="37.5" x14ac:dyDescent="0.3">
      <c r="B339" s="13">
        <v>11</v>
      </c>
      <c r="C339" s="63" t="s">
        <v>287</v>
      </c>
      <c r="D339" s="13">
        <v>1973</v>
      </c>
      <c r="E339" s="13"/>
      <c r="F339" s="13" t="s">
        <v>34</v>
      </c>
      <c r="G339" s="13">
        <v>2</v>
      </c>
      <c r="H339" s="21">
        <v>2483</v>
      </c>
      <c r="I339" s="13">
        <v>1012</v>
      </c>
      <c r="J339" s="64" t="s">
        <v>42</v>
      </c>
      <c r="K339" s="21">
        <f>H339*N339</f>
        <v>380743.22000000003</v>
      </c>
      <c r="L339" s="31">
        <f>H339*O339</f>
        <v>37741.599999999999</v>
      </c>
      <c r="M339" s="31">
        <f t="shared" si="28"/>
        <v>418484.82</v>
      </c>
      <c r="N339" s="31">
        <v>153.34</v>
      </c>
      <c r="O339" s="31">
        <v>15.2</v>
      </c>
      <c r="P339" s="30"/>
      <c r="Q339" s="31"/>
      <c r="R339" s="20" t="s">
        <v>37</v>
      </c>
      <c r="S339" s="20" t="s">
        <v>265</v>
      </c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2:43" s="9" customFormat="1" ht="37.5" x14ac:dyDescent="0.3">
      <c r="B340" s="13">
        <v>12</v>
      </c>
      <c r="C340" s="63" t="s">
        <v>288</v>
      </c>
      <c r="D340" s="13">
        <v>1952</v>
      </c>
      <c r="E340" s="13"/>
      <c r="F340" s="13" t="s">
        <v>34</v>
      </c>
      <c r="G340" s="13">
        <v>2</v>
      </c>
      <c r="H340" s="21">
        <v>578.29999999999995</v>
      </c>
      <c r="I340" s="13">
        <v>308.39999999999998</v>
      </c>
      <c r="J340" s="64" t="s">
        <v>45</v>
      </c>
      <c r="K340" s="21">
        <f>H340*N340</f>
        <v>258101.07299999997</v>
      </c>
      <c r="L340" s="31">
        <f>H340*O340</f>
        <v>10374.701999999999</v>
      </c>
      <c r="M340" s="31">
        <f t="shared" si="28"/>
        <v>268475.77499999997</v>
      </c>
      <c r="N340" s="31">
        <v>446.31</v>
      </c>
      <c r="O340" s="31">
        <v>17.940000000000001</v>
      </c>
      <c r="P340" s="30"/>
      <c r="Q340" s="31"/>
      <c r="R340" s="20" t="s">
        <v>37</v>
      </c>
      <c r="S340" s="20" t="s">
        <v>265</v>
      </c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2:43" s="9" customFormat="1" ht="56.25" x14ac:dyDescent="0.3">
      <c r="B341" s="13"/>
      <c r="C341" s="63"/>
      <c r="D341" s="13"/>
      <c r="E341" s="13"/>
      <c r="F341" s="13"/>
      <c r="G341" s="13"/>
      <c r="H341" s="21"/>
      <c r="I341" s="13"/>
      <c r="J341" s="64" t="s">
        <v>35</v>
      </c>
      <c r="K341" s="21">
        <f>H340*N341</f>
        <v>32517.808999999994</v>
      </c>
      <c r="L341" s="31">
        <f>H340*O341</f>
        <v>7974.7569999999987</v>
      </c>
      <c r="M341" s="31">
        <f t="shared" si="28"/>
        <v>40492.565999999992</v>
      </c>
      <c r="N341" s="31">
        <v>56.23</v>
      </c>
      <c r="O341" s="31">
        <v>13.79</v>
      </c>
      <c r="P341" s="30"/>
      <c r="Q341" s="31"/>
      <c r="R341" s="20" t="s">
        <v>37</v>
      </c>
      <c r="S341" s="20" t="s">
        <v>265</v>
      </c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2:43" s="9" customFormat="1" ht="37.5" x14ac:dyDescent="0.3">
      <c r="B342" s="13"/>
      <c r="C342" s="63"/>
      <c r="D342" s="13"/>
      <c r="E342" s="13"/>
      <c r="F342" s="13"/>
      <c r="G342" s="13"/>
      <c r="H342" s="21"/>
      <c r="I342" s="13"/>
      <c r="J342" s="64" t="s">
        <v>53</v>
      </c>
      <c r="K342" s="21">
        <f>H340*N342</f>
        <v>20223.150999999998</v>
      </c>
      <c r="L342" s="31">
        <f>H340*O342</f>
        <v>7708.7389999999996</v>
      </c>
      <c r="M342" s="31">
        <f t="shared" si="28"/>
        <v>27931.89</v>
      </c>
      <c r="N342" s="31">
        <v>34.97</v>
      </c>
      <c r="O342" s="31">
        <v>13.33</v>
      </c>
      <c r="P342" s="30"/>
      <c r="Q342" s="31"/>
      <c r="R342" s="20" t="s">
        <v>37</v>
      </c>
      <c r="S342" s="20" t="s">
        <v>265</v>
      </c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2:43" s="9" customFormat="1" x14ac:dyDescent="0.3">
      <c r="B343" s="13"/>
      <c r="C343" s="63"/>
      <c r="D343" s="13"/>
      <c r="E343" s="13"/>
      <c r="F343" s="13"/>
      <c r="G343" s="13"/>
      <c r="H343" s="21"/>
      <c r="I343" s="13"/>
      <c r="J343" s="64" t="s">
        <v>229</v>
      </c>
      <c r="K343" s="21">
        <f>H340*N343</f>
        <v>656659.64999999991</v>
      </c>
      <c r="L343" s="31">
        <f>H340*O343</f>
        <v>22663.576999999997</v>
      </c>
      <c r="M343" s="31">
        <f t="shared" si="28"/>
        <v>679323.22699999996</v>
      </c>
      <c r="N343" s="31">
        <v>1135.5</v>
      </c>
      <c r="O343" s="31">
        <v>39.19</v>
      </c>
      <c r="P343" s="30"/>
      <c r="Q343" s="31"/>
      <c r="R343" s="20" t="s">
        <v>37</v>
      </c>
      <c r="S343" s="20" t="s">
        <v>265</v>
      </c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2:43" s="9" customFormat="1" ht="37.5" x14ac:dyDescent="0.3">
      <c r="B344" s="13">
        <v>13</v>
      </c>
      <c r="C344" s="63" t="s">
        <v>289</v>
      </c>
      <c r="D344" s="13">
        <v>1956</v>
      </c>
      <c r="E344" s="13"/>
      <c r="F344" s="13" t="s">
        <v>63</v>
      </c>
      <c r="G344" s="13">
        <v>2</v>
      </c>
      <c r="H344" s="21">
        <v>565.21</v>
      </c>
      <c r="I344" s="13">
        <v>327.17</v>
      </c>
      <c r="J344" s="64" t="s">
        <v>42</v>
      </c>
      <c r="K344" s="21">
        <f>H344*N344</f>
        <v>94678.327099999995</v>
      </c>
      <c r="L344" s="31">
        <f>H344*O344</f>
        <v>8630.7566999999999</v>
      </c>
      <c r="M344" s="31">
        <f t="shared" si="28"/>
        <v>103309.08379999999</v>
      </c>
      <c r="N344" s="31">
        <v>167.51</v>
      </c>
      <c r="O344" s="31">
        <v>15.27</v>
      </c>
      <c r="P344" s="30"/>
      <c r="Q344" s="31"/>
      <c r="R344" s="20" t="s">
        <v>37</v>
      </c>
      <c r="S344" s="20" t="s">
        <v>265</v>
      </c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2:43" s="9" customFormat="1" ht="37.5" x14ac:dyDescent="0.3">
      <c r="B345" s="13"/>
      <c r="C345" s="63"/>
      <c r="D345" s="13"/>
      <c r="E345" s="13"/>
      <c r="F345" s="13"/>
      <c r="G345" s="13"/>
      <c r="H345" s="21"/>
      <c r="I345" s="13"/>
      <c r="J345" s="64" t="s">
        <v>45</v>
      </c>
      <c r="K345" s="21">
        <f>H344*N345</f>
        <v>242000.31360000002</v>
      </c>
      <c r="L345" s="31">
        <f>H344*O345</f>
        <v>9919.4355000000014</v>
      </c>
      <c r="M345" s="31">
        <f t="shared" si="28"/>
        <v>251919.74910000002</v>
      </c>
      <c r="N345" s="31">
        <v>428.16</v>
      </c>
      <c r="O345" s="31">
        <v>17.55</v>
      </c>
      <c r="P345" s="30"/>
      <c r="Q345" s="31"/>
      <c r="R345" s="20" t="s">
        <v>37</v>
      </c>
      <c r="S345" s="20" t="s">
        <v>265</v>
      </c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2:43" s="9" customFormat="1" ht="56.25" x14ac:dyDescent="0.3">
      <c r="B346" s="13"/>
      <c r="C346" s="63"/>
      <c r="D346" s="13"/>
      <c r="E346" s="13"/>
      <c r="F346" s="13"/>
      <c r="G346" s="13"/>
      <c r="H346" s="21"/>
      <c r="I346" s="13"/>
      <c r="J346" s="64" t="s">
        <v>35</v>
      </c>
      <c r="K346" s="21">
        <f>H344*N346</f>
        <v>30487.4274</v>
      </c>
      <c r="L346" s="31">
        <f>H344*O346</f>
        <v>7765.9854000000005</v>
      </c>
      <c r="M346" s="31">
        <f t="shared" si="28"/>
        <v>38253.412799999998</v>
      </c>
      <c r="N346" s="31">
        <v>53.94</v>
      </c>
      <c r="O346" s="31">
        <v>13.74</v>
      </c>
      <c r="P346" s="30"/>
      <c r="Q346" s="31"/>
      <c r="R346" s="20" t="s">
        <v>37</v>
      </c>
      <c r="S346" s="20" t="s">
        <v>265</v>
      </c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2:43" s="9" customFormat="1" ht="37.5" x14ac:dyDescent="0.3">
      <c r="B347" s="13"/>
      <c r="C347" s="63"/>
      <c r="D347" s="13"/>
      <c r="E347" s="13"/>
      <c r="F347" s="13"/>
      <c r="G347" s="13"/>
      <c r="H347" s="21"/>
      <c r="I347" s="13"/>
      <c r="J347" s="64" t="s">
        <v>53</v>
      </c>
      <c r="K347" s="21">
        <f>H344*N347</f>
        <v>18968.447600000003</v>
      </c>
      <c r="L347" s="31">
        <f>H344*O347</f>
        <v>7517.2930000000006</v>
      </c>
      <c r="M347" s="31">
        <f t="shared" si="28"/>
        <v>26485.740600000005</v>
      </c>
      <c r="N347" s="31">
        <v>33.56</v>
      </c>
      <c r="O347" s="31">
        <v>13.3</v>
      </c>
      <c r="P347" s="30"/>
      <c r="Q347" s="31"/>
      <c r="R347" s="20" t="s">
        <v>37</v>
      </c>
      <c r="S347" s="20" t="s">
        <v>265</v>
      </c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2:43" s="9" customFormat="1" ht="37.5" x14ac:dyDescent="0.3">
      <c r="B348" s="13">
        <v>14</v>
      </c>
      <c r="C348" s="63" t="s">
        <v>290</v>
      </c>
      <c r="D348" s="13">
        <v>1959</v>
      </c>
      <c r="E348" s="13"/>
      <c r="F348" s="13" t="s">
        <v>63</v>
      </c>
      <c r="G348" s="13">
        <v>2</v>
      </c>
      <c r="H348" s="21">
        <v>576.29999999999995</v>
      </c>
      <c r="I348" s="13">
        <v>342.9</v>
      </c>
      <c r="J348" s="64" t="s">
        <v>45</v>
      </c>
      <c r="K348" s="21">
        <f>H348*N348</f>
        <v>246748.60800000001</v>
      </c>
      <c r="L348" s="31">
        <f>H348*O348</f>
        <v>10114.065000000001</v>
      </c>
      <c r="M348" s="31">
        <f t="shared" si="28"/>
        <v>256862.67300000001</v>
      </c>
      <c r="N348" s="31">
        <v>428.16</v>
      </c>
      <c r="O348" s="31">
        <v>17.55</v>
      </c>
      <c r="P348" s="30"/>
      <c r="Q348" s="31"/>
      <c r="R348" s="20" t="s">
        <v>37</v>
      </c>
      <c r="S348" s="20" t="s">
        <v>265</v>
      </c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2:43" s="9" customFormat="1" ht="56.25" x14ac:dyDescent="0.3">
      <c r="B349" s="13"/>
      <c r="C349" s="63"/>
      <c r="D349" s="13"/>
      <c r="E349" s="13"/>
      <c r="F349" s="13"/>
      <c r="G349" s="13"/>
      <c r="H349" s="21"/>
      <c r="I349" s="13"/>
      <c r="J349" s="64" t="s">
        <v>35</v>
      </c>
      <c r="K349" s="21">
        <f>H348*N349</f>
        <v>31085.621999999996</v>
      </c>
      <c r="L349" s="31">
        <f>H348*O349</f>
        <v>7918.3619999999992</v>
      </c>
      <c r="M349" s="31">
        <f t="shared" si="28"/>
        <v>39003.983999999997</v>
      </c>
      <c r="N349" s="31">
        <v>53.94</v>
      </c>
      <c r="O349" s="31">
        <v>13.74</v>
      </c>
      <c r="P349" s="30"/>
      <c r="Q349" s="31"/>
      <c r="R349" s="20" t="s">
        <v>37</v>
      </c>
      <c r="S349" s="20" t="s">
        <v>265</v>
      </c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2:43" s="9" customFormat="1" ht="37.5" x14ac:dyDescent="0.3">
      <c r="B350" s="13"/>
      <c r="C350" s="63"/>
      <c r="D350" s="13"/>
      <c r="E350" s="13"/>
      <c r="F350" s="13"/>
      <c r="G350" s="13"/>
      <c r="H350" s="21"/>
      <c r="I350" s="13"/>
      <c r="J350" s="64" t="s">
        <v>53</v>
      </c>
      <c r="K350" s="21">
        <f>H348*N350</f>
        <v>19340.628000000001</v>
      </c>
      <c r="L350" s="31">
        <f>H348*O350</f>
        <v>7664.79</v>
      </c>
      <c r="M350" s="31">
        <f t="shared" si="28"/>
        <v>27005.418000000001</v>
      </c>
      <c r="N350" s="31">
        <v>33.56</v>
      </c>
      <c r="O350" s="31">
        <v>13.3</v>
      </c>
      <c r="P350" s="30"/>
      <c r="Q350" s="31"/>
      <c r="R350" s="20" t="s">
        <v>37</v>
      </c>
      <c r="S350" s="20" t="s">
        <v>265</v>
      </c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2:43" s="9" customFormat="1" ht="37.5" x14ac:dyDescent="0.3">
      <c r="B351" s="13">
        <v>15</v>
      </c>
      <c r="C351" s="63" t="s">
        <v>291</v>
      </c>
      <c r="D351" s="13">
        <v>1959</v>
      </c>
      <c r="E351" s="13"/>
      <c r="F351" s="13" t="s">
        <v>63</v>
      </c>
      <c r="G351" s="13">
        <v>2</v>
      </c>
      <c r="H351" s="21">
        <v>583</v>
      </c>
      <c r="I351" s="13">
        <v>328.8</v>
      </c>
      <c r="J351" s="64" t="s">
        <v>45</v>
      </c>
      <c r="K351" s="21">
        <f>H351*N351</f>
        <v>249617.28000000003</v>
      </c>
      <c r="L351" s="31">
        <f>H351*O351</f>
        <v>10231.65</v>
      </c>
      <c r="M351" s="31">
        <f t="shared" si="28"/>
        <v>259848.93000000002</v>
      </c>
      <c r="N351" s="31">
        <v>428.16</v>
      </c>
      <c r="O351" s="31">
        <v>17.55</v>
      </c>
      <c r="P351" s="30"/>
      <c r="Q351" s="31"/>
      <c r="R351" s="20" t="s">
        <v>37</v>
      </c>
      <c r="S351" s="20" t="s">
        <v>265</v>
      </c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2:43" s="9" customFormat="1" ht="56.25" x14ac:dyDescent="0.3">
      <c r="B352" s="13"/>
      <c r="C352" s="63"/>
      <c r="D352" s="13"/>
      <c r="E352" s="13"/>
      <c r="F352" s="13"/>
      <c r="G352" s="13"/>
      <c r="H352" s="21"/>
      <c r="I352" s="13"/>
      <c r="J352" s="64" t="s">
        <v>35</v>
      </c>
      <c r="K352" s="21">
        <f>H351*N352</f>
        <v>31447.02</v>
      </c>
      <c r="L352" s="31">
        <f>H351*O352</f>
        <v>8010.42</v>
      </c>
      <c r="M352" s="31">
        <f t="shared" si="28"/>
        <v>39457.440000000002</v>
      </c>
      <c r="N352" s="31">
        <v>53.94</v>
      </c>
      <c r="O352" s="31">
        <v>13.74</v>
      </c>
      <c r="P352" s="30"/>
      <c r="Q352" s="31"/>
      <c r="R352" s="20" t="s">
        <v>37</v>
      </c>
      <c r="S352" s="20" t="s">
        <v>265</v>
      </c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2:43" s="9" customFormat="1" ht="37.5" x14ac:dyDescent="0.3">
      <c r="B353" s="13"/>
      <c r="C353" s="63"/>
      <c r="D353" s="13"/>
      <c r="E353" s="13"/>
      <c r="F353" s="13"/>
      <c r="G353" s="13"/>
      <c r="H353" s="21"/>
      <c r="I353" s="13"/>
      <c r="J353" s="64" t="s">
        <v>53</v>
      </c>
      <c r="K353" s="21">
        <f>H351*N353</f>
        <v>19565.48</v>
      </c>
      <c r="L353" s="31">
        <f>H351*O353</f>
        <v>7753.9000000000005</v>
      </c>
      <c r="M353" s="31">
        <f t="shared" si="28"/>
        <v>27319.38</v>
      </c>
      <c r="N353" s="31">
        <v>33.56</v>
      </c>
      <c r="O353" s="31">
        <v>13.3</v>
      </c>
      <c r="P353" s="30"/>
      <c r="Q353" s="31"/>
      <c r="R353" s="20" t="s">
        <v>37</v>
      </c>
      <c r="S353" s="20" t="s">
        <v>265</v>
      </c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2:43" s="9" customFormat="1" x14ac:dyDescent="0.3">
      <c r="B354" s="13"/>
      <c r="C354" s="63"/>
      <c r="D354" s="13"/>
      <c r="E354" s="13"/>
      <c r="F354" s="13"/>
      <c r="G354" s="13"/>
      <c r="H354" s="21"/>
      <c r="I354" s="13"/>
      <c r="J354" s="64" t="s">
        <v>229</v>
      </c>
      <c r="K354" s="21">
        <f>H351*N354</f>
        <v>632980.59</v>
      </c>
      <c r="L354" s="31">
        <f>H351*O354</f>
        <v>22544.61</v>
      </c>
      <c r="M354" s="31">
        <f t="shared" si="28"/>
        <v>655525.19999999995</v>
      </c>
      <c r="N354" s="31">
        <v>1085.73</v>
      </c>
      <c r="O354" s="31">
        <v>38.67</v>
      </c>
      <c r="P354" s="30"/>
      <c r="Q354" s="31"/>
      <c r="R354" s="20" t="s">
        <v>37</v>
      </c>
      <c r="S354" s="20" t="s">
        <v>265</v>
      </c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2:43" s="9" customFormat="1" x14ac:dyDescent="0.3">
      <c r="B355" s="13">
        <v>16</v>
      </c>
      <c r="C355" s="63" t="s">
        <v>292</v>
      </c>
      <c r="D355" s="13">
        <v>1962</v>
      </c>
      <c r="E355" s="13"/>
      <c r="F355" s="13" t="s">
        <v>34</v>
      </c>
      <c r="G355" s="13">
        <v>2</v>
      </c>
      <c r="H355" s="21">
        <v>541.5</v>
      </c>
      <c r="I355" s="13">
        <v>293.2</v>
      </c>
      <c r="J355" s="64" t="s">
        <v>229</v>
      </c>
      <c r="K355" s="21">
        <f>H355*N355</f>
        <v>614873.25</v>
      </c>
      <c r="L355" s="31">
        <f>H355*O355</f>
        <v>21221.384999999998</v>
      </c>
      <c r="M355" s="31">
        <f t="shared" si="28"/>
        <v>636094.63500000001</v>
      </c>
      <c r="N355" s="31">
        <v>1135.5</v>
      </c>
      <c r="O355" s="31">
        <v>39.19</v>
      </c>
      <c r="P355" s="30"/>
      <c r="Q355" s="31"/>
      <c r="R355" s="20" t="s">
        <v>37</v>
      </c>
      <c r="S355" s="20" t="s">
        <v>265</v>
      </c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2:43" s="9" customFormat="1" ht="37.5" x14ac:dyDescent="0.3">
      <c r="B356" s="13"/>
      <c r="C356" s="63"/>
      <c r="D356" s="13"/>
      <c r="E356" s="13"/>
      <c r="F356" s="13"/>
      <c r="G356" s="13"/>
      <c r="H356" s="21"/>
      <c r="I356" s="13"/>
      <c r="J356" s="64" t="s">
        <v>45</v>
      </c>
      <c r="K356" s="21">
        <f>H355*N356</f>
        <v>241676.86499999999</v>
      </c>
      <c r="L356" s="31">
        <f>H355*O356</f>
        <v>9714.51</v>
      </c>
      <c r="M356" s="31">
        <f t="shared" si="28"/>
        <v>251391.375</v>
      </c>
      <c r="N356" s="31">
        <v>446.31</v>
      </c>
      <c r="O356" s="31">
        <v>17.940000000000001</v>
      </c>
      <c r="P356" s="30"/>
      <c r="Q356" s="31"/>
      <c r="R356" s="20" t="s">
        <v>37</v>
      </c>
      <c r="S356" s="20" t="s">
        <v>265</v>
      </c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2:43" s="9" customFormat="1" ht="56.25" x14ac:dyDescent="0.3">
      <c r="B357" s="13"/>
      <c r="C357" s="63"/>
      <c r="D357" s="13"/>
      <c r="E357" s="13"/>
      <c r="F357" s="13"/>
      <c r="G357" s="13"/>
      <c r="H357" s="21"/>
      <c r="I357" s="13"/>
      <c r="J357" s="64" t="s">
        <v>35</v>
      </c>
      <c r="K357" s="21">
        <f>H355*N357</f>
        <v>30448.544999999998</v>
      </c>
      <c r="L357" s="31">
        <f>H355*O357</f>
        <v>7467.2849999999999</v>
      </c>
      <c r="M357" s="31">
        <f t="shared" si="28"/>
        <v>37915.83</v>
      </c>
      <c r="N357" s="31">
        <v>56.23</v>
      </c>
      <c r="O357" s="31">
        <v>13.79</v>
      </c>
      <c r="P357" s="30"/>
      <c r="Q357" s="31"/>
      <c r="R357" s="20" t="s">
        <v>37</v>
      </c>
      <c r="S357" s="20" t="s">
        <v>265</v>
      </c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2:43" s="9" customFormat="1" ht="37.5" x14ac:dyDescent="0.3">
      <c r="B358" s="13"/>
      <c r="C358" s="63"/>
      <c r="D358" s="13"/>
      <c r="E358" s="13"/>
      <c r="F358" s="13"/>
      <c r="G358" s="13"/>
      <c r="H358" s="21"/>
      <c r="I358" s="13"/>
      <c r="J358" s="64" t="s">
        <v>53</v>
      </c>
      <c r="K358" s="21">
        <f>H355*N358</f>
        <v>18936.255000000001</v>
      </c>
      <c r="L358" s="31">
        <f>H355*O358</f>
        <v>7218.1949999999997</v>
      </c>
      <c r="M358" s="31">
        <f t="shared" si="28"/>
        <v>26154.45</v>
      </c>
      <c r="N358" s="31">
        <v>34.97</v>
      </c>
      <c r="O358" s="31">
        <v>13.33</v>
      </c>
      <c r="P358" s="30"/>
      <c r="Q358" s="31"/>
      <c r="R358" s="20" t="s">
        <v>37</v>
      </c>
      <c r="S358" s="20" t="s">
        <v>265</v>
      </c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2:43" s="9" customFormat="1" ht="37.5" x14ac:dyDescent="0.3">
      <c r="B359" s="13">
        <v>17</v>
      </c>
      <c r="C359" s="63" t="s">
        <v>293</v>
      </c>
      <c r="D359" s="13">
        <v>1959</v>
      </c>
      <c r="E359" s="13"/>
      <c r="F359" s="13" t="s">
        <v>34</v>
      </c>
      <c r="G359" s="13">
        <v>2</v>
      </c>
      <c r="H359" s="21">
        <v>543</v>
      </c>
      <c r="I359" s="13">
        <v>304</v>
      </c>
      <c r="J359" s="64" t="s">
        <v>45</v>
      </c>
      <c r="K359" s="21">
        <f>H359*N359</f>
        <v>242346.33</v>
      </c>
      <c r="L359" s="31">
        <f>H359*O359</f>
        <v>9741.42</v>
      </c>
      <c r="M359" s="31">
        <f t="shared" si="28"/>
        <v>252087.75</v>
      </c>
      <c r="N359" s="31">
        <v>446.31</v>
      </c>
      <c r="O359" s="31">
        <v>17.940000000000001</v>
      </c>
      <c r="P359" s="30"/>
      <c r="Q359" s="31"/>
      <c r="R359" s="20" t="s">
        <v>37</v>
      </c>
      <c r="S359" s="20" t="s">
        <v>265</v>
      </c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2:43" s="9" customFormat="1" ht="56.25" x14ac:dyDescent="0.3">
      <c r="B360" s="13"/>
      <c r="C360" s="63"/>
      <c r="D360" s="13"/>
      <c r="E360" s="13"/>
      <c r="F360" s="13"/>
      <c r="G360" s="13"/>
      <c r="H360" s="21"/>
      <c r="I360" s="13"/>
      <c r="J360" s="64" t="s">
        <v>35</v>
      </c>
      <c r="K360" s="21">
        <f>H359*N360</f>
        <v>30532.89</v>
      </c>
      <c r="L360" s="31">
        <f>H359*O360</f>
        <v>7487.9699999999993</v>
      </c>
      <c r="M360" s="31">
        <f t="shared" si="28"/>
        <v>38020.86</v>
      </c>
      <c r="N360" s="31">
        <v>56.23</v>
      </c>
      <c r="O360" s="31">
        <v>13.79</v>
      </c>
      <c r="P360" s="30"/>
      <c r="Q360" s="31"/>
      <c r="R360" s="20" t="s">
        <v>37</v>
      </c>
      <c r="S360" s="20" t="s">
        <v>265</v>
      </c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2:43" s="9" customFormat="1" ht="37.5" x14ac:dyDescent="0.3">
      <c r="B361" s="13"/>
      <c r="C361" s="63"/>
      <c r="D361" s="13"/>
      <c r="E361" s="13"/>
      <c r="F361" s="13"/>
      <c r="G361" s="13"/>
      <c r="H361" s="21"/>
      <c r="I361" s="13"/>
      <c r="J361" s="64" t="s">
        <v>53</v>
      </c>
      <c r="K361" s="21">
        <f>H359*N361</f>
        <v>18988.71</v>
      </c>
      <c r="L361" s="31">
        <f>H359*O361</f>
        <v>7238.19</v>
      </c>
      <c r="M361" s="31">
        <f t="shared" si="28"/>
        <v>26226.899999999998</v>
      </c>
      <c r="N361" s="31">
        <v>34.97</v>
      </c>
      <c r="O361" s="31">
        <v>13.33</v>
      </c>
      <c r="P361" s="30"/>
      <c r="Q361" s="31"/>
      <c r="R361" s="20" t="s">
        <v>37</v>
      </c>
      <c r="S361" s="20" t="s">
        <v>265</v>
      </c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2:43" s="66" customFormat="1" x14ac:dyDescent="0.3">
      <c r="B362" s="32"/>
      <c r="C362" s="62" t="s">
        <v>68</v>
      </c>
      <c r="D362" s="32"/>
      <c r="E362" s="32"/>
      <c r="F362" s="32"/>
      <c r="G362" s="32"/>
      <c r="H362" s="26"/>
      <c r="I362" s="32"/>
      <c r="J362" s="27"/>
      <c r="K362" s="26">
        <f>SUM(K363:K366)</f>
        <v>3827761.6579999998</v>
      </c>
      <c r="L362" s="30">
        <f>SUM(L363:L366)</f>
        <v>379050.05</v>
      </c>
      <c r="M362" s="30">
        <f>SUM(M363:M366)</f>
        <v>4206811.7079999996</v>
      </c>
      <c r="N362" s="30"/>
      <c r="O362" s="31"/>
      <c r="P362" s="30"/>
      <c r="Q362" s="30"/>
      <c r="R362" s="30"/>
      <c r="S362" s="47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</row>
    <row r="363" spans="2:43" s="9" customFormat="1" ht="37.5" x14ac:dyDescent="0.3">
      <c r="B363" s="13">
        <v>1</v>
      </c>
      <c r="C363" s="63" t="s">
        <v>294</v>
      </c>
      <c r="D363" s="13">
        <v>1976</v>
      </c>
      <c r="E363" s="13"/>
      <c r="F363" s="13" t="s">
        <v>34</v>
      </c>
      <c r="G363" s="13">
        <v>5</v>
      </c>
      <c r="H363" s="21">
        <v>6821</v>
      </c>
      <c r="I363" s="13">
        <v>3331.5</v>
      </c>
      <c r="J363" s="64" t="s">
        <v>42</v>
      </c>
      <c r="K363" s="21">
        <f>H363*N363</f>
        <v>1026219.45</v>
      </c>
      <c r="L363" s="31">
        <f>H363*O363</f>
        <v>102042.16</v>
      </c>
      <c r="M363" s="31">
        <f>K363+L363</f>
        <v>1128261.6099999999</v>
      </c>
      <c r="N363" s="31">
        <v>150.44999999999999</v>
      </c>
      <c r="O363" s="31">
        <v>14.96</v>
      </c>
      <c r="P363" s="30"/>
      <c r="Q363" s="31"/>
      <c r="R363" s="20" t="s">
        <v>37</v>
      </c>
      <c r="S363" s="20" t="s">
        <v>265</v>
      </c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2:43" s="9" customFormat="1" ht="37.5" x14ac:dyDescent="0.3">
      <c r="B364" s="13">
        <v>2</v>
      </c>
      <c r="C364" s="63" t="s">
        <v>295</v>
      </c>
      <c r="D364" s="13">
        <v>1981</v>
      </c>
      <c r="E364" s="13"/>
      <c r="F364" s="13" t="s">
        <v>34</v>
      </c>
      <c r="G364" s="13">
        <v>5</v>
      </c>
      <c r="H364" s="21">
        <v>6850</v>
      </c>
      <c r="I364" s="13">
        <v>3362.4</v>
      </c>
      <c r="J364" s="64" t="s">
        <v>42</v>
      </c>
      <c r="K364" s="21">
        <f>H364*N364</f>
        <v>1030582.4999999999</v>
      </c>
      <c r="L364" s="31">
        <f>H364*O364</f>
        <v>102476</v>
      </c>
      <c r="M364" s="31">
        <f>K364+L364</f>
        <v>1133058.5</v>
      </c>
      <c r="N364" s="31">
        <v>150.44999999999999</v>
      </c>
      <c r="O364" s="31">
        <v>14.96</v>
      </c>
      <c r="P364" s="30"/>
      <c r="Q364" s="31"/>
      <c r="R364" s="20" t="s">
        <v>37</v>
      </c>
      <c r="S364" s="20" t="s">
        <v>265</v>
      </c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2:43" s="9" customFormat="1" ht="37.5" x14ac:dyDescent="0.3">
      <c r="B365" s="13">
        <v>3</v>
      </c>
      <c r="C365" s="63" t="s">
        <v>296</v>
      </c>
      <c r="D365" s="13">
        <v>1986</v>
      </c>
      <c r="E365" s="13"/>
      <c r="F365" s="13" t="s">
        <v>34</v>
      </c>
      <c r="G365" s="13">
        <v>5</v>
      </c>
      <c r="H365" s="21">
        <v>10515.4</v>
      </c>
      <c r="I365" s="13">
        <v>6084.4</v>
      </c>
      <c r="J365" s="64" t="s">
        <v>42</v>
      </c>
      <c r="K365" s="21">
        <f>H365*N365</f>
        <v>1582041.93</v>
      </c>
      <c r="L365" s="31">
        <f>H365*O365</f>
        <v>157310.38399999999</v>
      </c>
      <c r="M365" s="31">
        <f>K365+L365</f>
        <v>1739352.314</v>
      </c>
      <c r="N365" s="31">
        <v>150.44999999999999</v>
      </c>
      <c r="O365" s="31">
        <v>14.96</v>
      </c>
      <c r="P365" s="30"/>
      <c r="Q365" s="31"/>
      <c r="R365" s="20" t="s">
        <v>37</v>
      </c>
      <c r="S365" s="20" t="s">
        <v>265</v>
      </c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2:43" s="9" customFormat="1" ht="37.5" x14ac:dyDescent="0.3">
      <c r="B366" s="13">
        <v>4</v>
      </c>
      <c r="C366" s="63" t="s">
        <v>297</v>
      </c>
      <c r="D366" s="13">
        <v>1977</v>
      </c>
      <c r="E366" s="13"/>
      <c r="F366" s="13" t="s">
        <v>63</v>
      </c>
      <c r="G366" s="13">
        <v>1</v>
      </c>
      <c r="H366" s="21">
        <v>1127.8</v>
      </c>
      <c r="I366" s="13">
        <v>525.29999999999995</v>
      </c>
      <c r="J366" s="64" t="s">
        <v>42</v>
      </c>
      <c r="K366" s="21">
        <f>H366*N366</f>
        <v>188917.77799999999</v>
      </c>
      <c r="L366" s="31">
        <f>H366*O366</f>
        <v>17221.505999999998</v>
      </c>
      <c r="M366" s="31">
        <f>K366+L366</f>
        <v>206139.28399999999</v>
      </c>
      <c r="N366" s="31">
        <v>167.51</v>
      </c>
      <c r="O366" s="31">
        <v>15.27</v>
      </c>
      <c r="P366" s="30"/>
      <c r="Q366" s="31"/>
      <c r="R366" s="20" t="s">
        <v>37</v>
      </c>
      <c r="S366" s="20" t="s">
        <v>265</v>
      </c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2:43" s="66" customFormat="1" x14ac:dyDescent="0.3">
      <c r="B367" s="32"/>
      <c r="C367" s="62" t="s">
        <v>74</v>
      </c>
      <c r="D367" s="32"/>
      <c r="E367" s="32"/>
      <c r="F367" s="32"/>
      <c r="G367" s="32"/>
      <c r="H367" s="26"/>
      <c r="I367" s="32"/>
      <c r="J367" s="27"/>
      <c r="K367" s="26">
        <f>SUM(K368:K374)</f>
        <v>18353051.166000001</v>
      </c>
      <c r="L367" s="30">
        <f>SUM(L368:L374)</f>
        <v>470519.88400000002</v>
      </c>
      <c r="M367" s="30">
        <f>SUM(M368:M374)</f>
        <v>18823571.050000001</v>
      </c>
      <c r="N367" s="30"/>
      <c r="O367" s="31"/>
      <c r="P367" s="30"/>
      <c r="Q367" s="31"/>
      <c r="R367" s="31"/>
      <c r="S367" s="47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</row>
    <row r="368" spans="2:43" s="9" customFormat="1" ht="37.5" x14ac:dyDescent="0.3">
      <c r="B368" s="13">
        <v>1</v>
      </c>
      <c r="C368" s="63" t="s">
        <v>298</v>
      </c>
      <c r="D368" s="13">
        <v>1965</v>
      </c>
      <c r="E368" s="13"/>
      <c r="F368" s="13" t="s">
        <v>34</v>
      </c>
      <c r="G368" s="13">
        <v>3</v>
      </c>
      <c r="H368" s="21">
        <v>2945</v>
      </c>
      <c r="I368" s="13">
        <v>1460.9</v>
      </c>
      <c r="J368" s="64" t="s">
        <v>48</v>
      </c>
      <c r="K368" s="21">
        <f>H368*N368</f>
        <v>3064508.0999999996</v>
      </c>
      <c r="L368" s="31">
        <f>H368*O368</f>
        <v>65585.149999999994</v>
      </c>
      <c r="M368" s="31">
        <f t="shared" ref="M368:M374" si="29">K368+L368</f>
        <v>3130093.2499999995</v>
      </c>
      <c r="N368" s="31">
        <v>1040.58</v>
      </c>
      <c r="O368" s="31">
        <v>22.27</v>
      </c>
      <c r="P368" s="30"/>
      <c r="Q368" s="31"/>
      <c r="R368" s="20" t="s">
        <v>37</v>
      </c>
      <c r="S368" s="20" t="s">
        <v>265</v>
      </c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2:43" s="9" customFormat="1" ht="37.5" x14ac:dyDescent="0.3">
      <c r="B369" s="13">
        <v>2</v>
      </c>
      <c r="C369" s="63" t="s">
        <v>299</v>
      </c>
      <c r="D369" s="13">
        <v>1965</v>
      </c>
      <c r="E369" s="13"/>
      <c r="F369" s="13" t="s">
        <v>34</v>
      </c>
      <c r="G369" s="13">
        <v>3</v>
      </c>
      <c r="H369" s="21">
        <v>2927.4</v>
      </c>
      <c r="I369" s="13">
        <v>1438.8</v>
      </c>
      <c r="J369" s="64" t="s">
        <v>229</v>
      </c>
      <c r="K369" s="21">
        <f>H369*N369</f>
        <v>3046193.892</v>
      </c>
      <c r="L369" s="31">
        <f>H369*O369</f>
        <v>65193.198000000004</v>
      </c>
      <c r="M369" s="31">
        <f t="shared" si="29"/>
        <v>3111387.09</v>
      </c>
      <c r="N369" s="31">
        <v>1040.58</v>
      </c>
      <c r="O369" s="31">
        <v>22.27</v>
      </c>
      <c r="P369" s="30"/>
      <c r="Q369" s="31"/>
      <c r="R369" s="20" t="s">
        <v>37</v>
      </c>
      <c r="S369" s="20" t="s">
        <v>265</v>
      </c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2:43" s="9" customFormat="1" ht="37.5" x14ac:dyDescent="0.3">
      <c r="B370" s="13">
        <v>3</v>
      </c>
      <c r="C370" s="63" t="s">
        <v>300</v>
      </c>
      <c r="D370" s="13">
        <v>1972</v>
      </c>
      <c r="E370" s="13"/>
      <c r="F370" s="13" t="s">
        <v>34</v>
      </c>
      <c r="G370" s="13">
        <v>4</v>
      </c>
      <c r="H370" s="21">
        <v>3552.7</v>
      </c>
      <c r="I370" s="13">
        <v>1982.8</v>
      </c>
      <c r="J370" s="64" t="s">
        <v>42</v>
      </c>
      <c r="K370" s="21">
        <f>H370*N370</f>
        <v>552444.85</v>
      </c>
      <c r="L370" s="31">
        <f>H370*O370</f>
        <v>53183.919000000002</v>
      </c>
      <c r="M370" s="31">
        <f t="shared" si="29"/>
        <v>605628.76899999997</v>
      </c>
      <c r="N370" s="31">
        <v>155.5</v>
      </c>
      <c r="O370" s="31">
        <v>14.97</v>
      </c>
      <c r="P370" s="30"/>
      <c r="Q370" s="31"/>
      <c r="R370" s="20" t="s">
        <v>37</v>
      </c>
      <c r="S370" s="20" t="s">
        <v>265</v>
      </c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2:43" s="9" customFormat="1" ht="37.5" x14ac:dyDescent="0.3">
      <c r="B371" s="13"/>
      <c r="C371" s="63"/>
      <c r="D371" s="13"/>
      <c r="E371" s="13"/>
      <c r="F371" s="13"/>
      <c r="G371" s="13"/>
      <c r="H371" s="21"/>
      <c r="I371" s="13"/>
      <c r="J371" s="64" t="s">
        <v>53</v>
      </c>
      <c r="K371" s="21">
        <f>H370*N371</f>
        <v>121360.23199999997</v>
      </c>
      <c r="L371" s="31">
        <f>H370*O371</f>
        <v>38973.118999999999</v>
      </c>
      <c r="M371" s="31">
        <f>K371+L371</f>
        <v>160333.35099999997</v>
      </c>
      <c r="N371" s="31">
        <v>34.159999999999997</v>
      </c>
      <c r="O371" s="31">
        <v>10.97</v>
      </c>
      <c r="P371" s="30"/>
      <c r="Q371" s="31"/>
      <c r="R371" s="20" t="s">
        <v>37</v>
      </c>
      <c r="S371" s="20" t="s">
        <v>265</v>
      </c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2:43" s="9" customFormat="1" ht="37.5" x14ac:dyDescent="0.3">
      <c r="B372" s="13">
        <v>4</v>
      </c>
      <c r="C372" s="63" t="s">
        <v>301</v>
      </c>
      <c r="D372" s="13">
        <v>1974</v>
      </c>
      <c r="E372" s="13"/>
      <c r="F372" s="13" t="s">
        <v>34</v>
      </c>
      <c r="G372" s="13">
        <v>4</v>
      </c>
      <c r="H372" s="21">
        <v>2844.1</v>
      </c>
      <c r="I372" s="13">
        <v>1597.2</v>
      </c>
      <c r="J372" s="64" t="s">
        <v>229</v>
      </c>
      <c r="K372" s="21">
        <f>H372*N372</f>
        <v>2959513.5779999997</v>
      </c>
      <c r="L372" s="31">
        <f>H372*O372</f>
        <v>63338.106999999996</v>
      </c>
      <c r="M372" s="31">
        <f t="shared" si="29"/>
        <v>3022851.6849999996</v>
      </c>
      <c r="N372" s="31">
        <v>1040.58</v>
      </c>
      <c r="O372" s="31">
        <v>22.27</v>
      </c>
      <c r="P372" s="31"/>
      <c r="Q372" s="31"/>
      <c r="R372" s="20" t="s">
        <v>37</v>
      </c>
      <c r="S372" s="20" t="s">
        <v>265</v>
      </c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2:43" s="9" customFormat="1" x14ac:dyDescent="0.3">
      <c r="B373" s="13">
        <v>5</v>
      </c>
      <c r="C373" s="63" t="s">
        <v>302</v>
      </c>
      <c r="D373" s="13">
        <v>1985</v>
      </c>
      <c r="E373" s="13"/>
      <c r="F373" s="13" t="s">
        <v>34</v>
      </c>
      <c r="G373" s="13">
        <v>5</v>
      </c>
      <c r="H373" s="21">
        <v>5705.3</v>
      </c>
      <c r="I373" s="13">
        <v>3457.9</v>
      </c>
      <c r="J373" s="64" t="s">
        <v>229</v>
      </c>
      <c r="K373" s="21">
        <f>H373*N373</f>
        <v>5936821.074</v>
      </c>
      <c r="L373" s="31">
        <f>H373*O373</f>
        <v>127057.031</v>
      </c>
      <c r="M373" s="31">
        <f t="shared" si="29"/>
        <v>6063878.1050000004</v>
      </c>
      <c r="N373" s="31">
        <v>1040.58</v>
      </c>
      <c r="O373" s="31">
        <v>22.27</v>
      </c>
      <c r="P373" s="30"/>
      <c r="Q373" s="31"/>
      <c r="R373" s="20" t="s">
        <v>37</v>
      </c>
      <c r="S373" s="20" t="s">
        <v>265</v>
      </c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2:43" s="9" customFormat="1" x14ac:dyDescent="0.3">
      <c r="B374" s="13">
        <v>6</v>
      </c>
      <c r="C374" s="63" t="s">
        <v>303</v>
      </c>
      <c r="D374" s="13">
        <v>1991</v>
      </c>
      <c r="E374" s="13"/>
      <c r="F374" s="13" t="s">
        <v>34</v>
      </c>
      <c r="G374" s="13">
        <v>4</v>
      </c>
      <c r="H374" s="21">
        <v>2568</v>
      </c>
      <c r="I374" s="13">
        <v>1399.6</v>
      </c>
      <c r="J374" s="64" t="s">
        <v>229</v>
      </c>
      <c r="K374" s="21">
        <f>H374*N374</f>
        <v>2672209.44</v>
      </c>
      <c r="L374" s="31">
        <f>H374*O374</f>
        <v>57189.36</v>
      </c>
      <c r="M374" s="31">
        <f t="shared" si="29"/>
        <v>2729398.8</v>
      </c>
      <c r="N374" s="31">
        <v>1040.58</v>
      </c>
      <c r="O374" s="31">
        <v>22.27</v>
      </c>
      <c r="P374" s="30"/>
      <c r="Q374" s="31"/>
      <c r="R374" s="20" t="s">
        <v>37</v>
      </c>
      <c r="S374" s="20" t="s">
        <v>265</v>
      </c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2:43" s="66" customFormat="1" x14ac:dyDescent="0.3">
      <c r="B375" s="32"/>
      <c r="C375" s="62" t="s">
        <v>76</v>
      </c>
      <c r="D375" s="32"/>
      <c r="E375" s="32"/>
      <c r="F375" s="32"/>
      <c r="G375" s="32"/>
      <c r="H375" s="26"/>
      <c r="I375" s="32"/>
      <c r="J375" s="27"/>
      <c r="K375" s="26">
        <f>SUM(K376:K420)</f>
        <v>37831181.787600003</v>
      </c>
      <c r="L375" s="30">
        <f>SUM(L376:L420)</f>
        <v>1723469.1583999998</v>
      </c>
      <c r="M375" s="30">
        <f>SUM(M376:M420)</f>
        <v>39554650.945999987</v>
      </c>
      <c r="N375" s="30"/>
      <c r="O375" s="31"/>
      <c r="P375" s="30"/>
      <c r="Q375" s="30"/>
      <c r="R375" s="30"/>
      <c r="S375" s="47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</row>
    <row r="376" spans="2:43" s="9" customFormat="1" ht="37.5" x14ac:dyDescent="0.3">
      <c r="B376" s="13">
        <v>1</v>
      </c>
      <c r="C376" s="63" t="s">
        <v>304</v>
      </c>
      <c r="D376" s="13">
        <v>1959</v>
      </c>
      <c r="E376" s="13"/>
      <c r="F376" s="13" t="s">
        <v>63</v>
      </c>
      <c r="G376" s="13">
        <v>1</v>
      </c>
      <c r="H376" s="21">
        <v>998.9</v>
      </c>
      <c r="I376" s="13">
        <v>370.4</v>
      </c>
      <c r="J376" s="64" t="s">
        <v>42</v>
      </c>
      <c r="K376" s="21">
        <f t="shared" ref="K376:K384" si="30">H376*N376</f>
        <v>124502.89599999999</v>
      </c>
      <c r="L376" s="31">
        <f t="shared" ref="L376:L381" si="31">H376*O376</f>
        <v>15233.225</v>
      </c>
      <c r="M376" s="31">
        <f t="shared" ref="M376:M420" si="32">K376+L376</f>
        <v>139736.12099999998</v>
      </c>
      <c r="N376" s="31">
        <v>124.64</v>
      </c>
      <c r="O376" s="31">
        <v>15.25</v>
      </c>
      <c r="P376" s="30"/>
      <c r="Q376" s="31"/>
      <c r="R376" s="20" t="s">
        <v>37</v>
      </c>
      <c r="S376" s="20" t="s">
        <v>265</v>
      </c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2:43" s="9" customFormat="1" ht="37.5" x14ac:dyDescent="0.3">
      <c r="B377" s="13">
        <v>2</v>
      </c>
      <c r="C377" s="63" t="s">
        <v>305</v>
      </c>
      <c r="D377" s="13">
        <v>1987</v>
      </c>
      <c r="E377" s="13"/>
      <c r="F377" s="13" t="s">
        <v>34</v>
      </c>
      <c r="G377" s="13">
        <v>3</v>
      </c>
      <c r="H377" s="21">
        <v>1786.1</v>
      </c>
      <c r="I377" s="13">
        <v>883.8</v>
      </c>
      <c r="J377" s="64" t="s">
        <v>42</v>
      </c>
      <c r="K377" s="21">
        <f t="shared" si="30"/>
        <v>277738.55</v>
      </c>
      <c r="L377" s="31">
        <f t="shared" si="31"/>
        <v>26737.917000000001</v>
      </c>
      <c r="M377" s="31">
        <f t="shared" si="32"/>
        <v>304476.467</v>
      </c>
      <c r="N377" s="31">
        <v>155.5</v>
      </c>
      <c r="O377" s="31">
        <v>14.97</v>
      </c>
      <c r="P377" s="30"/>
      <c r="Q377" s="31"/>
      <c r="R377" s="20" t="s">
        <v>37</v>
      </c>
      <c r="S377" s="20" t="s">
        <v>265</v>
      </c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2:43" s="9" customFormat="1" ht="37.5" x14ac:dyDescent="0.3">
      <c r="B378" s="13">
        <v>3</v>
      </c>
      <c r="C378" s="63" t="s">
        <v>306</v>
      </c>
      <c r="D378" s="13">
        <v>1987</v>
      </c>
      <c r="E378" s="13"/>
      <c r="F378" s="13" t="s">
        <v>34</v>
      </c>
      <c r="G378" s="13">
        <v>3</v>
      </c>
      <c r="H378" s="21">
        <v>1716.8</v>
      </c>
      <c r="I378" s="13">
        <v>892.5</v>
      </c>
      <c r="J378" s="64" t="s">
        <v>42</v>
      </c>
      <c r="K378" s="21">
        <f t="shared" si="30"/>
        <v>266962.39999999997</v>
      </c>
      <c r="L378" s="31">
        <f t="shared" si="31"/>
        <v>25700.495999999999</v>
      </c>
      <c r="M378" s="31">
        <f t="shared" si="32"/>
        <v>292662.89599999995</v>
      </c>
      <c r="N378" s="31">
        <v>155.5</v>
      </c>
      <c r="O378" s="31">
        <v>14.97</v>
      </c>
      <c r="P378" s="30"/>
      <c r="Q378" s="31"/>
      <c r="R378" s="20" t="s">
        <v>37</v>
      </c>
      <c r="S378" s="20" t="s">
        <v>265</v>
      </c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2:43" s="9" customFormat="1" ht="37.5" x14ac:dyDescent="0.3">
      <c r="B379" s="13">
        <v>4</v>
      </c>
      <c r="C379" s="63" t="s">
        <v>307</v>
      </c>
      <c r="D379" s="13">
        <v>1990</v>
      </c>
      <c r="E379" s="13"/>
      <c r="F379" s="13" t="s">
        <v>34</v>
      </c>
      <c r="G379" s="13">
        <v>3</v>
      </c>
      <c r="H379" s="21">
        <v>2556.9</v>
      </c>
      <c r="I379" s="13">
        <v>1212.5</v>
      </c>
      <c r="J379" s="64" t="s">
        <v>42</v>
      </c>
      <c r="K379" s="21">
        <f t="shared" si="30"/>
        <v>397597.95</v>
      </c>
      <c r="L379" s="31">
        <f t="shared" si="31"/>
        <v>38276.793000000005</v>
      </c>
      <c r="M379" s="31">
        <f t="shared" si="32"/>
        <v>435874.74300000002</v>
      </c>
      <c r="N379" s="31">
        <v>155.5</v>
      </c>
      <c r="O379" s="31">
        <v>14.97</v>
      </c>
      <c r="P379" s="30"/>
      <c r="Q379" s="31"/>
      <c r="R379" s="20" t="s">
        <v>37</v>
      </c>
      <c r="S379" s="20" t="s">
        <v>265</v>
      </c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2:43" s="9" customFormat="1" ht="37.5" x14ac:dyDescent="0.3">
      <c r="B380" s="13">
        <v>5</v>
      </c>
      <c r="C380" s="63" t="s">
        <v>308</v>
      </c>
      <c r="D380" s="13">
        <v>1987</v>
      </c>
      <c r="E380" s="13"/>
      <c r="F380" s="13" t="s">
        <v>34</v>
      </c>
      <c r="G380" s="13">
        <v>3</v>
      </c>
      <c r="H380" s="21">
        <v>2504.1999999999998</v>
      </c>
      <c r="I380" s="13">
        <v>1180.5999999999999</v>
      </c>
      <c r="J380" s="64" t="s">
        <v>42</v>
      </c>
      <c r="K380" s="21">
        <f t="shared" si="30"/>
        <v>389403.1</v>
      </c>
      <c r="L380" s="31">
        <f t="shared" si="31"/>
        <v>37487.873999999996</v>
      </c>
      <c r="M380" s="31">
        <f t="shared" si="32"/>
        <v>426890.97399999999</v>
      </c>
      <c r="N380" s="31">
        <v>155.5</v>
      </c>
      <c r="O380" s="31">
        <v>14.97</v>
      </c>
      <c r="P380" s="30"/>
      <c r="Q380" s="31"/>
      <c r="R380" s="20" t="s">
        <v>37</v>
      </c>
      <c r="S380" s="20" t="s">
        <v>265</v>
      </c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2:43" s="9" customFormat="1" x14ac:dyDescent="0.3">
      <c r="B381" s="13">
        <v>6</v>
      </c>
      <c r="C381" s="63" t="s">
        <v>309</v>
      </c>
      <c r="D381" s="13">
        <v>1961</v>
      </c>
      <c r="E381" s="13"/>
      <c r="F381" s="13" t="s">
        <v>63</v>
      </c>
      <c r="G381" s="13">
        <v>1</v>
      </c>
      <c r="H381" s="21">
        <v>1026.4000000000001</v>
      </c>
      <c r="I381" s="13">
        <v>593</v>
      </c>
      <c r="J381" s="64" t="s">
        <v>229</v>
      </c>
      <c r="K381" s="21">
        <f t="shared" si="30"/>
        <v>1143553.2960000001</v>
      </c>
      <c r="L381" s="31">
        <f t="shared" si="31"/>
        <v>36457.72800000001</v>
      </c>
      <c r="M381" s="31">
        <f t="shared" si="32"/>
        <v>1180011.0240000002</v>
      </c>
      <c r="N381" s="31">
        <v>1114.1400000000001</v>
      </c>
      <c r="O381" s="31">
        <v>35.520000000000003</v>
      </c>
      <c r="P381" s="31"/>
      <c r="Q381" s="31"/>
      <c r="R381" s="20" t="s">
        <v>37</v>
      </c>
      <c r="S381" s="20" t="s">
        <v>265</v>
      </c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2:43" s="9" customFormat="1" ht="37.5" x14ac:dyDescent="0.3">
      <c r="B382" s="13">
        <v>7</v>
      </c>
      <c r="C382" s="63" t="s">
        <v>80</v>
      </c>
      <c r="D382" s="13">
        <v>1987</v>
      </c>
      <c r="E382" s="13"/>
      <c r="F382" s="13" t="s">
        <v>63</v>
      </c>
      <c r="G382" s="13">
        <v>2</v>
      </c>
      <c r="H382" s="21">
        <v>1301.9000000000001</v>
      </c>
      <c r="I382" s="13">
        <v>738.2</v>
      </c>
      <c r="J382" s="64" t="s">
        <v>42</v>
      </c>
      <c r="K382" s="21">
        <f t="shared" si="30"/>
        <v>218068.25000000003</v>
      </c>
      <c r="L382" s="31">
        <f>H382*N382</f>
        <v>218068.25000000003</v>
      </c>
      <c r="M382" s="31">
        <f t="shared" si="32"/>
        <v>436136.50000000006</v>
      </c>
      <c r="N382" s="31">
        <v>167.5</v>
      </c>
      <c r="O382" s="31">
        <v>15.26</v>
      </c>
      <c r="P382" s="30"/>
      <c r="Q382" s="31"/>
      <c r="R382" s="20" t="s">
        <v>37</v>
      </c>
      <c r="S382" s="20" t="s">
        <v>265</v>
      </c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2:43" s="9" customFormat="1" ht="37.5" x14ac:dyDescent="0.3">
      <c r="B383" s="13">
        <v>8</v>
      </c>
      <c r="C383" s="63" t="s">
        <v>310</v>
      </c>
      <c r="D383" s="13">
        <v>1979</v>
      </c>
      <c r="E383" s="13"/>
      <c r="F383" s="13" t="s">
        <v>34</v>
      </c>
      <c r="G383" s="13">
        <v>2</v>
      </c>
      <c r="H383" s="21">
        <v>2057</v>
      </c>
      <c r="I383" s="13">
        <v>834</v>
      </c>
      <c r="J383" s="64" t="s">
        <v>45</v>
      </c>
      <c r="K383" s="21">
        <f t="shared" si="30"/>
        <v>918059.67</v>
      </c>
      <c r="L383" s="31">
        <f>H383*O383</f>
        <v>36902.58</v>
      </c>
      <c r="M383" s="31">
        <f t="shared" si="32"/>
        <v>954962.25</v>
      </c>
      <c r="N383" s="31">
        <v>446.31</v>
      </c>
      <c r="O383" s="31">
        <v>17.940000000000001</v>
      </c>
      <c r="P383" s="30"/>
      <c r="Q383" s="31"/>
      <c r="R383" s="20" t="s">
        <v>37</v>
      </c>
      <c r="S383" s="20" t="s">
        <v>265</v>
      </c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2:43" s="9" customFormat="1" ht="37.5" x14ac:dyDescent="0.3">
      <c r="B384" s="13">
        <v>9</v>
      </c>
      <c r="C384" s="63" t="s">
        <v>311</v>
      </c>
      <c r="D384" s="13">
        <v>1939</v>
      </c>
      <c r="E384" s="13"/>
      <c r="F384" s="13" t="s">
        <v>63</v>
      </c>
      <c r="G384" s="13">
        <v>2</v>
      </c>
      <c r="H384" s="21">
        <v>830.98</v>
      </c>
      <c r="I384" s="13">
        <v>452.7</v>
      </c>
      <c r="J384" s="64" t="s">
        <v>42</v>
      </c>
      <c r="K384" s="21">
        <f t="shared" si="30"/>
        <v>103573.3472</v>
      </c>
      <c r="L384" s="31">
        <f>H384*O384</f>
        <v>12672.445</v>
      </c>
      <c r="M384" s="31">
        <f t="shared" si="32"/>
        <v>116245.7922</v>
      </c>
      <c r="N384" s="31">
        <v>124.64</v>
      </c>
      <c r="O384" s="31">
        <v>15.25</v>
      </c>
      <c r="P384" s="30"/>
      <c r="Q384" s="31"/>
      <c r="R384" s="20" t="s">
        <v>37</v>
      </c>
      <c r="S384" s="20" t="s">
        <v>265</v>
      </c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2:43" s="9" customFormat="1" x14ac:dyDescent="0.3">
      <c r="B385" s="13"/>
      <c r="C385" s="63"/>
      <c r="D385" s="13"/>
      <c r="E385" s="13"/>
      <c r="F385" s="13"/>
      <c r="G385" s="13"/>
      <c r="H385" s="21"/>
      <c r="I385" s="13"/>
      <c r="J385" s="64" t="s">
        <v>229</v>
      </c>
      <c r="K385" s="21">
        <f>H384*N385</f>
        <v>707122.4310000001</v>
      </c>
      <c r="L385" s="31">
        <f>H384*O385</f>
        <v>15132.1458</v>
      </c>
      <c r="M385" s="31">
        <f t="shared" si="32"/>
        <v>722254.57680000016</v>
      </c>
      <c r="N385" s="31">
        <v>850.95</v>
      </c>
      <c r="O385" s="31">
        <v>18.21</v>
      </c>
      <c r="P385" s="30"/>
      <c r="Q385" s="31"/>
      <c r="R385" s="20" t="s">
        <v>37</v>
      </c>
      <c r="S385" s="20" t="s">
        <v>265</v>
      </c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2:43" s="9" customFormat="1" ht="37.5" x14ac:dyDescent="0.3">
      <c r="B386" s="13">
        <v>10</v>
      </c>
      <c r="C386" s="63" t="s">
        <v>81</v>
      </c>
      <c r="D386" s="13">
        <v>1978</v>
      </c>
      <c r="E386" s="13"/>
      <c r="F386" s="13" t="s">
        <v>34</v>
      </c>
      <c r="G386" s="13">
        <v>2</v>
      </c>
      <c r="H386" s="21">
        <v>2181.4</v>
      </c>
      <c r="I386" s="13">
        <v>994.6</v>
      </c>
      <c r="J386" s="64" t="s">
        <v>42</v>
      </c>
      <c r="K386" s="21">
        <f>H386*N386</f>
        <v>334495.87600000005</v>
      </c>
      <c r="L386" s="31">
        <f>H386*O386</f>
        <v>33157.279999999999</v>
      </c>
      <c r="M386" s="31">
        <f t="shared" si="32"/>
        <v>367653.15600000008</v>
      </c>
      <c r="N386" s="31">
        <v>153.34</v>
      </c>
      <c r="O386" s="31">
        <v>15.2</v>
      </c>
      <c r="P386" s="30"/>
      <c r="Q386" s="31"/>
      <c r="R386" s="20" t="s">
        <v>37</v>
      </c>
      <c r="S386" s="20" t="s">
        <v>265</v>
      </c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2:43" s="9" customFormat="1" ht="37.5" x14ac:dyDescent="0.3">
      <c r="B387" s="13">
        <v>11</v>
      </c>
      <c r="C387" s="63" t="s">
        <v>312</v>
      </c>
      <c r="D387" s="13">
        <v>1985</v>
      </c>
      <c r="E387" s="13"/>
      <c r="F387" s="13" t="s">
        <v>34</v>
      </c>
      <c r="G387" s="13">
        <v>2</v>
      </c>
      <c r="H387" s="21">
        <v>2238.5</v>
      </c>
      <c r="I387" s="13">
        <v>961.1</v>
      </c>
      <c r="J387" s="64" t="s">
        <v>42</v>
      </c>
      <c r="K387" s="21">
        <f>H387*N387</f>
        <v>343251.59</v>
      </c>
      <c r="L387" s="31">
        <f>H387*O387</f>
        <v>34025.199999999997</v>
      </c>
      <c r="M387" s="31">
        <f t="shared" si="32"/>
        <v>377276.79000000004</v>
      </c>
      <c r="N387" s="31">
        <v>153.34</v>
      </c>
      <c r="O387" s="31">
        <v>15.2</v>
      </c>
      <c r="P387" s="30"/>
      <c r="Q387" s="31"/>
      <c r="R387" s="20" t="s">
        <v>37</v>
      </c>
      <c r="S387" s="20" t="s">
        <v>265</v>
      </c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2:43" s="9" customFormat="1" ht="37.5" x14ac:dyDescent="0.3">
      <c r="B388" s="13">
        <v>12</v>
      </c>
      <c r="C388" s="63" t="s">
        <v>313</v>
      </c>
      <c r="D388" s="13">
        <v>1968</v>
      </c>
      <c r="E388" s="13"/>
      <c r="F388" s="13" t="s">
        <v>34</v>
      </c>
      <c r="G388" s="13">
        <v>4</v>
      </c>
      <c r="H388" s="21">
        <v>3615.9</v>
      </c>
      <c r="I388" s="13">
        <v>2075.9</v>
      </c>
      <c r="J388" s="64" t="s">
        <v>42</v>
      </c>
      <c r="K388" s="21">
        <f>H388*N388</f>
        <v>562272.45000000007</v>
      </c>
      <c r="L388" s="31">
        <f>H388*O388</f>
        <v>54130.023000000001</v>
      </c>
      <c r="M388" s="31">
        <f t="shared" si="32"/>
        <v>616402.47300000011</v>
      </c>
      <c r="N388" s="31">
        <v>155.5</v>
      </c>
      <c r="O388" s="31">
        <v>14.97</v>
      </c>
      <c r="P388" s="30"/>
      <c r="Q388" s="31"/>
      <c r="R388" s="20" t="s">
        <v>37</v>
      </c>
      <c r="S388" s="20" t="s">
        <v>265</v>
      </c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2:43" s="9" customFormat="1" ht="37.5" x14ac:dyDescent="0.3">
      <c r="B389" s="13"/>
      <c r="C389" s="63"/>
      <c r="D389" s="13"/>
      <c r="E389" s="13"/>
      <c r="F389" s="13"/>
      <c r="G389" s="13"/>
      <c r="H389" s="21"/>
      <c r="I389" s="13"/>
      <c r="J389" s="64" t="s">
        <v>45</v>
      </c>
      <c r="K389" s="21">
        <f>H388*N389</f>
        <v>1481398.071</v>
      </c>
      <c r="L389" s="31">
        <f>H388*O389</f>
        <v>53949.228000000003</v>
      </c>
      <c r="M389" s="31">
        <f t="shared" si="32"/>
        <v>1535347.2990000001</v>
      </c>
      <c r="N389" s="31">
        <v>409.69</v>
      </c>
      <c r="O389" s="31">
        <v>14.92</v>
      </c>
      <c r="P389" s="30"/>
      <c r="Q389" s="31"/>
      <c r="R389" s="20" t="s">
        <v>37</v>
      </c>
      <c r="S389" s="20" t="s">
        <v>265</v>
      </c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2:43" s="9" customFormat="1" ht="56.25" x14ac:dyDescent="0.3">
      <c r="B390" s="13">
        <v>13</v>
      </c>
      <c r="C390" s="63" t="s">
        <v>314</v>
      </c>
      <c r="D390" s="13">
        <v>1959</v>
      </c>
      <c r="E390" s="13"/>
      <c r="F390" s="13" t="s">
        <v>56</v>
      </c>
      <c r="G390" s="13">
        <v>2</v>
      </c>
      <c r="H390" s="21">
        <v>1063.8</v>
      </c>
      <c r="I390" s="13">
        <v>419.3</v>
      </c>
      <c r="J390" s="64" t="s">
        <v>42</v>
      </c>
      <c r="K390" s="21">
        <f>H390*N390</f>
        <v>163389.04199999999</v>
      </c>
      <c r="L390" s="31">
        <f>H390*O390</f>
        <v>16180.398000000001</v>
      </c>
      <c r="M390" s="31">
        <f t="shared" si="32"/>
        <v>179569.44</v>
      </c>
      <c r="N390" s="31">
        <v>153.59</v>
      </c>
      <c r="O390" s="31">
        <v>15.21</v>
      </c>
      <c r="P390" s="30"/>
      <c r="Q390" s="31"/>
      <c r="R390" s="20" t="s">
        <v>37</v>
      </c>
      <c r="S390" s="20" t="s">
        <v>265</v>
      </c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2:43" s="9" customFormat="1" ht="37.5" x14ac:dyDescent="0.3">
      <c r="B391" s="13"/>
      <c r="C391" s="63"/>
      <c r="D391" s="13"/>
      <c r="E391" s="13"/>
      <c r="F391" s="13"/>
      <c r="G391" s="13"/>
      <c r="H391" s="21"/>
      <c r="I391" s="13"/>
      <c r="J391" s="64" t="s">
        <v>45</v>
      </c>
      <c r="K391" s="21">
        <f>H390*N391</f>
        <v>455476.60800000001</v>
      </c>
      <c r="L391" s="31">
        <f>H390*O391</f>
        <v>18669.689999999999</v>
      </c>
      <c r="M391" s="31">
        <f t="shared" si="32"/>
        <v>474146.29800000001</v>
      </c>
      <c r="N391" s="31">
        <v>428.16</v>
      </c>
      <c r="O391" s="31">
        <v>17.55</v>
      </c>
      <c r="P391" s="30"/>
      <c r="Q391" s="31"/>
      <c r="R391" s="20" t="s">
        <v>37</v>
      </c>
      <c r="S391" s="20" t="s">
        <v>265</v>
      </c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2:43" s="9" customFormat="1" ht="56.25" x14ac:dyDescent="0.3">
      <c r="B392" s="13"/>
      <c r="C392" s="63"/>
      <c r="D392" s="13"/>
      <c r="E392" s="13"/>
      <c r="F392" s="13"/>
      <c r="G392" s="13"/>
      <c r="H392" s="21"/>
      <c r="I392" s="13"/>
      <c r="J392" s="64" t="s">
        <v>35</v>
      </c>
      <c r="K392" s="21">
        <f>H390*N392</f>
        <v>57381.371999999996</v>
      </c>
      <c r="L392" s="31">
        <f>H390*O392</f>
        <v>14616.611999999999</v>
      </c>
      <c r="M392" s="31">
        <f t="shared" si="32"/>
        <v>71997.983999999997</v>
      </c>
      <c r="N392" s="31">
        <v>53.94</v>
      </c>
      <c r="O392" s="31">
        <v>13.74</v>
      </c>
      <c r="P392" s="30"/>
      <c r="Q392" s="31"/>
      <c r="R392" s="20" t="s">
        <v>37</v>
      </c>
      <c r="S392" s="20" t="s">
        <v>265</v>
      </c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2:43" s="9" customFormat="1" ht="37.5" x14ac:dyDescent="0.3">
      <c r="B393" s="13"/>
      <c r="C393" s="63"/>
      <c r="D393" s="13"/>
      <c r="E393" s="13"/>
      <c r="F393" s="13"/>
      <c r="G393" s="13"/>
      <c r="H393" s="21"/>
      <c r="I393" s="13"/>
      <c r="J393" s="64" t="s">
        <v>53</v>
      </c>
      <c r="K393" s="21">
        <f>H390*N393</f>
        <v>35701.128000000004</v>
      </c>
      <c r="L393" s="31">
        <f>H390*O393</f>
        <v>14148.54</v>
      </c>
      <c r="M393" s="31">
        <f t="shared" si="32"/>
        <v>49849.668000000005</v>
      </c>
      <c r="N393" s="31">
        <v>33.56</v>
      </c>
      <c r="O393" s="31">
        <v>13.3</v>
      </c>
      <c r="P393" s="30"/>
      <c r="Q393" s="31"/>
      <c r="R393" s="20" t="s">
        <v>37</v>
      </c>
      <c r="S393" s="20" t="s">
        <v>265</v>
      </c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2:43" s="9" customFormat="1" ht="56.25" x14ac:dyDescent="0.3">
      <c r="B394" s="13">
        <v>14</v>
      </c>
      <c r="C394" s="63" t="s">
        <v>315</v>
      </c>
      <c r="D394" s="13">
        <v>1953</v>
      </c>
      <c r="E394" s="13"/>
      <c r="F394" s="13" t="s">
        <v>56</v>
      </c>
      <c r="G394" s="13">
        <v>2</v>
      </c>
      <c r="H394" s="21">
        <v>716.7</v>
      </c>
      <c r="I394" s="13">
        <v>384.3</v>
      </c>
      <c r="J394" s="64" t="s">
        <v>229</v>
      </c>
      <c r="K394" s="21">
        <f>H394*N394</f>
        <v>771771.228</v>
      </c>
      <c r="L394" s="31">
        <f>H394*O394</f>
        <v>27549.948</v>
      </c>
      <c r="M394" s="31">
        <f t="shared" si="32"/>
        <v>799321.17599999998</v>
      </c>
      <c r="N394" s="31">
        <v>1076.8399999999999</v>
      </c>
      <c r="O394" s="31">
        <v>38.44</v>
      </c>
      <c r="P394" s="30"/>
      <c r="Q394" s="31"/>
      <c r="R394" s="20" t="s">
        <v>37</v>
      </c>
      <c r="S394" s="20" t="s">
        <v>265</v>
      </c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2:43" s="9" customFormat="1" ht="56.25" x14ac:dyDescent="0.3">
      <c r="B395" s="13">
        <v>15</v>
      </c>
      <c r="C395" s="63" t="s">
        <v>316</v>
      </c>
      <c r="D395" s="13">
        <v>1954</v>
      </c>
      <c r="E395" s="13"/>
      <c r="F395" s="13" t="s">
        <v>56</v>
      </c>
      <c r="G395" s="13">
        <v>2</v>
      </c>
      <c r="H395" s="21">
        <v>726.8</v>
      </c>
      <c r="I395" s="13">
        <v>387.6</v>
      </c>
      <c r="J395" s="64" t="s">
        <v>229</v>
      </c>
      <c r="K395" s="21">
        <f>H395*N395</f>
        <v>782647.31199999992</v>
      </c>
      <c r="L395" s="31">
        <f>H395*O395</f>
        <v>27938.191999999995</v>
      </c>
      <c r="M395" s="31">
        <f t="shared" si="32"/>
        <v>810585.50399999996</v>
      </c>
      <c r="N395" s="31">
        <v>1076.8399999999999</v>
      </c>
      <c r="O395" s="31">
        <v>38.44</v>
      </c>
      <c r="P395" s="30"/>
      <c r="Q395" s="31"/>
      <c r="R395" s="20" t="s">
        <v>37</v>
      </c>
      <c r="S395" s="20" t="s">
        <v>265</v>
      </c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2:43" s="9" customFormat="1" ht="56.25" x14ac:dyDescent="0.3">
      <c r="B396" s="13">
        <v>16</v>
      </c>
      <c r="C396" s="63" t="s">
        <v>317</v>
      </c>
      <c r="D396" s="13">
        <v>1957</v>
      </c>
      <c r="E396" s="13"/>
      <c r="F396" s="13" t="s">
        <v>56</v>
      </c>
      <c r="G396" s="13">
        <v>2</v>
      </c>
      <c r="H396" s="21">
        <v>1813</v>
      </c>
      <c r="I396" s="13">
        <v>732.7</v>
      </c>
      <c r="J396" s="64" t="s">
        <v>104</v>
      </c>
      <c r="K396" s="21">
        <f>H396*N396</f>
        <v>1199372.02</v>
      </c>
      <c r="L396" s="31">
        <f>H396*O396</f>
        <v>25672.080000000002</v>
      </c>
      <c r="M396" s="31">
        <f t="shared" si="32"/>
        <v>1225044.1000000001</v>
      </c>
      <c r="N396" s="31">
        <v>661.54</v>
      </c>
      <c r="O396" s="31">
        <v>14.16</v>
      </c>
      <c r="P396" s="30"/>
      <c r="Q396" s="31"/>
      <c r="R396" s="20" t="s">
        <v>37</v>
      </c>
      <c r="S396" s="20" t="s">
        <v>265</v>
      </c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2:43" s="9" customFormat="1" ht="56.25" x14ac:dyDescent="0.3">
      <c r="B397" s="13">
        <v>17</v>
      </c>
      <c r="C397" s="63" t="s">
        <v>318</v>
      </c>
      <c r="D397" s="13">
        <v>1956</v>
      </c>
      <c r="E397" s="13"/>
      <c r="F397" s="13" t="s">
        <v>56</v>
      </c>
      <c r="G397" s="13">
        <v>2</v>
      </c>
      <c r="H397" s="21">
        <v>729.9</v>
      </c>
      <c r="I397" s="13">
        <v>384.4</v>
      </c>
      <c r="J397" s="64" t="s">
        <v>42</v>
      </c>
      <c r="K397" s="21">
        <f>H397*N397</f>
        <v>119761.992</v>
      </c>
      <c r="L397" s="31">
        <f>H397*O397</f>
        <v>11101.779</v>
      </c>
      <c r="M397" s="31">
        <f t="shared" si="32"/>
        <v>130863.77099999999</v>
      </c>
      <c r="N397" s="31">
        <v>164.08</v>
      </c>
      <c r="O397" s="31">
        <v>15.21</v>
      </c>
      <c r="P397" s="30"/>
      <c r="Q397" s="31"/>
      <c r="R397" s="20" t="s">
        <v>37</v>
      </c>
      <c r="S397" s="20" t="s">
        <v>265</v>
      </c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2:43" s="9" customFormat="1" x14ac:dyDescent="0.3">
      <c r="B398" s="13"/>
      <c r="C398" s="63"/>
      <c r="D398" s="13"/>
      <c r="E398" s="13"/>
      <c r="F398" s="13"/>
      <c r="G398" s="13"/>
      <c r="H398" s="21"/>
      <c r="I398" s="13"/>
      <c r="J398" s="64" t="s">
        <v>229</v>
      </c>
      <c r="K398" s="21">
        <f>H397*N398</f>
        <v>785985.51599999995</v>
      </c>
      <c r="L398" s="31">
        <f>H397*O398</f>
        <v>28057.355999999996</v>
      </c>
      <c r="M398" s="31">
        <f t="shared" si="32"/>
        <v>814042.87199999997</v>
      </c>
      <c r="N398" s="31">
        <v>1076.8399999999999</v>
      </c>
      <c r="O398" s="31">
        <v>38.44</v>
      </c>
      <c r="P398" s="30"/>
      <c r="Q398" s="31"/>
      <c r="R398" s="20" t="s">
        <v>37</v>
      </c>
      <c r="S398" s="20" t="s">
        <v>265</v>
      </c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2:43" s="9" customFormat="1" ht="56.25" x14ac:dyDescent="0.3">
      <c r="B399" s="13">
        <v>18</v>
      </c>
      <c r="C399" s="63" t="s">
        <v>319</v>
      </c>
      <c r="D399" s="13">
        <v>1952</v>
      </c>
      <c r="E399" s="13"/>
      <c r="F399" s="13" t="s">
        <v>56</v>
      </c>
      <c r="G399" s="13">
        <v>2</v>
      </c>
      <c r="H399" s="21">
        <v>694.9</v>
      </c>
      <c r="I399" s="13">
        <v>368.9</v>
      </c>
      <c r="J399" s="64" t="s">
        <v>42</v>
      </c>
      <c r="K399" s="21">
        <f t="shared" ref="K399:K416" si="33">H399*N399</f>
        <v>114019.19200000001</v>
      </c>
      <c r="L399" s="31">
        <f t="shared" ref="L399:L416" si="34">H399*O399</f>
        <v>10569.429</v>
      </c>
      <c r="M399" s="31">
        <f t="shared" si="32"/>
        <v>124588.62100000001</v>
      </c>
      <c r="N399" s="31">
        <v>164.08</v>
      </c>
      <c r="O399" s="31">
        <v>15.21</v>
      </c>
      <c r="P399" s="30"/>
      <c r="Q399" s="31"/>
      <c r="R399" s="20" t="s">
        <v>37</v>
      </c>
      <c r="S399" s="20" t="s">
        <v>265</v>
      </c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2:43" s="9" customFormat="1" ht="37.5" x14ac:dyDescent="0.3">
      <c r="B400" s="13">
        <v>19</v>
      </c>
      <c r="C400" s="63" t="s">
        <v>320</v>
      </c>
      <c r="D400" s="13">
        <v>1981</v>
      </c>
      <c r="E400" s="13"/>
      <c r="F400" s="13" t="s">
        <v>34</v>
      </c>
      <c r="G400" s="13">
        <v>2</v>
      </c>
      <c r="H400" s="21">
        <v>1305.1500000000001</v>
      </c>
      <c r="I400" s="13">
        <v>726.6</v>
      </c>
      <c r="J400" s="64" t="s">
        <v>42</v>
      </c>
      <c r="K400" s="21">
        <f t="shared" si="33"/>
        <v>213835.77600000001</v>
      </c>
      <c r="L400" s="31">
        <f t="shared" si="34"/>
        <v>19838.28</v>
      </c>
      <c r="M400" s="31">
        <f t="shared" si="32"/>
        <v>233674.05600000001</v>
      </c>
      <c r="N400" s="31">
        <v>163.84</v>
      </c>
      <c r="O400" s="31">
        <v>15.2</v>
      </c>
      <c r="P400" s="30"/>
      <c r="Q400" s="31"/>
      <c r="R400" s="20" t="s">
        <v>37</v>
      </c>
      <c r="S400" s="20" t="s">
        <v>265</v>
      </c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2:43" s="9" customFormat="1" ht="56.25" x14ac:dyDescent="0.3">
      <c r="B401" s="13">
        <v>20</v>
      </c>
      <c r="C401" s="63" t="s">
        <v>321</v>
      </c>
      <c r="D401" s="13">
        <v>1957</v>
      </c>
      <c r="E401" s="13"/>
      <c r="F401" s="13" t="s">
        <v>56</v>
      </c>
      <c r="G401" s="13">
        <v>3</v>
      </c>
      <c r="H401" s="21">
        <v>2862.5</v>
      </c>
      <c r="I401" s="13">
        <v>1502</v>
      </c>
      <c r="J401" s="64" t="s">
        <v>229</v>
      </c>
      <c r="K401" s="21">
        <f t="shared" si="33"/>
        <v>2858578.375</v>
      </c>
      <c r="L401" s="31">
        <f t="shared" si="34"/>
        <v>61171.625</v>
      </c>
      <c r="M401" s="31">
        <f t="shared" si="32"/>
        <v>2919750</v>
      </c>
      <c r="N401" s="31">
        <v>998.63</v>
      </c>
      <c r="O401" s="31">
        <v>21.37</v>
      </c>
      <c r="P401" s="30"/>
      <c r="Q401" s="31"/>
      <c r="R401" s="20" t="s">
        <v>37</v>
      </c>
      <c r="S401" s="20" t="s">
        <v>265</v>
      </c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2:43" s="9" customFormat="1" ht="56.25" x14ac:dyDescent="0.3">
      <c r="B402" s="13">
        <v>21</v>
      </c>
      <c r="C402" s="63" t="s">
        <v>322</v>
      </c>
      <c r="D402" s="13">
        <v>1963</v>
      </c>
      <c r="E402" s="13"/>
      <c r="F402" s="13" t="s">
        <v>56</v>
      </c>
      <c r="G402" s="13">
        <v>2</v>
      </c>
      <c r="H402" s="21">
        <v>1011.9</v>
      </c>
      <c r="I402" s="13">
        <v>380.9</v>
      </c>
      <c r="J402" s="64" t="s">
        <v>229</v>
      </c>
      <c r="K402" s="21">
        <f t="shared" si="33"/>
        <v>1046061.7439999999</v>
      </c>
      <c r="L402" s="31">
        <f t="shared" si="34"/>
        <v>38897.435999999994</v>
      </c>
      <c r="M402" s="31">
        <f t="shared" si="32"/>
        <v>1084959.18</v>
      </c>
      <c r="N402" s="31">
        <v>1033.76</v>
      </c>
      <c r="O402" s="31">
        <v>38.44</v>
      </c>
      <c r="P402" s="30"/>
      <c r="Q402" s="31"/>
      <c r="R402" s="20" t="s">
        <v>37</v>
      </c>
      <c r="S402" s="20" t="s">
        <v>265</v>
      </c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2:43" s="9" customFormat="1" ht="56.25" x14ac:dyDescent="0.3">
      <c r="B403" s="13">
        <v>22</v>
      </c>
      <c r="C403" s="63" t="s">
        <v>323</v>
      </c>
      <c r="D403" s="13">
        <v>1958</v>
      </c>
      <c r="E403" s="13"/>
      <c r="F403" s="13" t="s">
        <v>56</v>
      </c>
      <c r="G403" s="13">
        <v>2</v>
      </c>
      <c r="H403" s="21">
        <v>2519.2199999999998</v>
      </c>
      <c r="I403" s="13">
        <v>988.22</v>
      </c>
      <c r="J403" s="64" t="s">
        <v>229</v>
      </c>
      <c r="K403" s="21">
        <f t="shared" si="33"/>
        <v>2604268.8671999997</v>
      </c>
      <c r="L403" s="31">
        <f t="shared" si="34"/>
        <v>96838.816799999986</v>
      </c>
      <c r="M403" s="31">
        <f t="shared" si="32"/>
        <v>2701107.6839999999</v>
      </c>
      <c r="N403" s="31">
        <v>1033.76</v>
      </c>
      <c r="O403" s="31">
        <v>38.44</v>
      </c>
      <c r="P403" s="30"/>
      <c r="Q403" s="31"/>
      <c r="R403" s="20" t="s">
        <v>37</v>
      </c>
      <c r="S403" s="20" t="s">
        <v>265</v>
      </c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2:43" s="9" customFormat="1" ht="37.5" x14ac:dyDescent="0.3">
      <c r="B404" s="13">
        <v>23</v>
      </c>
      <c r="C404" s="63" t="s">
        <v>324</v>
      </c>
      <c r="D404" s="13">
        <v>1987</v>
      </c>
      <c r="E404" s="13"/>
      <c r="F404" s="13" t="s">
        <v>34</v>
      </c>
      <c r="G404" s="13">
        <v>4</v>
      </c>
      <c r="H404" s="21">
        <v>9191.1</v>
      </c>
      <c r="I404" s="13">
        <v>4925.5</v>
      </c>
      <c r="J404" s="64" t="s">
        <v>229</v>
      </c>
      <c r="K404" s="21">
        <f t="shared" si="33"/>
        <v>9564074.8379999995</v>
      </c>
      <c r="L404" s="31">
        <f t="shared" si="34"/>
        <v>204685.79699999999</v>
      </c>
      <c r="M404" s="31">
        <f t="shared" si="32"/>
        <v>9768760.6349999998</v>
      </c>
      <c r="N404" s="31">
        <v>1040.58</v>
      </c>
      <c r="O404" s="31">
        <v>22.27</v>
      </c>
      <c r="P404" s="30"/>
      <c r="Q404" s="31"/>
      <c r="R404" s="20" t="s">
        <v>37</v>
      </c>
      <c r="S404" s="20" t="s">
        <v>265</v>
      </c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2:43" s="9" customFormat="1" ht="56.25" x14ac:dyDescent="0.3">
      <c r="B405" s="13">
        <v>24</v>
      </c>
      <c r="C405" s="63" t="s">
        <v>325</v>
      </c>
      <c r="D405" s="13">
        <v>1967</v>
      </c>
      <c r="E405" s="13"/>
      <c r="F405" s="13" t="s">
        <v>56</v>
      </c>
      <c r="G405" s="13">
        <v>2</v>
      </c>
      <c r="H405" s="21">
        <v>687.6</v>
      </c>
      <c r="I405" s="13">
        <v>362.5</v>
      </c>
      <c r="J405" s="64" t="s">
        <v>42</v>
      </c>
      <c r="K405" s="21">
        <f t="shared" si="33"/>
        <v>112766.40000000001</v>
      </c>
      <c r="L405" s="31">
        <f t="shared" si="34"/>
        <v>10458.396000000001</v>
      </c>
      <c r="M405" s="31">
        <f t="shared" si="32"/>
        <v>123224.796</v>
      </c>
      <c r="N405" s="31">
        <v>164</v>
      </c>
      <c r="O405" s="31">
        <v>15.21</v>
      </c>
      <c r="P405" s="30"/>
      <c r="Q405" s="31"/>
      <c r="R405" s="20" t="s">
        <v>37</v>
      </c>
      <c r="S405" s="20" t="s">
        <v>265</v>
      </c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2:43" s="9" customFormat="1" ht="56.25" x14ac:dyDescent="0.3">
      <c r="B406" s="13">
        <v>25</v>
      </c>
      <c r="C406" s="63" t="s">
        <v>326</v>
      </c>
      <c r="D406" s="13">
        <v>1969</v>
      </c>
      <c r="E406" s="13"/>
      <c r="F406" s="13" t="s">
        <v>56</v>
      </c>
      <c r="G406" s="13">
        <v>2</v>
      </c>
      <c r="H406" s="21">
        <v>1124.4000000000001</v>
      </c>
      <c r="I406" s="13">
        <v>577.70000000000005</v>
      </c>
      <c r="J406" s="64" t="s">
        <v>42</v>
      </c>
      <c r="K406" s="21">
        <f t="shared" si="33"/>
        <v>184401.6</v>
      </c>
      <c r="L406" s="31">
        <f t="shared" si="34"/>
        <v>17102.124000000003</v>
      </c>
      <c r="M406" s="31">
        <f t="shared" si="32"/>
        <v>201503.72400000002</v>
      </c>
      <c r="N406" s="31">
        <v>164</v>
      </c>
      <c r="O406" s="31">
        <v>15.21</v>
      </c>
      <c r="P406" s="30"/>
      <c r="Q406" s="31"/>
      <c r="R406" s="20" t="s">
        <v>37</v>
      </c>
      <c r="S406" s="20" t="s">
        <v>265</v>
      </c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2:43" s="9" customFormat="1" ht="56.25" x14ac:dyDescent="0.3">
      <c r="B407" s="13">
        <v>26</v>
      </c>
      <c r="C407" s="63" t="s">
        <v>327</v>
      </c>
      <c r="D407" s="13">
        <v>1965</v>
      </c>
      <c r="E407" s="13"/>
      <c r="F407" s="13" t="s">
        <v>56</v>
      </c>
      <c r="G407" s="13">
        <v>2</v>
      </c>
      <c r="H407" s="21">
        <v>571.9</v>
      </c>
      <c r="I407" s="13">
        <v>334.9</v>
      </c>
      <c r="J407" s="64" t="s">
        <v>42</v>
      </c>
      <c r="K407" s="21">
        <f t="shared" si="33"/>
        <v>93791.599999999991</v>
      </c>
      <c r="L407" s="31">
        <f t="shared" si="34"/>
        <v>8698.5990000000002</v>
      </c>
      <c r="M407" s="31">
        <f t="shared" si="32"/>
        <v>102490.19899999999</v>
      </c>
      <c r="N407" s="31">
        <v>164</v>
      </c>
      <c r="O407" s="31">
        <v>15.21</v>
      </c>
      <c r="P407" s="30"/>
      <c r="Q407" s="31"/>
      <c r="R407" s="20" t="s">
        <v>37</v>
      </c>
      <c r="S407" s="20" t="s">
        <v>265</v>
      </c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2:43" s="9" customFormat="1" ht="56.25" x14ac:dyDescent="0.3">
      <c r="B408" s="13">
        <v>27</v>
      </c>
      <c r="C408" s="63" t="s">
        <v>328</v>
      </c>
      <c r="D408" s="13">
        <v>1965</v>
      </c>
      <c r="E408" s="13"/>
      <c r="F408" s="13" t="s">
        <v>56</v>
      </c>
      <c r="G408" s="13">
        <v>2</v>
      </c>
      <c r="H408" s="21">
        <v>656</v>
      </c>
      <c r="I408" s="13">
        <v>350.8</v>
      </c>
      <c r="J408" s="64" t="s">
        <v>42</v>
      </c>
      <c r="K408" s="21">
        <f t="shared" si="33"/>
        <v>107584</v>
      </c>
      <c r="L408" s="31">
        <f t="shared" si="34"/>
        <v>9977.76</v>
      </c>
      <c r="M408" s="31">
        <f t="shared" si="32"/>
        <v>117561.76</v>
      </c>
      <c r="N408" s="31">
        <v>164</v>
      </c>
      <c r="O408" s="31">
        <v>15.21</v>
      </c>
      <c r="P408" s="30"/>
      <c r="Q408" s="31"/>
      <c r="R408" s="20" t="s">
        <v>37</v>
      </c>
      <c r="S408" s="20" t="s">
        <v>265</v>
      </c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2:43" s="9" customFormat="1" ht="37.5" x14ac:dyDescent="0.3">
      <c r="B409" s="13">
        <v>28</v>
      </c>
      <c r="C409" s="63" t="s">
        <v>329</v>
      </c>
      <c r="D409" s="13">
        <v>1974</v>
      </c>
      <c r="E409" s="13"/>
      <c r="F409" s="13" t="s">
        <v>34</v>
      </c>
      <c r="G409" s="13">
        <v>2</v>
      </c>
      <c r="H409" s="21">
        <v>1290.3</v>
      </c>
      <c r="I409" s="13">
        <v>711.7</v>
      </c>
      <c r="J409" s="64" t="s">
        <v>42</v>
      </c>
      <c r="K409" s="21">
        <f t="shared" si="33"/>
        <v>211286.625</v>
      </c>
      <c r="L409" s="31">
        <f t="shared" si="34"/>
        <v>19612.559999999998</v>
      </c>
      <c r="M409" s="31">
        <f t="shared" si="32"/>
        <v>230899.185</v>
      </c>
      <c r="N409" s="31">
        <v>163.75</v>
      </c>
      <c r="O409" s="31">
        <v>15.2</v>
      </c>
      <c r="P409" s="30"/>
      <c r="Q409" s="31"/>
      <c r="R409" s="20" t="s">
        <v>37</v>
      </c>
      <c r="S409" s="20" t="s">
        <v>265</v>
      </c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2:43" s="9" customFormat="1" ht="37.5" x14ac:dyDescent="0.3">
      <c r="B410" s="13">
        <v>29</v>
      </c>
      <c r="C410" s="63" t="s">
        <v>330</v>
      </c>
      <c r="D410" s="13">
        <v>1972</v>
      </c>
      <c r="E410" s="13"/>
      <c r="F410" s="13" t="s">
        <v>34</v>
      </c>
      <c r="G410" s="13">
        <v>2</v>
      </c>
      <c r="H410" s="21">
        <v>1726.2</v>
      </c>
      <c r="I410" s="13">
        <v>672.4</v>
      </c>
      <c r="J410" s="64" t="s">
        <v>42</v>
      </c>
      <c r="K410" s="21">
        <f t="shared" si="33"/>
        <v>264695.50800000003</v>
      </c>
      <c r="L410" s="31">
        <f t="shared" si="34"/>
        <v>26238.239999999998</v>
      </c>
      <c r="M410" s="31">
        <f t="shared" si="32"/>
        <v>290933.74800000002</v>
      </c>
      <c r="N410" s="31">
        <v>153.34</v>
      </c>
      <c r="O410" s="31">
        <v>15.2</v>
      </c>
      <c r="P410" s="30"/>
      <c r="Q410" s="31"/>
      <c r="R410" s="20" t="s">
        <v>37</v>
      </c>
      <c r="S410" s="20" t="s">
        <v>265</v>
      </c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2:43" s="9" customFormat="1" ht="37.5" x14ac:dyDescent="0.3">
      <c r="B411" s="13">
        <v>30</v>
      </c>
      <c r="C411" s="63" t="s">
        <v>331</v>
      </c>
      <c r="D411" s="13">
        <v>1980</v>
      </c>
      <c r="E411" s="13"/>
      <c r="F411" s="13" t="s">
        <v>34</v>
      </c>
      <c r="G411" s="13">
        <v>2</v>
      </c>
      <c r="H411" s="21">
        <v>2293.3200000000002</v>
      </c>
      <c r="I411" s="13">
        <v>921.2</v>
      </c>
      <c r="J411" s="64" t="s">
        <v>45</v>
      </c>
      <c r="K411" s="21">
        <f t="shared" si="33"/>
        <v>1023531.6492000001</v>
      </c>
      <c r="L411" s="31">
        <f t="shared" si="34"/>
        <v>41142.160800000005</v>
      </c>
      <c r="M411" s="31">
        <f t="shared" si="32"/>
        <v>1064673.81</v>
      </c>
      <c r="N411" s="31">
        <v>446.31</v>
      </c>
      <c r="O411" s="31">
        <v>17.940000000000001</v>
      </c>
      <c r="P411" s="31"/>
      <c r="Q411" s="31"/>
      <c r="R411" s="20" t="s">
        <v>37</v>
      </c>
      <c r="S411" s="20" t="s">
        <v>265</v>
      </c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2:43" s="9" customFormat="1" ht="37.5" x14ac:dyDescent="0.3">
      <c r="B412" s="13">
        <v>31</v>
      </c>
      <c r="C412" s="63" t="s">
        <v>332</v>
      </c>
      <c r="D412" s="13">
        <v>1982</v>
      </c>
      <c r="E412" s="13"/>
      <c r="F412" s="13" t="s">
        <v>34</v>
      </c>
      <c r="G412" s="13">
        <v>2</v>
      </c>
      <c r="H412" s="21">
        <v>2250.1</v>
      </c>
      <c r="I412" s="13">
        <v>885.4</v>
      </c>
      <c r="J412" s="64" t="s">
        <v>42</v>
      </c>
      <c r="K412" s="21">
        <f t="shared" si="33"/>
        <v>345030.33399999997</v>
      </c>
      <c r="L412" s="31">
        <f t="shared" si="34"/>
        <v>34201.519999999997</v>
      </c>
      <c r="M412" s="31">
        <f t="shared" si="32"/>
        <v>379231.85399999999</v>
      </c>
      <c r="N412" s="31">
        <v>153.34</v>
      </c>
      <c r="O412" s="31">
        <v>15.2</v>
      </c>
      <c r="P412" s="30"/>
      <c r="Q412" s="31"/>
      <c r="R412" s="20" t="s">
        <v>37</v>
      </c>
      <c r="S412" s="20" t="s">
        <v>265</v>
      </c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2:43" s="9" customFormat="1" ht="37.5" x14ac:dyDescent="0.3">
      <c r="B413" s="13">
        <v>32</v>
      </c>
      <c r="C413" s="63" t="s">
        <v>333</v>
      </c>
      <c r="D413" s="13">
        <v>1982</v>
      </c>
      <c r="E413" s="13"/>
      <c r="F413" s="13" t="s">
        <v>34</v>
      </c>
      <c r="G413" s="13">
        <v>2</v>
      </c>
      <c r="H413" s="21">
        <v>2138.1</v>
      </c>
      <c r="I413" s="13">
        <v>879</v>
      </c>
      <c r="J413" s="64" t="s">
        <v>42</v>
      </c>
      <c r="K413" s="21">
        <f t="shared" si="33"/>
        <v>327856.25400000002</v>
      </c>
      <c r="L413" s="31">
        <f t="shared" si="34"/>
        <v>32499.119999999995</v>
      </c>
      <c r="M413" s="31">
        <f t="shared" si="32"/>
        <v>360355.37400000001</v>
      </c>
      <c r="N413" s="31">
        <v>153.34</v>
      </c>
      <c r="O413" s="31">
        <v>15.2</v>
      </c>
      <c r="P413" s="30"/>
      <c r="Q413" s="31"/>
      <c r="R413" s="20" t="s">
        <v>37</v>
      </c>
      <c r="S413" s="20" t="s">
        <v>265</v>
      </c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2:43" s="9" customFormat="1" ht="37.5" x14ac:dyDescent="0.3">
      <c r="B414" s="13">
        <v>33</v>
      </c>
      <c r="C414" s="63" t="s">
        <v>334</v>
      </c>
      <c r="D414" s="13">
        <v>1986</v>
      </c>
      <c r="E414" s="13"/>
      <c r="F414" s="13" t="s">
        <v>34</v>
      </c>
      <c r="G414" s="13">
        <v>2</v>
      </c>
      <c r="H414" s="21">
        <v>2149.8000000000002</v>
      </c>
      <c r="I414" s="13">
        <v>913.1</v>
      </c>
      <c r="J414" s="64" t="s">
        <v>42</v>
      </c>
      <c r="K414" s="21">
        <f t="shared" si="33"/>
        <v>329650.33200000005</v>
      </c>
      <c r="L414" s="31">
        <f t="shared" si="34"/>
        <v>32676.960000000003</v>
      </c>
      <c r="M414" s="31">
        <f t="shared" si="32"/>
        <v>362327.29200000007</v>
      </c>
      <c r="N414" s="31">
        <v>153.34</v>
      </c>
      <c r="O414" s="31">
        <v>15.2</v>
      </c>
      <c r="P414" s="30"/>
      <c r="Q414" s="31"/>
      <c r="R414" s="20" t="s">
        <v>37</v>
      </c>
      <c r="S414" s="20" t="s">
        <v>265</v>
      </c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2:43" s="9" customFormat="1" ht="56.25" x14ac:dyDescent="0.3">
      <c r="B415" s="13">
        <v>34</v>
      </c>
      <c r="C415" s="63" t="s">
        <v>335</v>
      </c>
      <c r="D415" s="13">
        <v>1960</v>
      </c>
      <c r="E415" s="13"/>
      <c r="F415" s="13" t="s">
        <v>56</v>
      </c>
      <c r="G415" s="13">
        <v>2</v>
      </c>
      <c r="H415" s="21">
        <v>1053.8</v>
      </c>
      <c r="I415" s="13">
        <v>397.6</v>
      </c>
      <c r="J415" s="64" t="s">
        <v>45</v>
      </c>
      <c r="K415" s="21">
        <f t="shared" si="33"/>
        <v>451195.00800000003</v>
      </c>
      <c r="L415" s="31">
        <f t="shared" si="34"/>
        <v>18494.189999999999</v>
      </c>
      <c r="M415" s="31">
        <f t="shared" si="32"/>
        <v>469689.19800000003</v>
      </c>
      <c r="N415" s="31">
        <v>428.16</v>
      </c>
      <c r="O415" s="31">
        <v>17.55</v>
      </c>
      <c r="P415" s="30"/>
      <c r="Q415" s="31"/>
      <c r="R415" s="20" t="s">
        <v>37</v>
      </c>
      <c r="S415" s="20" t="s">
        <v>265</v>
      </c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2:43" s="9" customFormat="1" ht="37.5" x14ac:dyDescent="0.3">
      <c r="B416" s="13">
        <v>35</v>
      </c>
      <c r="C416" s="63" t="s">
        <v>336</v>
      </c>
      <c r="D416" s="13">
        <v>1976</v>
      </c>
      <c r="E416" s="13"/>
      <c r="F416" s="13" t="s">
        <v>34</v>
      </c>
      <c r="G416" s="13">
        <v>2</v>
      </c>
      <c r="H416" s="21">
        <v>1271.7</v>
      </c>
      <c r="I416" s="13">
        <v>710.5</v>
      </c>
      <c r="J416" s="64" t="s">
        <v>45</v>
      </c>
      <c r="K416" s="21">
        <f t="shared" si="33"/>
        <v>567572.42700000003</v>
      </c>
      <c r="L416" s="31">
        <f t="shared" si="34"/>
        <v>22814.298000000003</v>
      </c>
      <c r="M416" s="31">
        <f t="shared" si="32"/>
        <v>590386.72499999998</v>
      </c>
      <c r="N416" s="31">
        <v>446.31</v>
      </c>
      <c r="O416" s="31">
        <v>17.940000000000001</v>
      </c>
      <c r="P416" s="31"/>
      <c r="Q416" s="31"/>
      <c r="R416" s="20" t="s">
        <v>37</v>
      </c>
      <c r="S416" s="20" t="s">
        <v>265</v>
      </c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2:43" s="9" customFormat="1" ht="56.25" x14ac:dyDescent="0.3">
      <c r="B417" s="13"/>
      <c r="C417" s="63"/>
      <c r="D417" s="13"/>
      <c r="E417" s="13"/>
      <c r="F417" s="13"/>
      <c r="G417" s="13"/>
      <c r="H417" s="21"/>
      <c r="I417" s="13"/>
      <c r="J417" s="64" t="s">
        <v>35</v>
      </c>
      <c r="K417" s="21">
        <f>H416*N417</f>
        <v>71507.690999999992</v>
      </c>
      <c r="L417" s="31">
        <f>H416*O417</f>
        <v>17536.742999999999</v>
      </c>
      <c r="M417" s="31">
        <f t="shared" si="32"/>
        <v>89044.433999999994</v>
      </c>
      <c r="N417" s="31">
        <v>56.23</v>
      </c>
      <c r="O417" s="31">
        <v>13.79</v>
      </c>
      <c r="P417" s="30"/>
      <c r="Q417" s="31"/>
      <c r="R417" s="20" t="s">
        <v>37</v>
      </c>
      <c r="S417" s="20" t="s">
        <v>265</v>
      </c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2:43" s="9" customFormat="1" x14ac:dyDescent="0.3">
      <c r="B418" s="13">
        <v>36</v>
      </c>
      <c r="C418" s="63" t="s">
        <v>87</v>
      </c>
      <c r="D418" s="13">
        <v>1980</v>
      </c>
      <c r="E418" s="13"/>
      <c r="F418" s="13" t="s">
        <v>34</v>
      </c>
      <c r="G418" s="13">
        <v>2</v>
      </c>
      <c r="H418" s="21">
        <v>1647.7</v>
      </c>
      <c r="I418" s="13">
        <v>944.8</v>
      </c>
      <c r="J418" s="64" t="s">
        <v>229</v>
      </c>
      <c r="K418" s="21">
        <f>H418*N418</f>
        <v>1899995.8239999998</v>
      </c>
      <c r="L418" s="31">
        <f>H418*O418</f>
        <v>59383.108</v>
      </c>
      <c r="M418" s="31">
        <f t="shared" si="32"/>
        <v>1959378.9319999998</v>
      </c>
      <c r="N418" s="31">
        <v>1153.1199999999999</v>
      </c>
      <c r="O418" s="31">
        <v>36.04</v>
      </c>
      <c r="P418" s="30"/>
      <c r="Q418" s="31"/>
      <c r="R418" s="20" t="s">
        <v>37</v>
      </c>
      <c r="S418" s="20" t="s">
        <v>265</v>
      </c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2:43" s="9" customFormat="1" x14ac:dyDescent="0.3">
      <c r="B419" s="13">
        <v>37</v>
      </c>
      <c r="C419" s="63" t="s">
        <v>88</v>
      </c>
      <c r="D419" s="13">
        <v>1980</v>
      </c>
      <c r="E419" s="13"/>
      <c r="F419" s="13" t="s">
        <v>34</v>
      </c>
      <c r="G419" s="13">
        <v>2</v>
      </c>
      <c r="H419" s="21">
        <v>1647.7</v>
      </c>
      <c r="I419" s="13">
        <v>944.8</v>
      </c>
      <c r="J419" s="64" t="s">
        <v>229</v>
      </c>
      <c r="K419" s="21">
        <f>H419*N419</f>
        <v>1899995.8239999998</v>
      </c>
      <c r="L419" s="31">
        <f>H419*O419</f>
        <v>59383.108</v>
      </c>
      <c r="M419" s="31">
        <f t="shared" si="32"/>
        <v>1959378.9319999998</v>
      </c>
      <c r="N419" s="31">
        <v>1153.1199999999999</v>
      </c>
      <c r="O419" s="31">
        <v>36.04</v>
      </c>
      <c r="P419" s="30"/>
      <c r="Q419" s="31"/>
      <c r="R419" s="20" t="s">
        <v>37</v>
      </c>
      <c r="S419" s="20" t="s">
        <v>265</v>
      </c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2:43" s="9" customFormat="1" x14ac:dyDescent="0.3">
      <c r="B420" s="13">
        <v>38</v>
      </c>
      <c r="C420" s="63" t="s">
        <v>86</v>
      </c>
      <c r="D420" s="13">
        <v>1980</v>
      </c>
      <c r="E420" s="13"/>
      <c r="F420" s="13" t="s">
        <v>34</v>
      </c>
      <c r="G420" s="13">
        <v>2</v>
      </c>
      <c r="H420" s="21">
        <v>1647.7</v>
      </c>
      <c r="I420" s="13">
        <v>944.8</v>
      </c>
      <c r="J420" s="64" t="s">
        <v>229</v>
      </c>
      <c r="K420" s="21">
        <f>H420*N420</f>
        <v>1899995.8239999998</v>
      </c>
      <c r="L420" s="31">
        <f>H420*O420</f>
        <v>59383.108</v>
      </c>
      <c r="M420" s="31">
        <f t="shared" si="32"/>
        <v>1959378.9319999998</v>
      </c>
      <c r="N420" s="31">
        <v>1153.1199999999999</v>
      </c>
      <c r="O420" s="31">
        <v>36.04</v>
      </c>
      <c r="P420" s="30"/>
      <c r="Q420" s="31"/>
      <c r="R420" s="20" t="s">
        <v>37</v>
      </c>
      <c r="S420" s="20" t="s">
        <v>265</v>
      </c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2:43" s="66" customFormat="1" x14ac:dyDescent="0.3">
      <c r="B421" s="32"/>
      <c r="C421" s="62" t="s">
        <v>107</v>
      </c>
      <c r="D421" s="32"/>
      <c r="E421" s="32"/>
      <c r="F421" s="32"/>
      <c r="G421" s="32"/>
      <c r="H421" s="26"/>
      <c r="I421" s="32"/>
      <c r="J421" s="27"/>
      <c r="K421" s="26">
        <f>SUM(K422:K433)</f>
        <v>7697373.7489999989</v>
      </c>
      <c r="L421" s="30">
        <f>SUM(L422:L433)</f>
        <v>355725.97899999993</v>
      </c>
      <c r="M421" s="30">
        <f>SUM(M422:M433)</f>
        <v>8053099.7279999983</v>
      </c>
      <c r="N421" s="30"/>
      <c r="O421" s="31"/>
      <c r="P421" s="30"/>
      <c r="Q421" s="30"/>
      <c r="R421" s="30"/>
      <c r="S421" s="47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</row>
    <row r="422" spans="2:43" s="9" customFormat="1" ht="37.5" x14ac:dyDescent="0.3">
      <c r="B422" s="13">
        <v>1</v>
      </c>
      <c r="C422" s="63" t="s">
        <v>337</v>
      </c>
      <c r="D422" s="13">
        <v>1970</v>
      </c>
      <c r="E422" s="13"/>
      <c r="F422" s="13" t="s">
        <v>34</v>
      </c>
      <c r="G422" s="13">
        <v>2</v>
      </c>
      <c r="H422" s="21">
        <v>1840.9</v>
      </c>
      <c r="I422" s="13">
        <v>738.1</v>
      </c>
      <c r="J422" s="64" t="s">
        <v>42</v>
      </c>
      <c r="K422" s="21">
        <f>H422*N422</f>
        <v>282283.60600000003</v>
      </c>
      <c r="L422" s="31">
        <f>H422*O422</f>
        <v>27981.68</v>
      </c>
      <c r="M422" s="31">
        <f t="shared" ref="M422:M433" si="35">K422+L422</f>
        <v>310265.28600000002</v>
      </c>
      <c r="N422" s="31">
        <v>153.34</v>
      </c>
      <c r="O422" s="31">
        <v>15.2</v>
      </c>
      <c r="P422" s="30"/>
      <c r="Q422" s="31"/>
      <c r="R422" s="20" t="s">
        <v>37</v>
      </c>
      <c r="S422" s="20" t="s">
        <v>265</v>
      </c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2:43" s="9" customFormat="1" ht="37.5" x14ac:dyDescent="0.3">
      <c r="B423" s="13">
        <v>2</v>
      </c>
      <c r="C423" s="63" t="s">
        <v>338</v>
      </c>
      <c r="D423" s="13">
        <v>1972</v>
      </c>
      <c r="E423" s="13"/>
      <c r="F423" s="13" t="s">
        <v>63</v>
      </c>
      <c r="G423" s="13">
        <v>2</v>
      </c>
      <c r="H423" s="21">
        <v>694.8</v>
      </c>
      <c r="I423" s="13">
        <v>389.4</v>
      </c>
      <c r="J423" s="64" t="s">
        <v>42</v>
      </c>
      <c r="K423" s="21">
        <f>H423*N423</f>
        <v>86599.871999999988</v>
      </c>
      <c r="L423" s="31">
        <f>H423*O423</f>
        <v>10595.699999999999</v>
      </c>
      <c r="M423" s="31">
        <f t="shared" si="35"/>
        <v>97195.571999999986</v>
      </c>
      <c r="N423" s="31">
        <v>124.64</v>
      </c>
      <c r="O423" s="31">
        <v>15.25</v>
      </c>
      <c r="P423" s="30"/>
      <c r="Q423" s="31"/>
      <c r="R423" s="20" t="s">
        <v>37</v>
      </c>
      <c r="S423" s="20" t="s">
        <v>265</v>
      </c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2:43" s="9" customFormat="1" ht="37.5" x14ac:dyDescent="0.3">
      <c r="B424" s="13">
        <v>3</v>
      </c>
      <c r="C424" s="63" t="s">
        <v>339</v>
      </c>
      <c r="D424" s="13">
        <v>1973</v>
      </c>
      <c r="E424" s="13"/>
      <c r="F424" s="13" t="s">
        <v>63</v>
      </c>
      <c r="G424" s="13">
        <v>2</v>
      </c>
      <c r="H424" s="21">
        <v>899.4</v>
      </c>
      <c r="I424" s="13">
        <v>497.2</v>
      </c>
      <c r="J424" s="64" t="s">
        <v>42</v>
      </c>
      <c r="K424" s="21">
        <f>H424*N424</f>
        <v>112101.216</v>
      </c>
      <c r="L424" s="31">
        <f>H424*O424</f>
        <v>13715.85</v>
      </c>
      <c r="M424" s="31">
        <f t="shared" si="35"/>
        <v>125817.06600000001</v>
      </c>
      <c r="N424" s="31">
        <v>124.64</v>
      </c>
      <c r="O424" s="31">
        <v>15.25</v>
      </c>
      <c r="P424" s="30"/>
      <c r="Q424" s="31"/>
      <c r="R424" s="20" t="s">
        <v>37</v>
      </c>
      <c r="S424" s="20" t="s">
        <v>265</v>
      </c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2:43" s="9" customFormat="1" x14ac:dyDescent="0.3">
      <c r="B425" s="13"/>
      <c r="C425" s="63"/>
      <c r="D425" s="13"/>
      <c r="E425" s="13"/>
      <c r="F425" s="13"/>
      <c r="G425" s="13"/>
      <c r="H425" s="21"/>
      <c r="I425" s="13"/>
      <c r="J425" s="64" t="s">
        <v>229</v>
      </c>
      <c r="K425" s="21">
        <f>H424*N425</f>
        <v>765344.43</v>
      </c>
      <c r="L425" s="31">
        <f>H424*O425</f>
        <v>16378.074000000001</v>
      </c>
      <c r="M425" s="31">
        <f t="shared" si="35"/>
        <v>781722.50400000007</v>
      </c>
      <c r="N425" s="31">
        <v>850.95</v>
      </c>
      <c r="O425" s="31">
        <v>18.21</v>
      </c>
      <c r="P425" s="30"/>
      <c r="Q425" s="31"/>
      <c r="R425" s="20" t="s">
        <v>37</v>
      </c>
      <c r="S425" s="20" t="s">
        <v>265</v>
      </c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2:43" s="9" customFormat="1" ht="37.5" x14ac:dyDescent="0.3">
      <c r="B426" s="13">
        <v>4</v>
      </c>
      <c r="C426" s="63" t="s">
        <v>340</v>
      </c>
      <c r="D426" s="13">
        <v>1973</v>
      </c>
      <c r="E426" s="13"/>
      <c r="F426" s="13" t="s">
        <v>34</v>
      </c>
      <c r="G426" s="13">
        <v>2</v>
      </c>
      <c r="H426" s="21">
        <v>1568.1</v>
      </c>
      <c r="I426" s="13">
        <v>862</v>
      </c>
      <c r="J426" s="64" t="s">
        <v>42</v>
      </c>
      <c r="K426" s="21">
        <f>H426*N426</f>
        <v>256776.37499999997</v>
      </c>
      <c r="L426" s="31">
        <f>H426*O426</f>
        <v>23835.119999999999</v>
      </c>
      <c r="M426" s="31">
        <f t="shared" si="35"/>
        <v>280611.495</v>
      </c>
      <c r="N426" s="31">
        <v>163.75</v>
      </c>
      <c r="O426" s="31">
        <v>15.2</v>
      </c>
      <c r="P426" s="30"/>
      <c r="Q426" s="31"/>
      <c r="R426" s="20" t="s">
        <v>37</v>
      </c>
      <c r="S426" s="20" t="s">
        <v>265</v>
      </c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2:43" s="9" customFormat="1" x14ac:dyDescent="0.3">
      <c r="B427" s="13"/>
      <c r="C427" s="63"/>
      <c r="D427" s="13"/>
      <c r="E427" s="13"/>
      <c r="F427" s="13"/>
      <c r="G427" s="13"/>
      <c r="H427" s="21"/>
      <c r="I427" s="13"/>
      <c r="J427" s="64" t="s">
        <v>229</v>
      </c>
      <c r="K427" s="21">
        <f>H426*N427</f>
        <v>1780577.5499999998</v>
      </c>
      <c r="L427" s="31">
        <f>H426*O427</f>
        <v>61453.838999999993</v>
      </c>
      <c r="M427" s="31">
        <f t="shared" si="35"/>
        <v>1842031.3889999997</v>
      </c>
      <c r="N427" s="31">
        <v>1135.5</v>
      </c>
      <c r="O427" s="31">
        <v>39.19</v>
      </c>
      <c r="P427" s="30"/>
      <c r="Q427" s="31"/>
      <c r="R427" s="20" t="s">
        <v>37</v>
      </c>
      <c r="S427" s="20" t="s">
        <v>265</v>
      </c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2:43" ht="37.5" x14ac:dyDescent="0.3">
      <c r="B428" s="13">
        <v>5</v>
      </c>
      <c r="C428" s="63" t="s">
        <v>341</v>
      </c>
      <c r="D428" s="13">
        <v>1973</v>
      </c>
      <c r="E428" s="13"/>
      <c r="F428" s="13" t="s">
        <v>34</v>
      </c>
      <c r="G428" s="13">
        <v>2</v>
      </c>
      <c r="H428" s="21">
        <v>1572.3</v>
      </c>
      <c r="I428" s="13">
        <v>866.2</v>
      </c>
      <c r="J428" s="64" t="s">
        <v>42</v>
      </c>
      <c r="K428" s="21">
        <f>H428*N428</f>
        <v>257464.125</v>
      </c>
      <c r="L428" s="31">
        <f>H428*O428</f>
        <v>23898.959999999999</v>
      </c>
      <c r="M428" s="31">
        <f t="shared" si="35"/>
        <v>281363.08500000002</v>
      </c>
      <c r="N428" s="31">
        <v>163.75</v>
      </c>
      <c r="O428" s="31">
        <v>15.2</v>
      </c>
      <c r="P428" s="30"/>
      <c r="Q428" s="31"/>
      <c r="R428" s="20" t="s">
        <v>37</v>
      </c>
      <c r="S428" s="20" t="s">
        <v>265</v>
      </c>
    </row>
    <row r="429" spans="2:43" x14ac:dyDescent="0.3">
      <c r="B429" s="13"/>
      <c r="C429" s="63"/>
      <c r="D429" s="13"/>
      <c r="E429" s="13"/>
      <c r="F429" s="13"/>
      <c r="G429" s="13"/>
      <c r="H429" s="21"/>
      <c r="I429" s="13"/>
      <c r="J429" s="64" t="s">
        <v>229</v>
      </c>
      <c r="K429" s="21">
        <f>H428*N429</f>
        <v>1785346.65</v>
      </c>
      <c r="L429" s="31">
        <f>H428*O429</f>
        <v>61618.436999999998</v>
      </c>
      <c r="M429" s="31">
        <f t="shared" si="35"/>
        <v>1846965.0869999998</v>
      </c>
      <c r="N429" s="31">
        <v>1135.5</v>
      </c>
      <c r="O429" s="31">
        <v>39.19</v>
      </c>
      <c r="P429" s="31"/>
      <c r="Q429" s="31"/>
      <c r="R429" s="20" t="s">
        <v>37</v>
      </c>
      <c r="S429" s="20" t="s">
        <v>265</v>
      </c>
    </row>
    <row r="430" spans="2:43" ht="37.5" x14ac:dyDescent="0.3">
      <c r="B430" s="13">
        <v>6</v>
      </c>
      <c r="C430" s="63" t="s">
        <v>342</v>
      </c>
      <c r="D430" s="13">
        <v>1975</v>
      </c>
      <c r="E430" s="13"/>
      <c r="F430" s="13" t="s">
        <v>34</v>
      </c>
      <c r="G430" s="13">
        <v>2</v>
      </c>
      <c r="H430" s="21">
        <v>1018.4</v>
      </c>
      <c r="I430" s="13">
        <v>568.4</v>
      </c>
      <c r="J430" s="64" t="s">
        <v>42</v>
      </c>
      <c r="K430" s="21">
        <f>H430*N430</f>
        <v>166763</v>
      </c>
      <c r="L430" s="31">
        <f>H430*O430</f>
        <v>15479.679999999998</v>
      </c>
      <c r="M430" s="31">
        <f t="shared" si="35"/>
        <v>182242.68</v>
      </c>
      <c r="N430" s="31">
        <v>163.75</v>
      </c>
      <c r="O430" s="31">
        <v>15.2</v>
      </c>
      <c r="P430" s="30"/>
      <c r="Q430" s="31"/>
      <c r="R430" s="20" t="s">
        <v>37</v>
      </c>
      <c r="S430" s="20" t="s">
        <v>265</v>
      </c>
    </row>
    <row r="431" spans="2:43" ht="37.5" x14ac:dyDescent="0.3">
      <c r="B431" s="13">
        <v>7</v>
      </c>
      <c r="C431" s="63" t="s">
        <v>343</v>
      </c>
      <c r="D431" s="13">
        <v>1975</v>
      </c>
      <c r="E431" s="13"/>
      <c r="F431" s="13" t="s">
        <v>34</v>
      </c>
      <c r="G431" s="13">
        <v>2</v>
      </c>
      <c r="H431" s="21">
        <v>1018.4</v>
      </c>
      <c r="I431" s="13">
        <v>568.4</v>
      </c>
      <c r="J431" s="64" t="s">
        <v>42</v>
      </c>
      <c r="K431" s="21">
        <f>H431*N431</f>
        <v>166763</v>
      </c>
      <c r="L431" s="31">
        <f>H431*O431</f>
        <v>15479.679999999998</v>
      </c>
      <c r="M431" s="31">
        <f t="shared" si="35"/>
        <v>182242.68</v>
      </c>
      <c r="N431" s="31">
        <v>163.75</v>
      </c>
      <c r="O431" s="31">
        <v>15.2</v>
      </c>
      <c r="P431" s="30"/>
      <c r="Q431" s="31"/>
      <c r="R431" s="20" t="s">
        <v>37</v>
      </c>
      <c r="S431" s="20" t="s">
        <v>265</v>
      </c>
    </row>
    <row r="432" spans="2:43" ht="37.5" x14ac:dyDescent="0.3">
      <c r="B432" s="13">
        <v>8</v>
      </c>
      <c r="C432" s="63" t="s">
        <v>344</v>
      </c>
      <c r="D432" s="13">
        <v>1974</v>
      </c>
      <c r="E432" s="13"/>
      <c r="F432" s="13" t="s">
        <v>34</v>
      </c>
      <c r="G432" s="13">
        <v>2</v>
      </c>
      <c r="H432" s="21">
        <v>1568.1</v>
      </c>
      <c r="I432" s="13">
        <v>862</v>
      </c>
      <c r="J432" s="64" t="s">
        <v>42</v>
      </c>
      <c r="K432" s="21">
        <f>H432*N432</f>
        <v>256776.37499999997</v>
      </c>
      <c r="L432" s="31">
        <f>H432*O432</f>
        <v>23835.119999999999</v>
      </c>
      <c r="M432" s="31">
        <f t="shared" si="35"/>
        <v>280611.495</v>
      </c>
      <c r="N432" s="31">
        <v>163.75</v>
      </c>
      <c r="O432" s="31">
        <v>15.2</v>
      </c>
      <c r="P432" s="31"/>
      <c r="Q432" s="31"/>
      <c r="R432" s="20" t="s">
        <v>37</v>
      </c>
      <c r="S432" s="20" t="s">
        <v>265</v>
      </c>
    </row>
    <row r="433" spans="2:19" x14ac:dyDescent="0.3">
      <c r="B433" s="13"/>
      <c r="C433" s="63"/>
      <c r="D433" s="13"/>
      <c r="E433" s="13"/>
      <c r="F433" s="13"/>
      <c r="G433" s="13"/>
      <c r="H433" s="21"/>
      <c r="I433" s="13"/>
      <c r="J433" s="64" t="s">
        <v>229</v>
      </c>
      <c r="K433" s="21">
        <f>H432*N433</f>
        <v>1780577.5499999998</v>
      </c>
      <c r="L433" s="31">
        <f>H432*O433</f>
        <v>61453.838999999993</v>
      </c>
      <c r="M433" s="31">
        <f t="shared" si="35"/>
        <v>1842031.3889999997</v>
      </c>
      <c r="N433" s="31">
        <v>1135.5</v>
      </c>
      <c r="O433" s="31">
        <v>39.19</v>
      </c>
      <c r="P433" s="30"/>
      <c r="Q433" s="31"/>
      <c r="R433" s="20" t="s">
        <v>37</v>
      </c>
      <c r="S433" s="20" t="s">
        <v>265</v>
      </c>
    </row>
    <row r="434" spans="2:19" s="61" customFormat="1" x14ac:dyDescent="0.3">
      <c r="B434" s="32"/>
      <c r="C434" s="62" t="s">
        <v>109</v>
      </c>
      <c r="D434" s="32"/>
      <c r="E434" s="32"/>
      <c r="F434" s="32"/>
      <c r="G434" s="32"/>
      <c r="H434" s="26"/>
      <c r="I434" s="32"/>
      <c r="J434" s="27"/>
      <c r="K434" s="26">
        <f>SUM(K435:K445)</f>
        <v>3710533.7685999991</v>
      </c>
      <c r="L434" s="30">
        <f>SUM(L435:L445)</f>
        <v>282995.788</v>
      </c>
      <c r="M434" s="30">
        <f>SUM(M435:M445)</f>
        <v>3993529.5566000007</v>
      </c>
      <c r="N434" s="30"/>
      <c r="O434" s="31"/>
      <c r="P434" s="30"/>
      <c r="Q434" s="30"/>
      <c r="R434" s="30"/>
      <c r="S434" s="47"/>
    </row>
    <row r="435" spans="2:19" ht="37.5" x14ac:dyDescent="0.3">
      <c r="B435" s="13">
        <v>1</v>
      </c>
      <c r="C435" s="63" t="s">
        <v>345</v>
      </c>
      <c r="D435" s="13">
        <v>1983</v>
      </c>
      <c r="E435" s="13"/>
      <c r="F435" s="13" t="s">
        <v>34</v>
      </c>
      <c r="G435" s="13">
        <v>2</v>
      </c>
      <c r="H435" s="21">
        <v>1770</v>
      </c>
      <c r="I435" s="13">
        <v>426.9</v>
      </c>
      <c r="J435" s="64" t="s">
        <v>42</v>
      </c>
      <c r="K435" s="21">
        <f>H435*N435</f>
        <v>271411.8</v>
      </c>
      <c r="L435" s="31">
        <f>H435*O435</f>
        <v>26904</v>
      </c>
      <c r="M435" s="31">
        <f t="shared" ref="M435:M445" si="36">K435+L435</f>
        <v>298315.8</v>
      </c>
      <c r="N435" s="31">
        <v>153.34</v>
      </c>
      <c r="O435" s="31">
        <v>15.2</v>
      </c>
      <c r="P435" s="30"/>
      <c r="Q435" s="31"/>
      <c r="R435" s="20" t="s">
        <v>37</v>
      </c>
      <c r="S435" s="20" t="s">
        <v>265</v>
      </c>
    </row>
    <row r="436" spans="2:19" ht="37.5" x14ac:dyDescent="0.3">
      <c r="B436" s="13">
        <v>2</v>
      </c>
      <c r="C436" s="63" t="s">
        <v>110</v>
      </c>
      <c r="D436" s="13">
        <v>1980</v>
      </c>
      <c r="E436" s="13"/>
      <c r="F436" s="13" t="s">
        <v>34</v>
      </c>
      <c r="G436" s="13">
        <v>2</v>
      </c>
      <c r="H436" s="21">
        <v>1971.9499999999998</v>
      </c>
      <c r="I436" s="13">
        <v>832.3</v>
      </c>
      <c r="J436" s="64" t="s">
        <v>42</v>
      </c>
      <c r="K436" s="21">
        <f>H436*N436</f>
        <v>302378.81299999997</v>
      </c>
      <c r="L436" s="31">
        <f>H436*O436</f>
        <v>29973.639999999996</v>
      </c>
      <c r="M436" s="31">
        <f t="shared" si="36"/>
        <v>332352.45299999998</v>
      </c>
      <c r="N436" s="31">
        <v>153.34</v>
      </c>
      <c r="O436" s="31">
        <v>15.2</v>
      </c>
      <c r="P436" s="30"/>
      <c r="Q436" s="31"/>
      <c r="R436" s="20" t="s">
        <v>37</v>
      </c>
      <c r="S436" s="20" t="s">
        <v>265</v>
      </c>
    </row>
    <row r="437" spans="2:19" ht="37.5" x14ac:dyDescent="0.3">
      <c r="B437" s="13">
        <v>3</v>
      </c>
      <c r="C437" s="63" t="s">
        <v>346</v>
      </c>
      <c r="D437" s="13">
        <v>1980</v>
      </c>
      <c r="E437" s="13"/>
      <c r="F437" s="13" t="s">
        <v>34</v>
      </c>
      <c r="G437" s="13">
        <v>2</v>
      </c>
      <c r="H437" s="21">
        <v>2160.4</v>
      </c>
      <c r="I437" s="13">
        <v>849.9</v>
      </c>
      <c r="J437" s="64" t="s">
        <v>42</v>
      </c>
      <c r="K437" s="21">
        <f>H437*N437</f>
        <v>331275.73600000003</v>
      </c>
      <c r="L437" s="31">
        <f>H437*O437</f>
        <v>32838.080000000002</v>
      </c>
      <c r="M437" s="31">
        <f t="shared" si="36"/>
        <v>364113.81600000005</v>
      </c>
      <c r="N437" s="31">
        <v>153.34</v>
      </c>
      <c r="O437" s="31">
        <v>15.2</v>
      </c>
      <c r="P437" s="30"/>
      <c r="Q437" s="31"/>
      <c r="R437" s="20" t="s">
        <v>37</v>
      </c>
      <c r="S437" s="20" t="s">
        <v>265</v>
      </c>
    </row>
    <row r="438" spans="2:19" ht="37.5" x14ac:dyDescent="0.3">
      <c r="B438" s="13"/>
      <c r="C438" s="63"/>
      <c r="D438" s="13"/>
      <c r="E438" s="13"/>
      <c r="F438" s="13"/>
      <c r="G438" s="13"/>
      <c r="H438" s="21"/>
      <c r="I438" s="13"/>
      <c r="J438" s="64" t="s">
        <v>45</v>
      </c>
      <c r="K438" s="31">
        <f>H437*N438</f>
        <v>964208.12400000007</v>
      </c>
      <c r="L438" s="31">
        <f>H437*O438</f>
        <v>38757.576000000001</v>
      </c>
      <c r="M438" s="31">
        <f t="shared" si="36"/>
        <v>1002965.7000000001</v>
      </c>
      <c r="N438" s="31">
        <v>446.31</v>
      </c>
      <c r="O438" s="31">
        <v>17.940000000000001</v>
      </c>
      <c r="P438" s="31"/>
      <c r="Q438" s="31"/>
      <c r="R438" s="20" t="s">
        <v>37</v>
      </c>
      <c r="S438" s="20" t="s">
        <v>265</v>
      </c>
    </row>
    <row r="439" spans="2:19" ht="37.5" x14ac:dyDescent="0.3">
      <c r="B439" s="13">
        <v>4</v>
      </c>
      <c r="C439" s="63" t="s">
        <v>347</v>
      </c>
      <c r="D439" s="13">
        <v>1992</v>
      </c>
      <c r="E439" s="13"/>
      <c r="F439" s="13" t="s">
        <v>63</v>
      </c>
      <c r="G439" s="13">
        <v>2</v>
      </c>
      <c r="H439" s="21">
        <v>1248.7</v>
      </c>
      <c r="I439" s="13">
        <v>743.5</v>
      </c>
      <c r="J439" s="64" t="s">
        <v>42</v>
      </c>
      <c r="K439" s="21">
        <f>H439*N439</f>
        <v>209169.73699999999</v>
      </c>
      <c r="L439" s="31">
        <f>H439*O439</f>
        <v>19067.649000000001</v>
      </c>
      <c r="M439" s="31">
        <f t="shared" si="36"/>
        <v>228237.386</v>
      </c>
      <c r="N439" s="31">
        <v>167.51</v>
      </c>
      <c r="O439" s="31">
        <v>15.27</v>
      </c>
      <c r="P439" s="30"/>
      <c r="Q439" s="31"/>
      <c r="R439" s="20" t="s">
        <v>37</v>
      </c>
      <c r="S439" s="20" t="s">
        <v>265</v>
      </c>
    </row>
    <row r="440" spans="2:19" ht="37.5" x14ac:dyDescent="0.3">
      <c r="B440" s="13">
        <v>5</v>
      </c>
      <c r="C440" s="63" t="s">
        <v>348</v>
      </c>
      <c r="D440" s="13">
        <v>1994</v>
      </c>
      <c r="E440" s="13"/>
      <c r="F440" s="13" t="s">
        <v>34</v>
      </c>
      <c r="G440" s="13">
        <v>2</v>
      </c>
      <c r="H440" s="21">
        <v>1503.29</v>
      </c>
      <c r="I440" s="13">
        <v>490.2</v>
      </c>
      <c r="J440" s="64" t="s">
        <v>42</v>
      </c>
      <c r="K440" s="21">
        <f>H440*N440</f>
        <v>230514.48860000001</v>
      </c>
      <c r="L440" s="31">
        <f>H440*O440</f>
        <v>22850.007999999998</v>
      </c>
      <c r="M440" s="31">
        <f t="shared" si="36"/>
        <v>253364.49660000001</v>
      </c>
      <c r="N440" s="31">
        <v>153.34</v>
      </c>
      <c r="O440" s="31">
        <v>15.2</v>
      </c>
      <c r="P440" s="30"/>
      <c r="Q440" s="31"/>
      <c r="R440" s="20" t="s">
        <v>37</v>
      </c>
      <c r="S440" s="20" t="s">
        <v>265</v>
      </c>
    </row>
    <row r="441" spans="2:19" ht="37.5" x14ac:dyDescent="0.3">
      <c r="B441" s="13">
        <v>6</v>
      </c>
      <c r="C441" s="63" t="s">
        <v>349</v>
      </c>
      <c r="D441" s="13">
        <v>1976</v>
      </c>
      <c r="E441" s="13"/>
      <c r="F441" s="13" t="s">
        <v>34</v>
      </c>
      <c r="G441" s="13">
        <v>2</v>
      </c>
      <c r="H441" s="21">
        <v>1816.5</v>
      </c>
      <c r="I441" s="13">
        <v>724.3</v>
      </c>
      <c r="J441" s="64" t="s">
        <v>42</v>
      </c>
      <c r="K441" s="21">
        <f>H441*N441</f>
        <v>278542.11</v>
      </c>
      <c r="L441" s="31">
        <f>H441*O441</f>
        <v>27610.799999999999</v>
      </c>
      <c r="M441" s="31">
        <f t="shared" si="36"/>
        <v>306152.90999999997</v>
      </c>
      <c r="N441" s="31">
        <v>153.34</v>
      </c>
      <c r="O441" s="31">
        <v>15.2</v>
      </c>
      <c r="P441" s="30"/>
      <c r="Q441" s="31"/>
      <c r="R441" s="20" t="s">
        <v>37</v>
      </c>
      <c r="S441" s="20" t="s">
        <v>265</v>
      </c>
    </row>
    <row r="442" spans="2:19" ht="37.5" x14ac:dyDescent="0.3">
      <c r="B442" s="13"/>
      <c r="C442" s="63"/>
      <c r="D442" s="13"/>
      <c r="E442" s="13"/>
      <c r="F442" s="13"/>
      <c r="G442" s="13"/>
      <c r="H442" s="21"/>
      <c r="I442" s="13"/>
      <c r="J442" s="64" t="s">
        <v>45</v>
      </c>
      <c r="K442" s="21">
        <f>H441*N442</f>
        <v>810722.11499999999</v>
      </c>
      <c r="L442" s="31">
        <f>H441*O442</f>
        <v>32588.010000000002</v>
      </c>
      <c r="M442" s="31">
        <f t="shared" si="36"/>
        <v>843310.125</v>
      </c>
      <c r="N442" s="31">
        <v>446.31</v>
      </c>
      <c r="O442" s="31">
        <v>17.940000000000001</v>
      </c>
      <c r="P442" s="30"/>
      <c r="Q442" s="31"/>
      <c r="R442" s="20" t="s">
        <v>37</v>
      </c>
      <c r="S442" s="20" t="s">
        <v>265</v>
      </c>
    </row>
    <row r="443" spans="2:19" ht="56.25" x14ac:dyDescent="0.3">
      <c r="B443" s="13"/>
      <c r="C443" s="63"/>
      <c r="D443" s="13"/>
      <c r="E443" s="13"/>
      <c r="F443" s="13"/>
      <c r="G443" s="13"/>
      <c r="H443" s="21"/>
      <c r="I443" s="13"/>
      <c r="J443" s="64" t="s">
        <v>35</v>
      </c>
      <c r="K443" s="21">
        <f>H441*N443</f>
        <v>102141.795</v>
      </c>
      <c r="L443" s="31">
        <f>H441*O443</f>
        <v>25049.535</v>
      </c>
      <c r="M443" s="31">
        <f t="shared" si="36"/>
        <v>127191.33</v>
      </c>
      <c r="N443" s="31">
        <v>56.23</v>
      </c>
      <c r="O443" s="31">
        <v>13.79</v>
      </c>
      <c r="P443" s="30"/>
      <c r="Q443" s="31"/>
      <c r="R443" s="20" t="s">
        <v>37</v>
      </c>
      <c r="S443" s="20" t="s">
        <v>265</v>
      </c>
    </row>
    <row r="444" spans="2:19" ht="56.25" x14ac:dyDescent="0.3">
      <c r="B444" s="13"/>
      <c r="C444" s="63"/>
      <c r="D444" s="13"/>
      <c r="E444" s="13"/>
      <c r="F444" s="13"/>
      <c r="G444" s="13"/>
      <c r="H444" s="21"/>
      <c r="I444" s="13"/>
      <c r="J444" s="64" t="s">
        <v>38</v>
      </c>
      <c r="K444" s="21">
        <f>H441*N444</f>
        <v>63523.004999999997</v>
      </c>
      <c r="L444" s="31">
        <f>H441*O444</f>
        <v>24213.945</v>
      </c>
      <c r="M444" s="31">
        <f t="shared" si="36"/>
        <v>87736.95</v>
      </c>
      <c r="N444" s="31">
        <v>34.97</v>
      </c>
      <c r="O444" s="31">
        <v>13.33</v>
      </c>
      <c r="P444" s="30"/>
      <c r="Q444" s="31"/>
      <c r="R444" s="20" t="s">
        <v>37</v>
      </c>
      <c r="S444" s="20" t="s">
        <v>265</v>
      </c>
    </row>
    <row r="445" spans="2:19" x14ac:dyDescent="0.3">
      <c r="B445" s="13"/>
      <c r="C445" s="63"/>
      <c r="D445" s="13"/>
      <c r="E445" s="13"/>
      <c r="F445" s="13"/>
      <c r="G445" s="13"/>
      <c r="H445" s="21"/>
      <c r="I445" s="13"/>
      <c r="J445" s="64" t="s">
        <v>105</v>
      </c>
      <c r="K445" s="21">
        <f>H441*N445</f>
        <v>146646.04500000001</v>
      </c>
      <c r="L445" s="31">
        <f>H441*O445</f>
        <v>3142.5450000000001</v>
      </c>
      <c r="M445" s="31">
        <f t="shared" si="36"/>
        <v>149788.59000000003</v>
      </c>
      <c r="N445" s="31">
        <v>80.73</v>
      </c>
      <c r="O445" s="31">
        <v>1.73</v>
      </c>
      <c r="P445" s="30"/>
      <c r="Q445" s="31"/>
      <c r="R445" s="20" t="s">
        <v>37</v>
      </c>
      <c r="S445" s="20" t="s">
        <v>265</v>
      </c>
    </row>
    <row r="446" spans="2:19" s="61" customFormat="1" x14ac:dyDescent="0.3">
      <c r="B446" s="32"/>
      <c r="C446" s="62" t="s">
        <v>111</v>
      </c>
      <c r="D446" s="32"/>
      <c r="E446" s="32"/>
      <c r="F446" s="32"/>
      <c r="G446" s="32"/>
      <c r="H446" s="26"/>
      <c r="I446" s="32"/>
      <c r="J446" s="27"/>
      <c r="K446" s="26">
        <f>SUM(K447:K474)</f>
        <v>12648854.9211</v>
      </c>
      <c r="L446" s="30">
        <f>SUM(L447:L474)</f>
        <v>626213.40520000004</v>
      </c>
      <c r="M446" s="30">
        <f>SUM(M447:M474)</f>
        <v>13275068.326299997</v>
      </c>
      <c r="N446" s="30"/>
      <c r="O446" s="31"/>
      <c r="P446" s="30"/>
      <c r="Q446" s="30"/>
      <c r="R446" s="30"/>
      <c r="S446" s="47"/>
    </row>
    <row r="447" spans="2:19" ht="37.5" x14ac:dyDescent="0.3">
      <c r="B447" s="13">
        <v>1</v>
      </c>
      <c r="C447" s="63" t="s">
        <v>350</v>
      </c>
      <c r="D447" s="13">
        <v>1985</v>
      </c>
      <c r="E447" s="13"/>
      <c r="F447" s="13" t="s">
        <v>34</v>
      </c>
      <c r="G447" s="13">
        <v>3</v>
      </c>
      <c r="H447" s="21">
        <v>2125.42</v>
      </c>
      <c r="I447" s="13">
        <v>878.96</v>
      </c>
      <c r="J447" s="64" t="s">
        <v>42</v>
      </c>
      <c r="K447" s="21">
        <f>H447*N447</f>
        <v>330502.81</v>
      </c>
      <c r="L447" s="31">
        <f>H447*O447</f>
        <v>31817.537400000001</v>
      </c>
      <c r="M447" s="31">
        <f t="shared" ref="M447:M474" si="37">K447+L447</f>
        <v>362320.34739999997</v>
      </c>
      <c r="N447" s="31">
        <v>155.5</v>
      </c>
      <c r="O447" s="31">
        <v>14.97</v>
      </c>
      <c r="P447" s="30"/>
      <c r="Q447" s="31"/>
      <c r="R447" s="20" t="s">
        <v>37</v>
      </c>
      <c r="S447" s="20" t="s">
        <v>265</v>
      </c>
    </row>
    <row r="448" spans="2:19" ht="37.5" x14ac:dyDescent="0.3">
      <c r="B448" s="13">
        <v>2</v>
      </c>
      <c r="C448" s="63" t="s">
        <v>351</v>
      </c>
      <c r="D448" s="13">
        <v>1971</v>
      </c>
      <c r="E448" s="13"/>
      <c r="F448" s="13" t="s">
        <v>34</v>
      </c>
      <c r="G448" s="13">
        <v>3</v>
      </c>
      <c r="H448" s="21">
        <v>3432.09</v>
      </c>
      <c r="I448" s="13">
        <v>1480.73</v>
      </c>
      <c r="J448" s="64" t="s">
        <v>45</v>
      </c>
      <c r="K448" s="21">
        <f>H448*N448</f>
        <v>1406092.9521000001</v>
      </c>
      <c r="L448" s="31">
        <f>H448*O448</f>
        <v>51206.782800000001</v>
      </c>
      <c r="M448" s="31">
        <f t="shared" si="37"/>
        <v>1457299.7349</v>
      </c>
      <c r="N448" s="31">
        <v>409.69</v>
      </c>
      <c r="O448" s="31">
        <v>14.92</v>
      </c>
      <c r="P448" s="30"/>
      <c r="Q448" s="31"/>
      <c r="R448" s="20" t="s">
        <v>37</v>
      </c>
      <c r="S448" s="20" t="s">
        <v>265</v>
      </c>
    </row>
    <row r="449" spans="2:19" x14ac:dyDescent="0.3">
      <c r="B449" s="13"/>
      <c r="C449" s="63"/>
      <c r="D449" s="13"/>
      <c r="E449" s="13"/>
      <c r="F449" s="13"/>
      <c r="G449" s="13"/>
      <c r="H449" s="21"/>
      <c r="I449" s="13"/>
      <c r="J449" s="64" t="s">
        <v>229</v>
      </c>
      <c r="K449" s="21">
        <f>H448*N449</f>
        <v>3571364.2122</v>
      </c>
      <c r="L449" s="31">
        <f>H448*O449</f>
        <v>76432.6443</v>
      </c>
      <c r="M449" s="31">
        <f t="shared" si="37"/>
        <v>3647796.8564999998</v>
      </c>
      <c r="N449" s="31">
        <v>1040.58</v>
      </c>
      <c r="O449" s="31">
        <v>22.27</v>
      </c>
      <c r="P449" s="30"/>
      <c r="Q449" s="31"/>
      <c r="R449" s="20" t="s">
        <v>37</v>
      </c>
      <c r="S449" s="20" t="s">
        <v>265</v>
      </c>
    </row>
    <row r="450" spans="2:19" ht="56.25" x14ac:dyDescent="0.3">
      <c r="B450" s="13">
        <v>3</v>
      </c>
      <c r="C450" s="63" t="s">
        <v>352</v>
      </c>
      <c r="D450" s="13">
        <v>1961</v>
      </c>
      <c r="E450" s="13"/>
      <c r="F450" s="13" t="s">
        <v>56</v>
      </c>
      <c r="G450" s="13">
        <v>2</v>
      </c>
      <c r="H450" s="21">
        <v>1815.59</v>
      </c>
      <c r="I450" s="13">
        <v>716.59</v>
      </c>
      <c r="J450" s="64" t="s">
        <v>42</v>
      </c>
      <c r="K450" s="21">
        <f>H450*N450</f>
        <v>278747.53269999998</v>
      </c>
      <c r="L450" s="31">
        <f>H450*O450</f>
        <v>27615.123899999999</v>
      </c>
      <c r="M450" s="31">
        <f t="shared" si="37"/>
        <v>306362.65659999999</v>
      </c>
      <c r="N450" s="31">
        <v>153.53</v>
      </c>
      <c r="O450" s="31">
        <v>15.21</v>
      </c>
      <c r="P450" s="30"/>
      <c r="Q450" s="31"/>
      <c r="R450" s="20" t="s">
        <v>37</v>
      </c>
      <c r="S450" s="20" t="s">
        <v>265</v>
      </c>
    </row>
    <row r="451" spans="2:19" ht="37.5" x14ac:dyDescent="0.3">
      <c r="B451" s="13"/>
      <c r="C451" s="63"/>
      <c r="D451" s="13"/>
      <c r="E451" s="13"/>
      <c r="F451" s="13"/>
      <c r="G451" s="13"/>
      <c r="H451" s="21"/>
      <c r="I451" s="13"/>
      <c r="J451" s="64" t="s">
        <v>45</v>
      </c>
      <c r="K451" s="21">
        <f>H450*N451</f>
        <v>777363.01439999999</v>
      </c>
      <c r="L451" s="31">
        <f>H450*O451</f>
        <v>31863.604500000001</v>
      </c>
      <c r="M451" s="31">
        <f t="shared" si="37"/>
        <v>809226.6189</v>
      </c>
      <c r="N451" s="31">
        <v>428.16</v>
      </c>
      <c r="O451" s="31">
        <v>17.55</v>
      </c>
      <c r="P451" s="30"/>
      <c r="Q451" s="31"/>
      <c r="R451" s="20" t="s">
        <v>37</v>
      </c>
      <c r="S451" s="20" t="s">
        <v>265</v>
      </c>
    </row>
    <row r="452" spans="2:19" ht="56.25" x14ac:dyDescent="0.3">
      <c r="B452" s="13"/>
      <c r="C452" s="63"/>
      <c r="D452" s="13"/>
      <c r="E452" s="13"/>
      <c r="F452" s="13"/>
      <c r="G452" s="13"/>
      <c r="H452" s="21"/>
      <c r="I452" s="13"/>
      <c r="J452" s="64" t="s">
        <v>35</v>
      </c>
      <c r="K452" s="21">
        <f>H450*N452</f>
        <v>97932.924599999998</v>
      </c>
      <c r="L452" s="31">
        <f>H450*O452</f>
        <v>24946.206599999998</v>
      </c>
      <c r="M452" s="31">
        <f t="shared" si="37"/>
        <v>122879.1312</v>
      </c>
      <c r="N452" s="31">
        <v>53.94</v>
      </c>
      <c r="O452" s="31">
        <v>13.74</v>
      </c>
      <c r="P452" s="30"/>
      <c r="Q452" s="31"/>
      <c r="R452" s="20" t="s">
        <v>37</v>
      </c>
      <c r="S452" s="20" t="s">
        <v>265</v>
      </c>
    </row>
    <row r="453" spans="2:19" ht="37.5" x14ac:dyDescent="0.3">
      <c r="B453" s="13"/>
      <c r="C453" s="63"/>
      <c r="D453" s="13"/>
      <c r="E453" s="13"/>
      <c r="F453" s="13"/>
      <c r="G453" s="13"/>
      <c r="H453" s="21"/>
      <c r="I453" s="13"/>
      <c r="J453" s="64" t="s">
        <v>53</v>
      </c>
      <c r="K453" s="21">
        <f>H450*N453</f>
        <v>60931.200400000002</v>
      </c>
      <c r="L453" s="31">
        <f>H450*O453</f>
        <v>24147.347000000002</v>
      </c>
      <c r="M453" s="31">
        <f t="shared" si="37"/>
        <v>85078.54740000001</v>
      </c>
      <c r="N453" s="31">
        <v>33.56</v>
      </c>
      <c r="O453" s="31">
        <v>13.3</v>
      </c>
      <c r="P453" s="30"/>
      <c r="Q453" s="31"/>
      <c r="R453" s="20" t="s">
        <v>37</v>
      </c>
      <c r="S453" s="20" t="s">
        <v>265</v>
      </c>
    </row>
    <row r="454" spans="2:19" x14ac:dyDescent="0.3">
      <c r="B454" s="13"/>
      <c r="C454" s="63"/>
      <c r="D454" s="13"/>
      <c r="E454" s="13"/>
      <c r="F454" s="13"/>
      <c r="G454" s="13"/>
      <c r="H454" s="21"/>
      <c r="I454" s="13"/>
      <c r="J454" s="64" t="s">
        <v>229</v>
      </c>
      <c r="K454" s="21">
        <f>H450*N454</f>
        <v>1876866.1624999999</v>
      </c>
      <c r="L454" s="31">
        <f>H450*O454</f>
        <v>69791.279599999994</v>
      </c>
      <c r="M454" s="31">
        <f t="shared" si="37"/>
        <v>1946657.4420999999</v>
      </c>
      <c r="N454" s="31">
        <v>1033.75</v>
      </c>
      <c r="O454" s="31">
        <v>38.44</v>
      </c>
      <c r="P454" s="30"/>
      <c r="Q454" s="31"/>
      <c r="R454" s="20" t="s">
        <v>37</v>
      </c>
      <c r="S454" s="20" t="s">
        <v>265</v>
      </c>
    </row>
    <row r="455" spans="2:19" ht="56.25" x14ac:dyDescent="0.3">
      <c r="B455" s="13">
        <v>4</v>
      </c>
      <c r="C455" s="63" t="s">
        <v>353</v>
      </c>
      <c r="D455" s="13">
        <v>1960</v>
      </c>
      <c r="E455" s="13"/>
      <c r="F455" s="13" t="s">
        <v>56</v>
      </c>
      <c r="G455" s="13">
        <v>2</v>
      </c>
      <c r="H455" s="21">
        <v>689.53</v>
      </c>
      <c r="I455" s="13">
        <v>378.2</v>
      </c>
      <c r="J455" s="64" t="s">
        <v>45</v>
      </c>
      <c r="K455" s="21">
        <f>H455*N455</f>
        <v>295229.16480000003</v>
      </c>
      <c r="L455" s="31">
        <f>H455*O455</f>
        <v>12101.2515</v>
      </c>
      <c r="M455" s="31">
        <f t="shared" si="37"/>
        <v>307330.41630000004</v>
      </c>
      <c r="N455" s="31">
        <v>428.16</v>
      </c>
      <c r="O455" s="31">
        <v>17.55</v>
      </c>
      <c r="P455" s="30"/>
      <c r="Q455" s="31"/>
      <c r="R455" s="20" t="s">
        <v>37</v>
      </c>
      <c r="S455" s="20" t="s">
        <v>265</v>
      </c>
    </row>
    <row r="456" spans="2:19" ht="37.5" x14ac:dyDescent="0.3">
      <c r="B456" s="13"/>
      <c r="C456" s="63"/>
      <c r="D456" s="13"/>
      <c r="E456" s="13"/>
      <c r="F456" s="13"/>
      <c r="G456" s="13"/>
      <c r="H456" s="21"/>
      <c r="I456" s="13"/>
      <c r="J456" s="64" t="s">
        <v>42</v>
      </c>
      <c r="K456" s="21">
        <f>H455*N456</f>
        <v>113138.0824</v>
      </c>
      <c r="L456" s="31">
        <f>H455*O456</f>
        <v>10487.7513</v>
      </c>
      <c r="M456" s="31">
        <f t="shared" si="37"/>
        <v>123625.8337</v>
      </c>
      <c r="N456" s="31">
        <v>164.08</v>
      </c>
      <c r="O456" s="31">
        <v>15.21</v>
      </c>
      <c r="P456" s="30"/>
      <c r="Q456" s="31"/>
      <c r="R456" s="20" t="s">
        <v>37</v>
      </c>
      <c r="S456" s="20" t="s">
        <v>265</v>
      </c>
    </row>
    <row r="457" spans="2:19" ht="37.5" x14ac:dyDescent="0.3">
      <c r="B457" s="13"/>
      <c r="C457" s="63"/>
      <c r="D457" s="13"/>
      <c r="E457" s="13"/>
      <c r="F457" s="13"/>
      <c r="G457" s="13"/>
      <c r="H457" s="21"/>
      <c r="I457" s="13"/>
      <c r="J457" s="64" t="s">
        <v>354</v>
      </c>
      <c r="K457" s="21">
        <f>H455*N457</f>
        <v>93569.22099999999</v>
      </c>
      <c r="L457" s="31">
        <f>H455*O457</f>
        <v>10680.8197</v>
      </c>
      <c r="M457" s="31">
        <f t="shared" si="37"/>
        <v>104250.04069999998</v>
      </c>
      <c r="N457" s="31">
        <v>135.69999999999999</v>
      </c>
      <c r="O457" s="31">
        <v>15.49</v>
      </c>
      <c r="P457" s="30"/>
      <c r="Q457" s="31"/>
      <c r="R457" s="20" t="s">
        <v>37</v>
      </c>
      <c r="S457" s="20" t="s">
        <v>265</v>
      </c>
    </row>
    <row r="458" spans="2:19" ht="37.5" x14ac:dyDescent="0.3">
      <c r="B458" s="13"/>
      <c r="C458" s="63"/>
      <c r="D458" s="13"/>
      <c r="E458" s="13"/>
      <c r="F458" s="13"/>
      <c r="G458" s="13"/>
      <c r="H458" s="21"/>
      <c r="I458" s="13"/>
      <c r="J458" s="64" t="s">
        <v>355</v>
      </c>
      <c r="K458" s="21">
        <f>H455*N458</f>
        <v>37193.248199999995</v>
      </c>
      <c r="L458" s="31">
        <f>H455*O458</f>
        <v>9474.1422000000002</v>
      </c>
      <c r="M458" s="31">
        <f t="shared" si="37"/>
        <v>46667.390399999997</v>
      </c>
      <c r="N458" s="31">
        <v>53.94</v>
      </c>
      <c r="O458" s="31">
        <v>13.74</v>
      </c>
      <c r="P458" s="30"/>
      <c r="Q458" s="31"/>
      <c r="R458" s="20" t="s">
        <v>37</v>
      </c>
      <c r="S458" s="20" t="s">
        <v>265</v>
      </c>
    </row>
    <row r="459" spans="2:19" ht="56.25" x14ac:dyDescent="0.3">
      <c r="B459" s="13">
        <v>5</v>
      </c>
      <c r="C459" s="63" t="s">
        <v>356</v>
      </c>
      <c r="D459" s="13">
        <v>1960</v>
      </c>
      <c r="E459" s="13"/>
      <c r="F459" s="13" t="s">
        <v>56</v>
      </c>
      <c r="G459" s="13">
        <v>2</v>
      </c>
      <c r="H459" s="21">
        <v>658.2</v>
      </c>
      <c r="I459" s="13">
        <v>381.9</v>
      </c>
      <c r="J459" s="64" t="s">
        <v>354</v>
      </c>
      <c r="K459" s="21">
        <f>H459*N459</f>
        <v>89317.74</v>
      </c>
      <c r="L459" s="31">
        <f>H459*O459</f>
        <v>10195.518</v>
      </c>
      <c r="M459" s="31">
        <f t="shared" si="37"/>
        <v>99513.258000000002</v>
      </c>
      <c r="N459" s="31">
        <v>135.69999999999999</v>
      </c>
      <c r="O459" s="31">
        <v>15.49</v>
      </c>
      <c r="P459" s="30"/>
      <c r="Q459" s="31"/>
      <c r="R459" s="20" t="s">
        <v>37</v>
      </c>
      <c r="S459" s="20" t="s">
        <v>265</v>
      </c>
    </row>
    <row r="460" spans="2:19" ht="37.5" x14ac:dyDescent="0.3">
      <c r="B460" s="13"/>
      <c r="C460" s="63"/>
      <c r="D460" s="13"/>
      <c r="E460" s="13"/>
      <c r="F460" s="13"/>
      <c r="G460" s="13"/>
      <c r="H460" s="21"/>
      <c r="I460" s="13"/>
      <c r="J460" s="64" t="s">
        <v>42</v>
      </c>
      <c r="K460" s="21">
        <f>H459*N460</f>
        <v>107997.45600000002</v>
      </c>
      <c r="L460" s="31">
        <f>H459*O460</f>
        <v>10011.222000000002</v>
      </c>
      <c r="M460" s="31">
        <f t="shared" si="37"/>
        <v>118008.67800000001</v>
      </c>
      <c r="N460" s="31">
        <v>164.08</v>
      </c>
      <c r="O460" s="31">
        <v>15.21</v>
      </c>
      <c r="P460" s="30"/>
      <c r="Q460" s="31"/>
      <c r="R460" s="20" t="s">
        <v>37</v>
      </c>
      <c r="S460" s="20" t="s">
        <v>265</v>
      </c>
    </row>
    <row r="461" spans="2:19" ht="37.5" x14ac:dyDescent="0.3">
      <c r="B461" s="13"/>
      <c r="C461" s="63"/>
      <c r="D461" s="13"/>
      <c r="E461" s="13"/>
      <c r="F461" s="13"/>
      <c r="G461" s="13"/>
      <c r="H461" s="21"/>
      <c r="I461" s="13"/>
      <c r="J461" s="64" t="s">
        <v>45</v>
      </c>
      <c r="K461" s="21">
        <f>H459*N461</f>
        <v>281814.91200000001</v>
      </c>
      <c r="L461" s="31">
        <f>H459*O461</f>
        <v>11551.410000000002</v>
      </c>
      <c r="M461" s="31">
        <f t="shared" si="37"/>
        <v>293366.32199999999</v>
      </c>
      <c r="N461" s="31">
        <v>428.16</v>
      </c>
      <c r="O461" s="31">
        <v>17.55</v>
      </c>
      <c r="P461" s="30"/>
      <c r="Q461" s="31"/>
      <c r="R461" s="20" t="s">
        <v>37</v>
      </c>
      <c r="S461" s="20" t="s">
        <v>265</v>
      </c>
    </row>
    <row r="462" spans="2:19" ht="37.5" x14ac:dyDescent="0.3">
      <c r="B462" s="13"/>
      <c r="C462" s="63"/>
      <c r="D462" s="13"/>
      <c r="E462" s="13"/>
      <c r="F462" s="13"/>
      <c r="G462" s="13"/>
      <c r="H462" s="21"/>
      <c r="I462" s="13"/>
      <c r="J462" s="64" t="s">
        <v>355</v>
      </c>
      <c r="K462" s="21">
        <f>H459*N462</f>
        <v>35503.308000000005</v>
      </c>
      <c r="L462" s="31">
        <f>H459*O462</f>
        <v>9043.6680000000015</v>
      </c>
      <c r="M462" s="31">
        <f t="shared" si="37"/>
        <v>44546.97600000001</v>
      </c>
      <c r="N462" s="31">
        <v>53.94</v>
      </c>
      <c r="O462" s="31">
        <v>13.74</v>
      </c>
      <c r="P462" s="30"/>
      <c r="Q462" s="31"/>
      <c r="R462" s="20" t="s">
        <v>37</v>
      </c>
      <c r="S462" s="20" t="s">
        <v>265</v>
      </c>
    </row>
    <row r="463" spans="2:19" ht="56.25" x14ac:dyDescent="0.3">
      <c r="B463" s="13">
        <v>6</v>
      </c>
      <c r="C463" s="63" t="s">
        <v>357</v>
      </c>
      <c r="D463" s="13">
        <v>1961</v>
      </c>
      <c r="E463" s="13"/>
      <c r="F463" s="13" t="s">
        <v>56</v>
      </c>
      <c r="G463" s="13">
        <v>2</v>
      </c>
      <c r="H463" s="21">
        <v>676.94</v>
      </c>
      <c r="I463" s="13">
        <v>368.58</v>
      </c>
      <c r="J463" s="64" t="s">
        <v>104</v>
      </c>
      <c r="K463" s="21">
        <f>H463*N463</f>
        <v>447822.88760000002</v>
      </c>
      <c r="L463" s="31">
        <f>H463*O463</f>
        <v>9585.4704000000002</v>
      </c>
      <c r="M463" s="31">
        <f t="shared" si="37"/>
        <v>457408.35800000001</v>
      </c>
      <c r="N463" s="31">
        <v>661.54</v>
      </c>
      <c r="O463" s="31">
        <v>14.16</v>
      </c>
      <c r="P463" s="30"/>
      <c r="Q463" s="31"/>
      <c r="R463" s="20" t="s">
        <v>37</v>
      </c>
      <c r="S463" s="20" t="s">
        <v>265</v>
      </c>
    </row>
    <row r="464" spans="2:19" ht="37.5" x14ac:dyDescent="0.3">
      <c r="B464" s="13"/>
      <c r="C464" s="63"/>
      <c r="D464" s="13"/>
      <c r="E464" s="13"/>
      <c r="F464" s="13"/>
      <c r="G464" s="13"/>
      <c r="H464" s="21"/>
      <c r="I464" s="13"/>
      <c r="J464" s="64" t="s">
        <v>358</v>
      </c>
      <c r="K464" s="21">
        <f>H463*N464</f>
        <v>111072.31520000001</v>
      </c>
      <c r="L464" s="31">
        <f>H463*O464</f>
        <v>10296.257400000002</v>
      </c>
      <c r="M464" s="31">
        <f t="shared" si="37"/>
        <v>121368.57260000001</v>
      </c>
      <c r="N464" s="31">
        <v>164.08</v>
      </c>
      <c r="O464" s="31">
        <v>15.21</v>
      </c>
      <c r="P464" s="30"/>
      <c r="Q464" s="31"/>
      <c r="R464" s="20" t="s">
        <v>37</v>
      </c>
      <c r="S464" s="20" t="s">
        <v>265</v>
      </c>
    </row>
    <row r="465" spans="2:19" ht="37.5" x14ac:dyDescent="0.3">
      <c r="B465" s="13"/>
      <c r="C465" s="63"/>
      <c r="D465" s="13"/>
      <c r="E465" s="13"/>
      <c r="F465" s="13"/>
      <c r="G465" s="13"/>
      <c r="H465" s="21"/>
      <c r="I465" s="13"/>
      <c r="J465" s="64" t="s">
        <v>355</v>
      </c>
      <c r="K465" s="21">
        <f>H463*N465</f>
        <v>36514.143600000003</v>
      </c>
      <c r="L465" s="31">
        <f>H463*O465</f>
        <v>9301.1556</v>
      </c>
      <c r="M465" s="31">
        <f t="shared" si="37"/>
        <v>45815.299200000001</v>
      </c>
      <c r="N465" s="31">
        <v>53.94</v>
      </c>
      <c r="O465" s="31">
        <v>13.74</v>
      </c>
      <c r="P465" s="30"/>
      <c r="Q465" s="31"/>
      <c r="R465" s="20" t="s">
        <v>37</v>
      </c>
      <c r="S465" s="20" t="s">
        <v>265</v>
      </c>
    </row>
    <row r="466" spans="2:19" ht="56.25" x14ac:dyDescent="0.3">
      <c r="B466" s="13">
        <v>7</v>
      </c>
      <c r="C466" s="63" t="s">
        <v>359</v>
      </c>
      <c r="D466" s="13">
        <v>1960</v>
      </c>
      <c r="E466" s="13"/>
      <c r="F466" s="13" t="s">
        <v>56</v>
      </c>
      <c r="G466" s="13">
        <v>2</v>
      </c>
      <c r="H466" s="21">
        <v>680.74</v>
      </c>
      <c r="I466" s="13">
        <v>367.85</v>
      </c>
      <c r="J466" s="64" t="s">
        <v>45</v>
      </c>
      <c r="K466" s="21">
        <f>H466*N466</f>
        <v>291465.6384</v>
      </c>
      <c r="L466" s="31">
        <f>H466*O466</f>
        <v>11946.987000000001</v>
      </c>
      <c r="M466" s="31">
        <f t="shared" si="37"/>
        <v>303412.62540000002</v>
      </c>
      <c r="N466" s="31">
        <v>428.16</v>
      </c>
      <c r="O466" s="31">
        <v>17.55</v>
      </c>
      <c r="P466" s="30"/>
      <c r="Q466" s="31"/>
      <c r="R466" s="20" t="s">
        <v>37</v>
      </c>
      <c r="S466" s="20" t="s">
        <v>265</v>
      </c>
    </row>
    <row r="467" spans="2:19" ht="37.5" x14ac:dyDescent="0.3">
      <c r="B467" s="13"/>
      <c r="C467" s="63"/>
      <c r="D467" s="13"/>
      <c r="E467" s="13"/>
      <c r="F467" s="13"/>
      <c r="G467" s="13"/>
      <c r="H467" s="21"/>
      <c r="I467" s="13"/>
      <c r="J467" s="64" t="s">
        <v>354</v>
      </c>
      <c r="K467" s="21">
        <f>H466*N467</f>
        <v>92376.417999999991</v>
      </c>
      <c r="L467" s="31">
        <f>H466*O467</f>
        <v>10544.6626</v>
      </c>
      <c r="M467" s="31">
        <f t="shared" si="37"/>
        <v>102921.08059999999</v>
      </c>
      <c r="N467" s="31">
        <v>135.69999999999999</v>
      </c>
      <c r="O467" s="31">
        <v>15.49</v>
      </c>
      <c r="P467" s="30"/>
      <c r="Q467" s="31"/>
      <c r="R467" s="20" t="s">
        <v>37</v>
      </c>
      <c r="S467" s="20" t="s">
        <v>265</v>
      </c>
    </row>
    <row r="468" spans="2:19" ht="37.5" x14ac:dyDescent="0.3">
      <c r="B468" s="13"/>
      <c r="C468" s="63"/>
      <c r="D468" s="13"/>
      <c r="E468" s="13"/>
      <c r="F468" s="13"/>
      <c r="G468" s="13"/>
      <c r="H468" s="21"/>
      <c r="I468" s="13"/>
      <c r="J468" s="64" t="s">
        <v>355</v>
      </c>
      <c r="K468" s="21">
        <f>H466*N468</f>
        <v>36719.115599999997</v>
      </c>
      <c r="L468" s="31">
        <f>H466*O468</f>
        <v>9353.3675999999996</v>
      </c>
      <c r="M468" s="31">
        <f t="shared" si="37"/>
        <v>46072.483199999995</v>
      </c>
      <c r="N468" s="31">
        <v>53.94</v>
      </c>
      <c r="O468" s="31">
        <v>13.74</v>
      </c>
      <c r="P468" s="30"/>
      <c r="Q468" s="31"/>
      <c r="R468" s="20" t="s">
        <v>37</v>
      </c>
      <c r="S468" s="20" t="s">
        <v>265</v>
      </c>
    </row>
    <row r="469" spans="2:19" ht="37.5" x14ac:dyDescent="0.3">
      <c r="B469" s="13"/>
      <c r="C469" s="63"/>
      <c r="D469" s="13"/>
      <c r="E469" s="13"/>
      <c r="F469" s="13"/>
      <c r="G469" s="13"/>
      <c r="H469" s="21"/>
      <c r="I469" s="13"/>
      <c r="J469" s="64" t="s">
        <v>42</v>
      </c>
      <c r="K469" s="21">
        <f>H466*N469</f>
        <v>111695.81920000001</v>
      </c>
      <c r="L469" s="31">
        <f>H466*O469</f>
        <v>10354.055400000001</v>
      </c>
      <c r="M469" s="31">
        <f t="shared" si="37"/>
        <v>122049.87460000001</v>
      </c>
      <c r="N469" s="31">
        <v>164.08</v>
      </c>
      <c r="O469" s="31">
        <v>15.21</v>
      </c>
      <c r="P469" s="30"/>
      <c r="Q469" s="31"/>
      <c r="R469" s="20" t="s">
        <v>37</v>
      </c>
      <c r="S469" s="20" t="s">
        <v>265</v>
      </c>
    </row>
    <row r="470" spans="2:19" ht="56.25" x14ac:dyDescent="0.3">
      <c r="B470" s="13">
        <v>8</v>
      </c>
      <c r="C470" s="63" t="s">
        <v>360</v>
      </c>
      <c r="D470" s="13">
        <v>1961</v>
      </c>
      <c r="E470" s="13"/>
      <c r="F470" s="13" t="s">
        <v>56</v>
      </c>
      <c r="G470" s="13">
        <v>2</v>
      </c>
      <c r="H470" s="21">
        <v>681.96</v>
      </c>
      <c r="I470" s="13">
        <v>407.76</v>
      </c>
      <c r="J470" s="64" t="s">
        <v>104</v>
      </c>
      <c r="K470" s="21">
        <f>H470*N470</f>
        <v>451143.81839999999</v>
      </c>
      <c r="L470" s="31">
        <f>H470*O470</f>
        <v>9656.5536000000011</v>
      </c>
      <c r="M470" s="31">
        <f t="shared" si="37"/>
        <v>460800.37199999997</v>
      </c>
      <c r="N470" s="31">
        <v>661.54</v>
      </c>
      <c r="O470" s="31">
        <v>14.16</v>
      </c>
      <c r="P470" s="30"/>
      <c r="Q470" s="31"/>
      <c r="R470" s="20" t="s">
        <v>37</v>
      </c>
      <c r="S470" s="20" t="s">
        <v>265</v>
      </c>
    </row>
    <row r="471" spans="2:19" ht="56.25" x14ac:dyDescent="0.3">
      <c r="B471" s="13">
        <v>9</v>
      </c>
      <c r="C471" s="63" t="s">
        <v>361</v>
      </c>
      <c r="D471" s="13">
        <v>1960</v>
      </c>
      <c r="E471" s="13"/>
      <c r="F471" s="13" t="s">
        <v>56</v>
      </c>
      <c r="G471" s="13">
        <v>2</v>
      </c>
      <c r="H471" s="21">
        <v>675.37</v>
      </c>
      <c r="I471" s="13">
        <v>399.37</v>
      </c>
      <c r="J471" s="64" t="s">
        <v>104</v>
      </c>
      <c r="K471" s="21">
        <f>H471*N471</f>
        <v>446784.26979999995</v>
      </c>
      <c r="L471" s="31">
        <f>H471*O471</f>
        <v>9563.2392</v>
      </c>
      <c r="M471" s="31">
        <f t="shared" si="37"/>
        <v>456347.50899999996</v>
      </c>
      <c r="N471" s="31">
        <v>661.54</v>
      </c>
      <c r="O471" s="31">
        <v>14.16</v>
      </c>
      <c r="P471" s="30"/>
      <c r="Q471" s="31"/>
      <c r="R471" s="20" t="s">
        <v>37</v>
      </c>
      <c r="S471" s="20" t="s">
        <v>265</v>
      </c>
    </row>
    <row r="472" spans="2:19" ht="56.25" x14ac:dyDescent="0.3">
      <c r="B472" s="13"/>
      <c r="C472" s="63"/>
      <c r="D472" s="13"/>
      <c r="E472" s="13"/>
      <c r="F472" s="13"/>
      <c r="G472" s="13"/>
      <c r="H472" s="21"/>
      <c r="I472" s="13"/>
      <c r="J472" s="64" t="s">
        <v>84</v>
      </c>
      <c r="K472" s="21">
        <f>H471*N472</f>
        <v>91647.708999999988</v>
      </c>
      <c r="L472" s="31">
        <f>H471*O472</f>
        <v>10461.481299999999</v>
      </c>
      <c r="M472" s="31">
        <f t="shared" si="37"/>
        <v>102109.19029999999</v>
      </c>
      <c r="N472" s="31">
        <v>135.69999999999999</v>
      </c>
      <c r="O472" s="31">
        <v>15.49</v>
      </c>
      <c r="P472" s="30"/>
      <c r="Q472" s="31"/>
      <c r="R472" s="20" t="s">
        <v>37</v>
      </c>
      <c r="S472" s="20" t="s">
        <v>265</v>
      </c>
    </row>
    <row r="473" spans="2:19" ht="37.5" x14ac:dyDescent="0.3">
      <c r="B473" s="13">
        <v>10</v>
      </c>
      <c r="C473" s="63" t="s">
        <v>362</v>
      </c>
      <c r="D473" s="13">
        <v>1994</v>
      </c>
      <c r="E473" s="13"/>
      <c r="F473" s="13" t="s">
        <v>34</v>
      </c>
      <c r="G473" s="13">
        <v>3</v>
      </c>
      <c r="H473" s="21">
        <v>3743.47</v>
      </c>
      <c r="I473" s="13">
        <v>1838.76</v>
      </c>
      <c r="J473" s="64" t="s">
        <v>42</v>
      </c>
      <c r="K473" s="21">
        <f>H473*N473</f>
        <v>582109.58499999996</v>
      </c>
      <c r="L473" s="31">
        <f>H473*O473</f>
        <v>56039.745900000002</v>
      </c>
      <c r="M473" s="31">
        <f t="shared" si="37"/>
        <v>638149.33089999994</v>
      </c>
      <c r="N473" s="31">
        <v>155.5</v>
      </c>
      <c r="O473" s="31">
        <v>14.97</v>
      </c>
      <c r="P473" s="30"/>
      <c r="Q473" s="31"/>
      <c r="R473" s="20" t="s">
        <v>37</v>
      </c>
      <c r="S473" s="20" t="s">
        <v>265</v>
      </c>
    </row>
    <row r="474" spans="2:19" ht="37.5" x14ac:dyDescent="0.3">
      <c r="B474" s="13">
        <v>11</v>
      </c>
      <c r="C474" s="63" t="s">
        <v>363</v>
      </c>
      <c r="D474" s="13">
        <v>1989</v>
      </c>
      <c r="E474" s="13"/>
      <c r="F474" s="13" t="s">
        <v>34</v>
      </c>
      <c r="G474" s="13">
        <v>5</v>
      </c>
      <c r="H474" s="21">
        <v>3189.32</v>
      </c>
      <c r="I474" s="13">
        <v>1955.39</v>
      </c>
      <c r="J474" s="64" t="s">
        <v>42</v>
      </c>
      <c r="K474" s="21">
        <f>H474*N474</f>
        <v>495939.26</v>
      </c>
      <c r="L474" s="31">
        <f>H474*O474</f>
        <v>47744.120400000007</v>
      </c>
      <c r="M474" s="31">
        <f t="shared" si="37"/>
        <v>543683.38040000002</v>
      </c>
      <c r="N474" s="31">
        <v>155.5</v>
      </c>
      <c r="O474" s="31">
        <v>14.97</v>
      </c>
      <c r="P474" s="30"/>
      <c r="Q474" s="31"/>
      <c r="R474" s="20" t="s">
        <v>37</v>
      </c>
      <c r="S474" s="20" t="s">
        <v>265</v>
      </c>
    </row>
    <row r="475" spans="2:19" s="61" customFormat="1" x14ac:dyDescent="0.3">
      <c r="B475" s="32"/>
      <c r="C475" s="62" t="s">
        <v>122</v>
      </c>
      <c r="D475" s="32"/>
      <c r="E475" s="32"/>
      <c r="F475" s="32"/>
      <c r="G475" s="32"/>
      <c r="H475" s="26"/>
      <c r="I475" s="32"/>
      <c r="J475" s="27"/>
      <c r="K475" s="26">
        <f>SUM(K476:K478)</f>
        <v>1656895.3280000002</v>
      </c>
      <c r="L475" s="30">
        <f>SUM(L476:L478)</f>
        <v>164552.72639999999</v>
      </c>
      <c r="M475" s="30">
        <f>SUM(M476:M478)</f>
        <v>1821448.0544</v>
      </c>
      <c r="N475" s="30"/>
      <c r="O475" s="31"/>
      <c r="P475" s="30"/>
      <c r="Q475" s="30"/>
      <c r="R475" s="30"/>
      <c r="S475" s="47"/>
    </row>
    <row r="476" spans="2:19" ht="37.5" x14ac:dyDescent="0.3">
      <c r="B476" s="13">
        <v>1</v>
      </c>
      <c r="C476" s="63" t="s">
        <v>364</v>
      </c>
      <c r="D476" s="13">
        <v>1989</v>
      </c>
      <c r="E476" s="13"/>
      <c r="F476" s="13" t="s">
        <v>83</v>
      </c>
      <c r="G476" s="13">
        <v>5</v>
      </c>
      <c r="H476" s="21">
        <v>3552.52</v>
      </c>
      <c r="I476" s="13">
        <v>2249.8000000000002</v>
      </c>
      <c r="J476" s="64" t="s">
        <v>42</v>
      </c>
      <c r="K476" s="21">
        <f>H476*N476</f>
        <v>525097.98120000004</v>
      </c>
      <c r="L476" s="31">
        <f>H476*O476</f>
        <v>52968.073199999999</v>
      </c>
      <c r="M476" s="31">
        <f>K476+L476</f>
        <v>578066.05440000002</v>
      </c>
      <c r="N476" s="31">
        <v>147.81</v>
      </c>
      <c r="O476" s="31">
        <v>14.91</v>
      </c>
      <c r="P476" s="30"/>
      <c r="Q476" s="31"/>
      <c r="R476" s="20" t="s">
        <v>37</v>
      </c>
      <c r="S476" s="20" t="s">
        <v>265</v>
      </c>
    </row>
    <row r="477" spans="2:19" ht="37.5" x14ac:dyDescent="0.3">
      <c r="B477" s="13">
        <v>2</v>
      </c>
      <c r="C477" s="63" t="s">
        <v>365</v>
      </c>
      <c r="D477" s="13">
        <v>1990</v>
      </c>
      <c r="E477" s="13"/>
      <c r="F477" s="13" t="s">
        <v>83</v>
      </c>
      <c r="G477" s="13">
        <v>5</v>
      </c>
      <c r="H477" s="21">
        <v>3552.52</v>
      </c>
      <c r="I477" s="13">
        <v>2249.8000000000002</v>
      </c>
      <c r="J477" s="64" t="s">
        <v>42</v>
      </c>
      <c r="K477" s="21">
        <f>H477*N477</f>
        <v>525097.98120000004</v>
      </c>
      <c r="L477" s="31">
        <f>H477*O477</f>
        <v>52968.073199999999</v>
      </c>
      <c r="M477" s="31">
        <f>K477+L477</f>
        <v>578066.05440000002</v>
      </c>
      <c r="N477" s="31">
        <v>147.81</v>
      </c>
      <c r="O477" s="31">
        <v>14.91</v>
      </c>
      <c r="P477" s="30"/>
      <c r="Q477" s="31"/>
      <c r="R477" s="20" t="s">
        <v>37</v>
      </c>
      <c r="S477" s="20" t="s">
        <v>265</v>
      </c>
    </row>
    <row r="478" spans="2:19" ht="37.5" x14ac:dyDescent="0.3">
      <c r="B478" s="13">
        <v>3</v>
      </c>
      <c r="C478" s="63" t="s">
        <v>366</v>
      </c>
      <c r="D478" s="13">
        <v>1989</v>
      </c>
      <c r="E478" s="13"/>
      <c r="F478" s="13" t="s">
        <v>83</v>
      </c>
      <c r="G478" s="13">
        <v>5</v>
      </c>
      <c r="H478" s="21">
        <v>3552.52</v>
      </c>
      <c r="I478" s="13">
        <v>2249.8000000000002</v>
      </c>
      <c r="J478" s="64" t="s">
        <v>42</v>
      </c>
      <c r="K478" s="21">
        <f>H478*N478</f>
        <v>606699.36560000002</v>
      </c>
      <c r="L478" s="31">
        <f>H478*O478</f>
        <v>58616.58</v>
      </c>
      <c r="M478" s="31">
        <f>K478+L478</f>
        <v>665315.94559999998</v>
      </c>
      <c r="N478" s="31">
        <v>170.78</v>
      </c>
      <c r="O478" s="31">
        <v>16.5</v>
      </c>
      <c r="P478" s="30"/>
      <c r="Q478" s="31"/>
      <c r="R478" s="20" t="s">
        <v>37</v>
      </c>
      <c r="S478" s="20" t="s">
        <v>265</v>
      </c>
    </row>
    <row r="479" spans="2:19" s="61" customFormat="1" x14ac:dyDescent="0.3">
      <c r="B479" s="32"/>
      <c r="C479" s="62" t="s">
        <v>126</v>
      </c>
      <c r="D479" s="32"/>
      <c r="E479" s="32"/>
      <c r="F479" s="32"/>
      <c r="G479" s="32"/>
      <c r="H479" s="26"/>
      <c r="I479" s="32"/>
      <c r="J479" s="27"/>
      <c r="K479" s="26">
        <f>SUM(K480:K486)</f>
        <v>4036470.3347</v>
      </c>
      <c r="L479" s="30">
        <f>SUM(L480:L486)</f>
        <v>381613.87029999995</v>
      </c>
      <c r="M479" s="30">
        <f>SUM(M480:M486)</f>
        <v>4418084.2050000001</v>
      </c>
      <c r="N479" s="30"/>
      <c r="O479" s="31"/>
      <c r="P479" s="30"/>
      <c r="Q479" s="30"/>
      <c r="R479" s="30"/>
      <c r="S479" s="47"/>
    </row>
    <row r="480" spans="2:19" ht="37.5" x14ac:dyDescent="0.3">
      <c r="B480" s="13">
        <v>1</v>
      </c>
      <c r="C480" s="63" t="s">
        <v>367</v>
      </c>
      <c r="D480" s="13">
        <v>1984</v>
      </c>
      <c r="E480" s="13"/>
      <c r="F480" s="13" t="s">
        <v>34</v>
      </c>
      <c r="G480" s="13">
        <v>3</v>
      </c>
      <c r="H480" s="21">
        <v>2538.48</v>
      </c>
      <c r="I480" s="13">
        <v>1318.8</v>
      </c>
      <c r="J480" s="64" t="s">
        <v>42</v>
      </c>
      <c r="K480" s="21">
        <f t="shared" ref="K480:K486" si="38">H480*N480</f>
        <v>457383.32640000002</v>
      </c>
      <c r="L480" s="31">
        <f t="shared" ref="L480:L486" si="39">H480*O480</f>
        <v>38889.513599999998</v>
      </c>
      <c r="M480" s="31">
        <f t="shared" ref="M480:M486" si="40">K480+L480</f>
        <v>496272.84</v>
      </c>
      <c r="N480" s="31">
        <v>180.18</v>
      </c>
      <c r="O480" s="31">
        <v>15.32</v>
      </c>
      <c r="P480" s="30"/>
      <c r="Q480" s="31"/>
      <c r="R480" s="20" t="s">
        <v>37</v>
      </c>
      <c r="S480" s="20" t="s">
        <v>265</v>
      </c>
    </row>
    <row r="481" spans="1:1024" ht="37.5" x14ac:dyDescent="0.3">
      <c r="B481" s="13">
        <v>2</v>
      </c>
      <c r="C481" s="63" t="s">
        <v>128</v>
      </c>
      <c r="D481" s="13">
        <v>1984</v>
      </c>
      <c r="E481" s="13"/>
      <c r="F481" s="13" t="s">
        <v>34</v>
      </c>
      <c r="G481" s="13">
        <v>3</v>
      </c>
      <c r="H481" s="21">
        <v>4057.1</v>
      </c>
      <c r="I481" s="13">
        <v>2129.1999999999998</v>
      </c>
      <c r="J481" s="64" t="s">
        <v>42</v>
      </c>
      <c r="K481" s="21">
        <f t="shared" si="38"/>
        <v>731008.27800000005</v>
      </c>
      <c r="L481" s="31">
        <f t="shared" si="39"/>
        <v>62154.771999999997</v>
      </c>
      <c r="M481" s="31">
        <f t="shared" si="40"/>
        <v>793163.05</v>
      </c>
      <c r="N481" s="31">
        <v>180.18</v>
      </c>
      <c r="O481" s="31">
        <v>15.32</v>
      </c>
      <c r="P481" s="30"/>
      <c r="Q481" s="31"/>
      <c r="R481" s="20" t="s">
        <v>37</v>
      </c>
      <c r="S481" s="20" t="s">
        <v>265</v>
      </c>
    </row>
    <row r="482" spans="1:1024" ht="37.5" x14ac:dyDescent="0.3">
      <c r="B482" s="13">
        <v>3</v>
      </c>
      <c r="C482" s="63" t="s">
        <v>368</v>
      </c>
      <c r="D482" s="13">
        <v>1981</v>
      </c>
      <c r="E482" s="13"/>
      <c r="F482" s="13" t="s">
        <v>34</v>
      </c>
      <c r="G482" s="13">
        <v>3</v>
      </c>
      <c r="H482" s="21">
        <v>2278.98</v>
      </c>
      <c r="I482" s="13">
        <v>1262.4000000000001</v>
      </c>
      <c r="J482" s="64" t="s">
        <v>42</v>
      </c>
      <c r="K482" s="21">
        <f t="shared" si="38"/>
        <v>410626.6164</v>
      </c>
      <c r="L482" s="31">
        <f t="shared" si="39"/>
        <v>34913.973599999998</v>
      </c>
      <c r="M482" s="31">
        <f t="shared" si="40"/>
        <v>445540.58999999997</v>
      </c>
      <c r="N482" s="31">
        <v>180.18</v>
      </c>
      <c r="O482" s="31">
        <v>15.32</v>
      </c>
      <c r="P482" s="30"/>
      <c r="Q482" s="31"/>
      <c r="R482" s="20" t="s">
        <v>37</v>
      </c>
      <c r="S482" s="20" t="s">
        <v>265</v>
      </c>
    </row>
    <row r="483" spans="1:1024" ht="56.25" x14ac:dyDescent="0.3">
      <c r="B483" s="13">
        <v>4</v>
      </c>
      <c r="C483" s="63" t="s">
        <v>369</v>
      </c>
      <c r="D483" s="13">
        <v>1972</v>
      </c>
      <c r="E483" s="13"/>
      <c r="F483" s="13" t="s">
        <v>56</v>
      </c>
      <c r="G483" s="13">
        <v>2</v>
      </c>
      <c r="H483" s="21">
        <v>794.51</v>
      </c>
      <c r="I483" s="13">
        <v>371.2</v>
      </c>
      <c r="J483" s="64" t="s">
        <v>229</v>
      </c>
      <c r="K483" s="21">
        <f t="shared" si="38"/>
        <v>121949.33990000001</v>
      </c>
      <c r="L483" s="31">
        <f t="shared" si="39"/>
        <v>12084.497100000001</v>
      </c>
      <c r="M483" s="31">
        <f t="shared" si="40"/>
        <v>134033.837</v>
      </c>
      <c r="N483" s="31">
        <v>153.49</v>
      </c>
      <c r="O483" s="31">
        <v>15.21</v>
      </c>
      <c r="P483" s="30"/>
      <c r="Q483" s="31"/>
      <c r="R483" s="20" t="s">
        <v>37</v>
      </c>
      <c r="S483" s="20" t="s">
        <v>265</v>
      </c>
    </row>
    <row r="484" spans="1:1024" ht="37.5" x14ac:dyDescent="0.3">
      <c r="B484" s="13">
        <v>5</v>
      </c>
      <c r="C484" s="63" t="s">
        <v>370</v>
      </c>
      <c r="D484" s="13">
        <v>1988</v>
      </c>
      <c r="E484" s="13"/>
      <c r="F484" s="13" t="s">
        <v>83</v>
      </c>
      <c r="G484" s="13">
        <v>5</v>
      </c>
      <c r="H484" s="21">
        <v>5239.6000000000004</v>
      </c>
      <c r="I484" s="13">
        <v>3157.3</v>
      </c>
      <c r="J484" s="64" t="s">
        <v>42</v>
      </c>
      <c r="K484" s="21">
        <f t="shared" si="38"/>
        <v>774465.27600000007</v>
      </c>
      <c r="L484" s="31">
        <f t="shared" si="39"/>
        <v>78122.436000000002</v>
      </c>
      <c r="M484" s="31">
        <f t="shared" si="40"/>
        <v>852587.71200000006</v>
      </c>
      <c r="N484" s="31">
        <v>147.81</v>
      </c>
      <c r="O484" s="31">
        <v>14.91</v>
      </c>
      <c r="P484" s="30"/>
      <c r="Q484" s="31"/>
      <c r="R484" s="20" t="s">
        <v>37</v>
      </c>
      <c r="S484" s="20" t="s">
        <v>265</v>
      </c>
    </row>
    <row r="485" spans="1:1024" ht="37.5" x14ac:dyDescent="0.3">
      <c r="B485" s="13">
        <v>6</v>
      </c>
      <c r="C485" s="63" t="s">
        <v>371</v>
      </c>
      <c r="D485" s="13">
        <v>1988</v>
      </c>
      <c r="E485" s="13"/>
      <c r="F485" s="13" t="s">
        <v>83</v>
      </c>
      <c r="G485" s="13">
        <v>5</v>
      </c>
      <c r="H485" s="21">
        <v>5191.7</v>
      </c>
      <c r="I485" s="13">
        <v>2999.9</v>
      </c>
      <c r="J485" s="64" t="s">
        <v>42</v>
      </c>
      <c r="K485" s="21">
        <f t="shared" si="38"/>
        <v>767385.17700000003</v>
      </c>
      <c r="L485" s="31">
        <f t="shared" si="39"/>
        <v>77408.247000000003</v>
      </c>
      <c r="M485" s="31">
        <f t="shared" si="40"/>
        <v>844793.424</v>
      </c>
      <c r="N485" s="31">
        <v>147.81</v>
      </c>
      <c r="O485" s="31">
        <v>14.91</v>
      </c>
      <c r="P485" s="30"/>
      <c r="Q485" s="31"/>
      <c r="R485" s="20" t="s">
        <v>37</v>
      </c>
      <c r="S485" s="20" t="s">
        <v>265</v>
      </c>
    </row>
    <row r="486" spans="1:1024" ht="37.5" x14ac:dyDescent="0.3">
      <c r="B486" s="13">
        <v>7</v>
      </c>
      <c r="C486" s="63" t="s">
        <v>372</v>
      </c>
      <c r="D486" s="13">
        <v>1988</v>
      </c>
      <c r="E486" s="13"/>
      <c r="F486" s="13" t="s">
        <v>83</v>
      </c>
      <c r="G486" s="13">
        <v>5</v>
      </c>
      <c r="H486" s="21">
        <v>5234.1000000000004</v>
      </c>
      <c r="I486" s="13">
        <v>3168.2</v>
      </c>
      <c r="J486" s="64" t="s">
        <v>42</v>
      </c>
      <c r="K486" s="21">
        <f t="shared" si="38"/>
        <v>773652.32100000011</v>
      </c>
      <c r="L486" s="31">
        <f t="shared" si="39"/>
        <v>78040.431000000011</v>
      </c>
      <c r="M486" s="31">
        <f t="shared" si="40"/>
        <v>851692.75200000009</v>
      </c>
      <c r="N486" s="31">
        <v>147.81</v>
      </c>
      <c r="O486" s="31">
        <v>14.91</v>
      </c>
      <c r="P486" s="30"/>
      <c r="Q486" s="31"/>
      <c r="R486" s="20" t="s">
        <v>37</v>
      </c>
      <c r="S486" s="20" t="s">
        <v>265</v>
      </c>
    </row>
    <row r="487" spans="1:1024" s="61" customFormat="1" x14ac:dyDescent="0.3">
      <c r="B487" s="32"/>
      <c r="C487" s="62" t="s">
        <v>129</v>
      </c>
      <c r="D487" s="32"/>
      <c r="E487" s="32"/>
      <c r="F487" s="32"/>
      <c r="G487" s="32"/>
      <c r="H487" s="26"/>
      <c r="I487" s="32"/>
      <c r="J487" s="27"/>
      <c r="K487" s="26">
        <f>SUM(K488:K507)</f>
        <v>7330538.1999999993</v>
      </c>
      <c r="L487" s="26">
        <f>SUM(L488:L507)</f>
        <v>550951.39999999991</v>
      </c>
      <c r="M487" s="26">
        <f>SUM(M488:M507)</f>
        <v>7881489.6000000006</v>
      </c>
      <c r="N487" s="30"/>
      <c r="O487" s="31"/>
      <c r="P487" s="30"/>
      <c r="Q487" s="30"/>
      <c r="R487" s="30"/>
      <c r="S487" s="47"/>
    </row>
    <row r="488" spans="1:1024" ht="37.5" x14ac:dyDescent="0.3">
      <c r="B488" s="13">
        <v>1</v>
      </c>
      <c r="C488" s="63" t="s">
        <v>373</v>
      </c>
      <c r="D488" s="13">
        <v>1959</v>
      </c>
      <c r="E488" s="13"/>
      <c r="F488" s="13" t="s">
        <v>374</v>
      </c>
      <c r="G488" s="13">
        <v>2</v>
      </c>
      <c r="H488" s="21">
        <v>730</v>
      </c>
      <c r="I488" s="13">
        <v>398.4</v>
      </c>
      <c r="J488" s="67" t="s">
        <v>42</v>
      </c>
      <c r="K488" s="21">
        <f>H488*N488</f>
        <v>119537.5</v>
      </c>
      <c r="L488" s="31">
        <f>H488*O488</f>
        <v>11096</v>
      </c>
      <c r="M488" s="31">
        <f t="shared" ref="M488:M497" si="41">K488+L488</f>
        <v>130633.5</v>
      </c>
      <c r="N488" s="31">
        <v>163.75</v>
      </c>
      <c r="O488" s="31">
        <v>15.2</v>
      </c>
      <c r="P488" s="30"/>
      <c r="Q488" s="31"/>
      <c r="R488" s="20" t="s">
        <v>37</v>
      </c>
      <c r="S488" s="20" t="s">
        <v>265</v>
      </c>
    </row>
    <row r="489" spans="1:1024" ht="37.5" x14ac:dyDescent="0.3">
      <c r="B489" s="13"/>
      <c r="C489" s="63"/>
      <c r="D489" s="13"/>
      <c r="E489" s="13"/>
      <c r="F489" s="13"/>
      <c r="G489" s="13"/>
      <c r="H489" s="21"/>
      <c r="I489" s="13"/>
      <c r="J489" s="67" t="s">
        <v>45</v>
      </c>
      <c r="K489" s="21">
        <f>H488*N489</f>
        <v>325806.3</v>
      </c>
      <c r="L489" s="31">
        <f>H488*O489</f>
        <v>13096.2</v>
      </c>
      <c r="M489" s="31">
        <f t="shared" si="41"/>
        <v>338902.5</v>
      </c>
      <c r="N489" s="31">
        <v>446.31</v>
      </c>
      <c r="O489" s="31">
        <v>17.940000000000001</v>
      </c>
      <c r="P489" s="30"/>
      <c r="Q489" s="31"/>
      <c r="R489" s="20" t="s">
        <v>37</v>
      </c>
      <c r="S489" s="20" t="s">
        <v>265</v>
      </c>
    </row>
    <row r="490" spans="1:1024" ht="56.25" x14ac:dyDescent="0.3">
      <c r="B490" s="13"/>
      <c r="C490" s="63"/>
      <c r="D490" s="13"/>
      <c r="E490" s="13"/>
      <c r="F490" s="13"/>
      <c r="G490" s="13"/>
      <c r="H490" s="21"/>
      <c r="I490" s="13"/>
      <c r="J490" s="67" t="s">
        <v>35</v>
      </c>
      <c r="K490" s="21">
        <f>H488*N490</f>
        <v>41047.899999999994</v>
      </c>
      <c r="L490" s="31">
        <f>H488*O490</f>
        <v>10066.699999999999</v>
      </c>
      <c r="M490" s="31">
        <f t="shared" si="41"/>
        <v>51114.599999999991</v>
      </c>
      <c r="N490" s="31">
        <v>56.23</v>
      </c>
      <c r="O490" s="31">
        <v>13.79</v>
      </c>
      <c r="P490" s="30"/>
      <c r="Q490" s="31"/>
      <c r="R490" s="20" t="s">
        <v>37</v>
      </c>
      <c r="S490" s="20" t="s">
        <v>265</v>
      </c>
    </row>
    <row r="491" spans="1:1024" ht="37.5" x14ac:dyDescent="0.3">
      <c r="B491" s="13"/>
      <c r="C491" s="63"/>
      <c r="D491" s="13"/>
      <c r="E491" s="13"/>
      <c r="F491" s="13"/>
      <c r="G491" s="13"/>
      <c r="H491" s="21"/>
      <c r="I491" s="13"/>
      <c r="J491" s="67" t="s">
        <v>53</v>
      </c>
      <c r="K491" s="21">
        <f>H488*N491</f>
        <v>25528.1</v>
      </c>
      <c r="L491" s="31">
        <f>H488*O491</f>
        <v>9730.9</v>
      </c>
      <c r="M491" s="31">
        <f t="shared" si="41"/>
        <v>35259</v>
      </c>
      <c r="N491" s="31">
        <v>34.97</v>
      </c>
      <c r="O491" s="31">
        <v>13.33</v>
      </c>
      <c r="P491" s="30"/>
      <c r="Q491" s="31"/>
      <c r="R491" s="20" t="s">
        <v>37</v>
      </c>
      <c r="S491" s="20" t="s">
        <v>265</v>
      </c>
    </row>
    <row r="492" spans="1:1024" ht="37.5" x14ac:dyDescent="0.3">
      <c r="B492" s="13">
        <v>2</v>
      </c>
      <c r="C492" s="63" t="s">
        <v>375</v>
      </c>
      <c r="D492" s="13">
        <v>1971</v>
      </c>
      <c r="E492" s="13"/>
      <c r="F492" s="13" t="s">
        <v>34</v>
      </c>
      <c r="G492" s="13">
        <v>2</v>
      </c>
      <c r="H492" s="21">
        <v>1920</v>
      </c>
      <c r="I492" s="13">
        <v>718.1</v>
      </c>
      <c r="J492" s="67" t="s">
        <v>42</v>
      </c>
      <c r="K492" s="21">
        <f>H492*N492</f>
        <v>294412.79999999999</v>
      </c>
      <c r="L492" s="31">
        <f>H492*O492</f>
        <v>29184</v>
      </c>
      <c r="M492" s="31">
        <f t="shared" si="41"/>
        <v>323596.79999999999</v>
      </c>
      <c r="N492" s="31">
        <v>153.34</v>
      </c>
      <c r="O492" s="31">
        <v>15.2</v>
      </c>
      <c r="P492" s="30"/>
      <c r="Q492" s="31"/>
      <c r="R492" s="20" t="s">
        <v>37</v>
      </c>
      <c r="S492" s="20" t="s">
        <v>265</v>
      </c>
    </row>
    <row r="493" spans="1:1024" s="68" customFormat="1" ht="37.5" x14ac:dyDescent="0.3">
      <c r="B493" s="69"/>
      <c r="C493" s="70"/>
      <c r="D493" s="69"/>
      <c r="E493" s="69"/>
      <c r="F493" s="69"/>
      <c r="G493" s="69"/>
      <c r="H493" s="71"/>
      <c r="I493" s="69"/>
      <c r="J493" s="67" t="s">
        <v>45</v>
      </c>
      <c r="K493" s="21">
        <f>H492*N493</f>
        <v>856915.2</v>
      </c>
      <c r="L493" s="31">
        <f>H492*O493</f>
        <v>34444.800000000003</v>
      </c>
      <c r="M493" s="31">
        <f t="shared" si="41"/>
        <v>891360</v>
      </c>
      <c r="N493" s="72">
        <v>446.31</v>
      </c>
      <c r="O493" s="72">
        <v>17.940000000000001</v>
      </c>
      <c r="P493" s="73"/>
      <c r="Q493" s="74"/>
      <c r="R493" s="20" t="s">
        <v>37</v>
      </c>
      <c r="S493" s="20" t="s">
        <v>265</v>
      </c>
    </row>
    <row r="494" spans="1:1024" s="107" customFormat="1" ht="68.25" customHeight="1" x14ac:dyDescent="0.3">
      <c r="A494" s="7"/>
      <c r="B494" s="75"/>
      <c r="C494" s="75"/>
      <c r="D494" s="75"/>
      <c r="E494" s="76"/>
      <c r="F494" s="75"/>
      <c r="G494" s="75"/>
      <c r="H494" s="77"/>
      <c r="I494" s="77"/>
      <c r="J494" s="78" t="s">
        <v>35</v>
      </c>
      <c r="K494" s="21">
        <f>H492*N494</f>
        <v>107961.59999999999</v>
      </c>
      <c r="L494" s="31">
        <f>H492*O494</f>
        <v>26476.799999999999</v>
      </c>
      <c r="M494" s="31">
        <f t="shared" si="41"/>
        <v>134438.39999999999</v>
      </c>
      <c r="N494" s="72">
        <v>56.23</v>
      </c>
      <c r="O494" s="72">
        <v>13.79</v>
      </c>
      <c r="P494" s="79">
        <v>2018</v>
      </c>
      <c r="Q494" s="79">
        <v>2019</v>
      </c>
      <c r="R494" s="20" t="s">
        <v>37</v>
      </c>
      <c r="S494" s="20" t="s">
        <v>265</v>
      </c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</row>
    <row r="495" spans="1:1024" s="107" customFormat="1" ht="42.75" customHeight="1" x14ac:dyDescent="0.3">
      <c r="A495" s="7"/>
      <c r="B495" s="75"/>
      <c r="C495" s="75"/>
      <c r="D495" s="76"/>
      <c r="E495" s="76"/>
      <c r="F495" s="75"/>
      <c r="G495" s="75"/>
      <c r="H495" s="77"/>
      <c r="I495" s="77"/>
      <c r="J495" s="78" t="s">
        <v>53</v>
      </c>
      <c r="K495" s="21">
        <f>H492*N495</f>
        <v>67142.399999999994</v>
      </c>
      <c r="L495" s="31">
        <f>H492*O495</f>
        <v>25593.599999999999</v>
      </c>
      <c r="M495" s="31">
        <f t="shared" si="41"/>
        <v>92736</v>
      </c>
      <c r="N495" s="72">
        <v>34.97</v>
      </c>
      <c r="O495" s="72">
        <v>13.33</v>
      </c>
      <c r="P495" s="79">
        <v>2018</v>
      </c>
      <c r="Q495" s="79">
        <v>2019</v>
      </c>
      <c r="R495" s="20" t="s">
        <v>37</v>
      </c>
      <c r="S495" s="20" t="s">
        <v>265</v>
      </c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</row>
    <row r="496" spans="1:1024" s="107" customFormat="1" ht="37.5" x14ac:dyDescent="0.3">
      <c r="A496" s="7"/>
      <c r="B496" s="76">
        <v>3</v>
      </c>
      <c r="C496" s="75" t="s">
        <v>376</v>
      </c>
      <c r="D496" s="76">
        <v>1987</v>
      </c>
      <c r="E496" s="76"/>
      <c r="F496" s="76" t="s">
        <v>34</v>
      </c>
      <c r="G496" s="76">
        <v>3</v>
      </c>
      <c r="H496" s="81">
        <v>2160</v>
      </c>
      <c r="I496" s="81">
        <v>1009.1</v>
      </c>
      <c r="J496" s="78" t="s">
        <v>45</v>
      </c>
      <c r="K496" s="72">
        <f>H496*N496</f>
        <v>884930.4</v>
      </c>
      <c r="L496" s="72">
        <f>H496*O496</f>
        <v>32227.200000000001</v>
      </c>
      <c r="M496" s="72">
        <f t="shared" si="41"/>
        <v>917157.6</v>
      </c>
      <c r="N496" s="72">
        <v>409.69</v>
      </c>
      <c r="O496" s="72">
        <v>14.92</v>
      </c>
      <c r="P496" s="79">
        <v>2018</v>
      </c>
      <c r="Q496" s="79">
        <v>2019</v>
      </c>
      <c r="R496" s="20" t="s">
        <v>37</v>
      </c>
      <c r="S496" s="20" t="s">
        <v>265</v>
      </c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</row>
    <row r="497" spans="1:1024" s="107" customFormat="1" ht="37.5" x14ac:dyDescent="0.3">
      <c r="A497" s="7"/>
      <c r="B497" s="76"/>
      <c r="C497" s="75"/>
      <c r="D497" s="76"/>
      <c r="E497" s="76"/>
      <c r="F497" s="76"/>
      <c r="G497" s="76"/>
      <c r="H497" s="81"/>
      <c r="I497" s="81"/>
      <c r="J497" s="78" t="s">
        <v>53</v>
      </c>
      <c r="K497" s="72">
        <f>H496*N497</f>
        <v>73785.599999999991</v>
      </c>
      <c r="L497" s="72">
        <f>H496*O497</f>
        <v>23695.200000000001</v>
      </c>
      <c r="M497" s="72">
        <f t="shared" si="41"/>
        <v>97480.799999999988</v>
      </c>
      <c r="N497" s="72">
        <v>34.159999999999997</v>
      </c>
      <c r="O497" s="72">
        <v>10.97</v>
      </c>
      <c r="P497" s="79">
        <v>2018</v>
      </c>
      <c r="Q497" s="79">
        <v>2019</v>
      </c>
      <c r="R497" s="20" t="s">
        <v>37</v>
      </c>
      <c r="S497" s="20" t="s">
        <v>265</v>
      </c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</row>
    <row r="498" spans="1:1024" s="107" customFormat="1" ht="37.5" x14ac:dyDescent="0.3">
      <c r="A498" s="7"/>
      <c r="B498" s="76"/>
      <c r="C498" s="75"/>
      <c r="D498" s="76"/>
      <c r="E498" s="76"/>
      <c r="F498" s="76"/>
      <c r="G498" s="76"/>
      <c r="H498" s="81"/>
      <c r="I498" s="81"/>
      <c r="J498" s="78" t="s">
        <v>42</v>
      </c>
      <c r="K498" s="72">
        <f>H496*N498</f>
        <v>335880</v>
      </c>
      <c r="L498" s="72">
        <f>H496*O498</f>
        <v>32335.200000000001</v>
      </c>
      <c r="M498" s="72">
        <f>K498+L498</f>
        <v>368215.2</v>
      </c>
      <c r="N498" s="72">
        <v>155.5</v>
      </c>
      <c r="O498" s="72">
        <v>14.97</v>
      </c>
      <c r="P498" s="79">
        <v>2018</v>
      </c>
      <c r="Q498" s="79">
        <v>2019</v>
      </c>
      <c r="R498" s="20" t="s">
        <v>37</v>
      </c>
      <c r="S498" s="20" t="s">
        <v>265</v>
      </c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</row>
    <row r="499" spans="1:1024" s="107" customFormat="1" ht="42.75" customHeight="1" x14ac:dyDescent="0.3">
      <c r="A499" s="7"/>
      <c r="B499" s="76">
        <v>4</v>
      </c>
      <c r="C499" s="75" t="s">
        <v>377</v>
      </c>
      <c r="D499" s="76">
        <v>1972</v>
      </c>
      <c r="E499" s="76"/>
      <c r="F499" s="76" t="s">
        <v>34</v>
      </c>
      <c r="G499" s="76">
        <v>2</v>
      </c>
      <c r="H499" s="81">
        <v>1920</v>
      </c>
      <c r="I499" s="81">
        <v>741.2</v>
      </c>
      <c r="J499" s="78" t="s">
        <v>45</v>
      </c>
      <c r="K499" s="72">
        <f>H499*N499</f>
        <v>856915.2</v>
      </c>
      <c r="L499" s="72">
        <f>H499*O499</f>
        <v>34444.800000000003</v>
      </c>
      <c r="M499" s="72">
        <f t="shared" ref="M499:M501" si="42">K499+L499</f>
        <v>891360</v>
      </c>
      <c r="N499" s="72">
        <v>446.31</v>
      </c>
      <c r="O499" s="72">
        <v>17.940000000000001</v>
      </c>
      <c r="P499" s="79">
        <v>2018</v>
      </c>
      <c r="Q499" s="79">
        <v>2019</v>
      </c>
      <c r="R499" s="20" t="s">
        <v>37</v>
      </c>
      <c r="S499" s="20" t="s">
        <v>265</v>
      </c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</row>
    <row r="500" spans="1:1024" s="107" customFormat="1" ht="56.25" x14ac:dyDescent="0.3">
      <c r="A500" s="7"/>
      <c r="B500" s="76"/>
      <c r="C500" s="75"/>
      <c r="D500" s="76"/>
      <c r="E500" s="76"/>
      <c r="F500" s="75"/>
      <c r="G500" s="75"/>
      <c r="H500" s="77"/>
      <c r="I500" s="77"/>
      <c r="J500" s="78" t="s">
        <v>35</v>
      </c>
      <c r="K500" s="72">
        <f>H499*N500</f>
        <v>107961.59999999999</v>
      </c>
      <c r="L500" s="72">
        <f>H499*O500</f>
        <v>26476.799999999999</v>
      </c>
      <c r="M500" s="72">
        <f t="shared" si="42"/>
        <v>134438.39999999999</v>
      </c>
      <c r="N500" s="72">
        <v>56.23</v>
      </c>
      <c r="O500" s="72">
        <v>13.79</v>
      </c>
      <c r="P500" s="79">
        <v>2018</v>
      </c>
      <c r="Q500" s="79">
        <v>2019</v>
      </c>
      <c r="R500" s="20" t="s">
        <v>37</v>
      </c>
      <c r="S500" s="20" t="s">
        <v>265</v>
      </c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</row>
    <row r="501" spans="1:1024" s="107" customFormat="1" ht="37.5" x14ac:dyDescent="0.3">
      <c r="A501" s="7"/>
      <c r="B501" s="75"/>
      <c r="C501" s="75"/>
      <c r="D501" s="76"/>
      <c r="E501" s="76"/>
      <c r="F501" s="75"/>
      <c r="G501" s="75"/>
      <c r="H501" s="77"/>
      <c r="I501" s="77"/>
      <c r="J501" s="78" t="s">
        <v>378</v>
      </c>
      <c r="K501" s="72">
        <f>H499*N501</f>
        <v>67142.399999999994</v>
      </c>
      <c r="L501" s="72">
        <f>H499*O501</f>
        <v>25593.599999999999</v>
      </c>
      <c r="M501" s="72">
        <f t="shared" si="42"/>
        <v>92736</v>
      </c>
      <c r="N501" s="72">
        <v>34.97</v>
      </c>
      <c r="O501" s="72">
        <v>13.33</v>
      </c>
      <c r="P501" s="79">
        <v>2018</v>
      </c>
      <c r="Q501" s="79">
        <v>2019</v>
      </c>
      <c r="R501" s="20" t="s">
        <v>37</v>
      </c>
      <c r="S501" s="20" t="s">
        <v>265</v>
      </c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</row>
    <row r="502" spans="1:1024" s="107" customFormat="1" x14ac:dyDescent="0.3">
      <c r="A502" s="7"/>
      <c r="B502" s="75"/>
      <c r="C502" s="75"/>
      <c r="D502" s="76"/>
      <c r="E502" s="76"/>
      <c r="F502" s="75"/>
      <c r="G502" s="75"/>
      <c r="H502" s="77"/>
      <c r="I502" s="77"/>
      <c r="J502" s="78" t="s">
        <v>229</v>
      </c>
      <c r="K502" s="72">
        <f>H499*N502</f>
        <v>2051827.2000000002</v>
      </c>
      <c r="L502" s="72">
        <f>H499*O502</f>
        <v>75244.799999999988</v>
      </c>
      <c r="M502" s="72">
        <f>K502+L502</f>
        <v>2127072</v>
      </c>
      <c r="N502" s="72">
        <v>1068.6600000000001</v>
      </c>
      <c r="O502" s="72">
        <v>39.19</v>
      </c>
      <c r="P502" s="79">
        <v>2018</v>
      </c>
      <c r="Q502" s="79"/>
      <c r="R502" s="20" t="s">
        <v>37</v>
      </c>
      <c r="S502" s="20" t="s">
        <v>265</v>
      </c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</row>
    <row r="503" spans="1:1024" s="107" customFormat="1" ht="37.5" x14ac:dyDescent="0.3">
      <c r="A503" s="7"/>
      <c r="B503" s="75"/>
      <c r="C503" s="75"/>
      <c r="D503" s="76"/>
      <c r="E503" s="76"/>
      <c r="F503" s="75"/>
      <c r="G503" s="75"/>
      <c r="H503" s="77"/>
      <c r="I503" s="77"/>
      <c r="J503" s="78" t="s">
        <v>42</v>
      </c>
      <c r="K503" s="72">
        <f>H499*N503</f>
        <v>294412.79999999999</v>
      </c>
      <c r="L503" s="72">
        <f>H499*O503</f>
        <v>29184</v>
      </c>
      <c r="M503" s="72">
        <f>K503+L503</f>
        <v>323596.79999999999</v>
      </c>
      <c r="N503" s="72">
        <v>153.34</v>
      </c>
      <c r="O503" s="72">
        <v>15.2</v>
      </c>
      <c r="P503" s="79">
        <v>2018</v>
      </c>
      <c r="Q503" s="79">
        <v>2019</v>
      </c>
      <c r="R503" s="20" t="s">
        <v>37</v>
      </c>
      <c r="S503" s="20" t="s">
        <v>265</v>
      </c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</row>
    <row r="504" spans="1:1024" s="107" customFormat="1" ht="37.5" x14ac:dyDescent="0.3">
      <c r="A504" s="7"/>
      <c r="B504" s="76">
        <v>5</v>
      </c>
      <c r="C504" s="75" t="s">
        <v>379</v>
      </c>
      <c r="D504" s="76">
        <v>1982</v>
      </c>
      <c r="E504" s="76"/>
      <c r="F504" s="76" t="s">
        <v>34</v>
      </c>
      <c r="G504" s="76">
        <v>3</v>
      </c>
      <c r="H504" s="81">
        <v>2160</v>
      </c>
      <c r="I504" s="81">
        <v>883.8</v>
      </c>
      <c r="J504" s="78" t="s">
        <v>53</v>
      </c>
      <c r="K504" s="72">
        <f>H504*N504</f>
        <v>73785.599999999991</v>
      </c>
      <c r="L504" s="72">
        <f>H504*O504</f>
        <v>23695.200000000001</v>
      </c>
      <c r="M504" s="72">
        <f t="shared" ref="M504:M505" si="43">K504+L504</f>
        <v>97480.799999999988</v>
      </c>
      <c r="N504" s="72">
        <v>34.159999999999997</v>
      </c>
      <c r="O504" s="72">
        <v>10.97</v>
      </c>
      <c r="P504" s="79">
        <v>2018</v>
      </c>
      <c r="Q504" s="79">
        <v>2019</v>
      </c>
      <c r="R504" s="20" t="s">
        <v>37</v>
      </c>
      <c r="S504" s="20" t="s">
        <v>265</v>
      </c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</row>
    <row r="505" spans="1:1024" s="107" customFormat="1" ht="37.5" x14ac:dyDescent="0.3">
      <c r="A505" s="7"/>
      <c r="B505" s="76"/>
      <c r="C505" s="75"/>
      <c r="D505" s="76"/>
      <c r="E505" s="76"/>
      <c r="F505" s="76"/>
      <c r="G505" s="76"/>
      <c r="H505" s="81"/>
      <c r="I505" s="81"/>
      <c r="J505" s="82" t="s">
        <v>42</v>
      </c>
      <c r="K505" s="83">
        <f>H504*N505</f>
        <v>335880</v>
      </c>
      <c r="L505" s="83">
        <f>H504*O505</f>
        <v>32335.200000000001</v>
      </c>
      <c r="M505" s="83">
        <f t="shared" si="43"/>
        <v>368215.2</v>
      </c>
      <c r="N505" s="83">
        <v>155.5</v>
      </c>
      <c r="O505" s="83">
        <v>14.97</v>
      </c>
      <c r="P505" s="84">
        <v>2018</v>
      </c>
      <c r="Q505" s="84">
        <v>2019</v>
      </c>
      <c r="R505" s="85" t="s">
        <v>37</v>
      </c>
      <c r="S505" s="85" t="s">
        <v>265</v>
      </c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</row>
    <row r="506" spans="1:1024" s="107" customFormat="1" ht="37.5" x14ac:dyDescent="0.3">
      <c r="A506" s="7"/>
      <c r="B506" s="76">
        <v>6</v>
      </c>
      <c r="C506" s="75" t="s">
        <v>380</v>
      </c>
      <c r="D506" s="76">
        <v>1989</v>
      </c>
      <c r="E506" s="76"/>
      <c r="F506" s="76" t="s">
        <v>34</v>
      </c>
      <c r="G506" s="76">
        <v>3</v>
      </c>
      <c r="H506" s="81">
        <v>2160</v>
      </c>
      <c r="I506" s="81">
        <v>1021.7</v>
      </c>
      <c r="J506" s="86" t="s">
        <v>42</v>
      </c>
      <c r="K506" s="87">
        <f>H506*N506</f>
        <v>335880</v>
      </c>
      <c r="L506" s="87">
        <f>H506*O506</f>
        <v>32335.200000000001</v>
      </c>
      <c r="M506" s="87">
        <f>K506+L506</f>
        <v>368215.2</v>
      </c>
      <c r="N506" s="87">
        <v>155.5</v>
      </c>
      <c r="O506" s="87">
        <v>14.97</v>
      </c>
      <c r="P506" s="88">
        <v>2018</v>
      </c>
      <c r="Q506" s="88">
        <v>2019</v>
      </c>
      <c r="R506" s="88" t="s">
        <v>37</v>
      </c>
      <c r="S506" s="88" t="s">
        <v>265</v>
      </c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</row>
    <row r="507" spans="1:1024" s="107" customFormat="1" ht="37.5" x14ac:dyDescent="0.3">
      <c r="A507" s="7"/>
      <c r="B507" s="75"/>
      <c r="C507" s="75"/>
      <c r="D507" s="75"/>
      <c r="E507" s="76"/>
      <c r="F507" s="75"/>
      <c r="G507" s="75"/>
      <c r="H507" s="77"/>
      <c r="I507" s="77"/>
      <c r="J507" s="86" t="s">
        <v>53</v>
      </c>
      <c r="K507" s="87">
        <f>H506*N507</f>
        <v>73785.599999999991</v>
      </c>
      <c r="L507" s="87">
        <f>H506*O507</f>
        <v>23695.200000000001</v>
      </c>
      <c r="M507" s="87">
        <f>K507+L507</f>
        <v>97480.799999999988</v>
      </c>
      <c r="N507" s="31">
        <v>34.159999999999997</v>
      </c>
      <c r="O507" s="20">
        <v>10.97</v>
      </c>
      <c r="P507" s="88">
        <v>2018</v>
      </c>
      <c r="Q507" s="88">
        <v>2019</v>
      </c>
      <c r="R507" s="88" t="s">
        <v>37</v>
      </c>
      <c r="S507" s="88" t="s">
        <v>265</v>
      </c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</row>
    <row r="508" spans="1:1024" s="61" customFormat="1" x14ac:dyDescent="0.3">
      <c r="B508" s="32"/>
      <c r="C508" s="62" t="s">
        <v>381</v>
      </c>
      <c r="D508" s="32"/>
      <c r="E508" s="32"/>
      <c r="F508" s="32"/>
      <c r="G508" s="32"/>
      <c r="H508" s="26"/>
      <c r="I508" s="32"/>
      <c r="J508" s="27"/>
      <c r="K508" s="26">
        <f>SUM(K509:K519)</f>
        <v>4593794.0755000003</v>
      </c>
      <c r="L508" s="30">
        <f>SUM(L509:L519)</f>
        <v>449212.11199999991</v>
      </c>
      <c r="M508" s="30">
        <f>SUM(M509:M519)</f>
        <v>5043006.1875</v>
      </c>
      <c r="N508" s="30"/>
      <c r="O508" s="31"/>
      <c r="P508" s="30"/>
      <c r="Q508" s="30"/>
      <c r="R508" s="30"/>
      <c r="S508" s="47"/>
    </row>
    <row r="509" spans="1:1024" ht="37.5" x14ac:dyDescent="0.3">
      <c r="B509" s="13">
        <v>1</v>
      </c>
      <c r="C509" s="63" t="s">
        <v>382</v>
      </c>
      <c r="D509" s="13">
        <v>1985</v>
      </c>
      <c r="E509" s="13"/>
      <c r="F509" s="13" t="s">
        <v>83</v>
      </c>
      <c r="G509" s="13">
        <v>5</v>
      </c>
      <c r="H509" s="21">
        <v>9753.5</v>
      </c>
      <c r="I509" s="13">
        <v>5581.2</v>
      </c>
      <c r="J509" s="64" t="s">
        <v>42</v>
      </c>
      <c r="K509" s="21">
        <f t="shared" ref="K509:K519" si="44">H509*N509</f>
        <v>1441664.835</v>
      </c>
      <c r="L509" s="31">
        <f t="shared" ref="L509:L519" si="45">H509*O509</f>
        <v>145424.685</v>
      </c>
      <c r="M509" s="31">
        <f t="shared" ref="M509:M519" si="46">K509+L509</f>
        <v>1587089.52</v>
      </c>
      <c r="N509" s="31">
        <v>147.81</v>
      </c>
      <c r="O509" s="31">
        <v>14.91</v>
      </c>
      <c r="P509" s="30"/>
      <c r="Q509" s="31"/>
      <c r="R509" s="20" t="s">
        <v>37</v>
      </c>
      <c r="S509" s="20" t="s">
        <v>265</v>
      </c>
    </row>
    <row r="510" spans="1:1024" ht="37.5" x14ac:dyDescent="0.3">
      <c r="B510" s="13">
        <v>2</v>
      </c>
      <c r="C510" s="63" t="s">
        <v>383</v>
      </c>
      <c r="D510" s="13">
        <v>1994</v>
      </c>
      <c r="E510" s="13"/>
      <c r="F510" s="13" t="s">
        <v>63</v>
      </c>
      <c r="G510" s="13">
        <v>2</v>
      </c>
      <c r="H510" s="21">
        <v>826.3</v>
      </c>
      <c r="I510" s="13">
        <v>481.9</v>
      </c>
      <c r="J510" s="64" t="s">
        <v>42</v>
      </c>
      <c r="K510" s="21">
        <f t="shared" si="44"/>
        <v>138405.25</v>
      </c>
      <c r="L510" s="31">
        <f t="shared" si="45"/>
        <v>12609.338</v>
      </c>
      <c r="M510" s="31">
        <f t="shared" si="46"/>
        <v>151014.58799999999</v>
      </c>
      <c r="N510" s="31">
        <v>167.5</v>
      </c>
      <c r="O510" s="31">
        <v>15.26</v>
      </c>
      <c r="P510" s="30"/>
      <c r="Q510" s="31"/>
      <c r="R510" s="20" t="s">
        <v>37</v>
      </c>
      <c r="S510" s="20" t="s">
        <v>265</v>
      </c>
    </row>
    <row r="511" spans="1:1024" ht="37.5" x14ac:dyDescent="0.3">
      <c r="B511" s="13">
        <v>3</v>
      </c>
      <c r="C511" s="63" t="s">
        <v>384</v>
      </c>
      <c r="D511" s="13">
        <v>1983</v>
      </c>
      <c r="E511" s="13"/>
      <c r="F511" s="13" t="s">
        <v>34</v>
      </c>
      <c r="G511" s="13">
        <v>3</v>
      </c>
      <c r="H511" s="21">
        <v>2012.06</v>
      </c>
      <c r="I511" s="13">
        <v>952.2</v>
      </c>
      <c r="J511" s="64" t="s">
        <v>42</v>
      </c>
      <c r="K511" s="21">
        <f t="shared" si="44"/>
        <v>302714.42699999997</v>
      </c>
      <c r="L511" s="31">
        <f t="shared" si="45"/>
        <v>30100.417600000001</v>
      </c>
      <c r="M511" s="31">
        <f t="shared" si="46"/>
        <v>332814.84459999995</v>
      </c>
      <c r="N511" s="31">
        <v>150.44999999999999</v>
      </c>
      <c r="O511" s="31">
        <v>14.96</v>
      </c>
      <c r="P511" s="30"/>
      <c r="Q511" s="31"/>
      <c r="R511" s="20" t="s">
        <v>37</v>
      </c>
      <c r="S511" s="20" t="s">
        <v>265</v>
      </c>
    </row>
    <row r="512" spans="1:1024" ht="37.5" x14ac:dyDescent="0.3">
      <c r="B512" s="13">
        <v>4</v>
      </c>
      <c r="C512" s="63" t="s">
        <v>385</v>
      </c>
      <c r="D512" s="13">
        <v>1983</v>
      </c>
      <c r="E512" s="13"/>
      <c r="F512" s="13" t="s">
        <v>34</v>
      </c>
      <c r="G512" s="13">
        <v>3</v>
      </c>
      <c r="H512" s="21">
        <v>1604.89</v>
      </c>
      <c r="I512" s="13">
        <v>949.7</v>
      </c>
      <c r="J512" s="64" t="s">
        <v>42</v>
      </c>
      <c r="K512" s="21">
        <f t="shared" si="44"/>
        <v>241455.70050000001</v>
      </c>
      <c r="L512" s="31">
        <f t="shared" si="45"/>
        <v>24009.154400000003</v>
      </c>
      <c r="M512" s="31">
        <f t="shared" si="46"/>
        <v>265464.85490000003</v>
      </c>
      <c r="N512" s="31">
        <v>150.44999999999999</v>
      </c>
      <c r="O512" s="31">
        <v>14.96</v>
      </c>
      <c r="P512" s="30"/>
      <c r="Q512" s="31"/>
      <c r="R512" s="20" t="s">
        <v>37</v>
      </c>
      <c r="S512" s="20" t="s">
        <v>265</v>
      </c>
    </row>
    <row r="513" spans="2:19" ht="37.5" x14ac:dyDescent="0.3">
      <c r="B513" s="13">
        <v>5</v>
      </c>
      <c r="C513" s="63" t="s">
        <v>386</v>
      </c>
      <c r="D513" s="13">
        <v>1988</v>
      </c>
      <c r="E513" s="13"/>
      <c r="F513" s="13" t="s">
        <v>83</v>
      </c>
      <c r="G513" s="13">
        <v>5</v>
      </c>
      <c r="H513" s="21">
        <v>8367.2999999999993</v>
      </c>
      <c r="I513" s="13">
        <v>5226.3</v>
      </c>
      <c r="J513" s="64" t="s">
        <v>42</v>
      </c>
      <c r="K513" s="21">
        <f t="shared" si="44"/>
        <v>1236770.6129999999</v>
      </c>
      <c r="L513" s="31">
        <f t="shared" si="45"/>
        <v>124756.44299999998</v>
      </c>
      <c r="M513" s="31">
        <f t="shared" si="46"/>
        <v>1361527.0559999999</v>
      </c>
      <c r="N513" s="31">
        <v>147.81</v>
      </c>
      <c r="O513" s="31">
        <v>14.91</v>
      </c>
      <c r="P513" s="30"/>
      <c r="Q513" s="31"/>
      <c r="R513" s="20" t="s">
        <v>37</v>
      </c>
      <c r="S513" s="20" t="s">
        <v>265</v>
      </c>
    </row>
    <row r="514" spans="2:19" ht="37.5" x14ac:dyDescent="0.3">
      <c r="B514" s="13">
        <v>6</v>
      </c>
      <c r="C514" s="63" t="s">
        <v>387</v>
      </c>
      <c r="D514" s="13">
        <v>1980</v>
      </c>
      <c r="E514" s="13"/>
      <c r="F514" s="13" t="s">
        <v>63</v>
      </c>
      <c r="G514" s="13">
        <v>2</v>
      </c>
      <c r="H514" s="21">
        <v>1193.8</v>
      </c>
      <c r="I514" s="13">
        <v>713.7</v>
      </c>
      <c r="J514" s="64" t="s">
        <v>42</v>
      </c>
      <c r="K514" s="21">
        <f t="shared" si="44"/>
        <v>199961.5</v>
      </c>
      <c r="L514" s="31">
        <f t="shared" si="45"/>
        <v>18217.387999999999</v>
      </c>
      <c r="M514" s="31">
        <f t="shared" si="46"/>
        <v>218178.88800000001</v>
      </c>
      <c r="N514" s="31">
        <v>167.5</v>
      </c>
      <c r="O514" s="31">
        <v>15.26</v>
      </c>
      <c r="P514" s="30"/>
      <c r="Q514" s="31"/>
      <c r="R514" s="20" t="s">
        <v>37</v>
      </c>
      <c r="S514" s="20" t="s">
        <v>265</v>
      </c>
    </row>
    <row r="515" spans="2:19" ht="37.5" x14ac:dyDescent="0.3">
      <c r="B515" s="13">
        <v>7</v>
      </c>
      <c r="C515" s="63" t="s">
        <v>388</v>
      </c>
      <c r="D515" s="13">
        <v>1988</v>
      </c>
      <c r="E515" s="13"/>
      <c r="F515" s="13" t="s">
        <v>63</v>
      </c>
      <c r="G515" s="13">
        <v>2</v>
      </c>
      <c r="H515" s="21">
        <v>1204.7</v>
      </c>
      <c r="I515" s="13">
        <v>748.1</v>
      </c>
      <c r="J515" s="64" t="s">
        <v>42</v>
      </c>
      <c r="K515" s="21">
        <f t="shared" si="44"/>
        <v>201787.25</v>
      </c>
      <c r="L515" s="31">
        <f t="shared" si="45"/>
        <v>18383.722000000002</v>
      </c>
      <c r="M515" s="31">
        <f t="shared" si="46"/>
        <v>220170.97200000001</v>
      </c>
      <c r="N515" s="31">
        <v>167.5</v>
      </c>
      <c r="O515" s="31">
        <v>15.26</v>
      </c>
      <c r="P515" s="30"/>
      <c r="Q515" s="31"/>
      <c r="R515" s="20" t="s">
        <v>37</v>
      </c>
      <c r="S515" s="20" t="s">
        <v>265</v>
      </c>
    </row>
    <row r="516" spans="2:19" ht="37.5" x14ac:dyDescent="0.3">
      <c r="B516" s="13">
        <v>8</v>
      </c>
      <c r="C516" s="63" t="s">
        <v>389</v>
      </c>
      <c r="D516" s="13">
        <v>1989</v>
      </c>
      <c r="E516" s="13"/>
      <c r="F516" s="13" t="s">
        <v>63</v>
      </c>
      <c r="G516" s="13">
        <v>2</v>
      </c>
      <c r="H516" s="21">
        <v>1260.2</v>
      </c>
      <c r="I516" s="13">
        <v>725.3</v>
      </c>
      <c r="J516" s="64" t="s">
        <v>42</v>
      </c>
      <c r="K516" s="21">
        <f t="shared" si="44"/>
        <v>211083.5</v>
      </c>
      <c r="L516" s="31">
        <f t="shared" si="45"/>
        <v>19230.652000000002</v>
      </c>
      <c r="M516" s="31">
        <f t="shared" si="46"/>
        <v>230314.152</v>
      </c>
      <c r="N516" s="31">
        <v>167.5</v>
      </c>
      <c r="O516" s="31">
        <v>15.26</v>
      </c>
      <c r="P516" s="30"/>
      <c r="Q516" s="31"/>
      <c r="R516" s="20" t="s">
        <v>37</v>
      </c>
      <c r="S516" s="20" t="s">
        <v>265</v>
      </c>
    </row>
    <row r="517" spans="2:19" ht="37.5" x14ac:dyDescent="0.3">
      <c r="B517" s="13">
        <v>9</v>
      </c>
      <c r="C517" s="63" t="s">
        <v>390</v>
      </c>
      <c r="D517" s="13">
        <v>1990</v>
      </c>
      <c r="E517" s="13"/>
      <c r="F517" s="13" t="s">
        <v>63</v>
      </c>
      <c r="G517" s="13">
        <v>2</v>
      </c>
      <c r="H517" s="21">
        <v>1244.9000000000001</v>
      </c>
      <c r="I517" s="13">
        <v>741.4</v>
      </c>
      <c r="J517" s="64" t="s">
        <v>42</v>
      </c>
      <c r="K517" s="21">
        <f t="shared" si="44"/>
        <v>208520.75000000003</v>
      </c>
      <c r="L517" s="31">
        <f t="shared" si="45"/>
        <v>18997.174000000003</v>
      </c>
      <c r="M517" s="31">
        <f t="shared" si="46"/>
        <v>227517.92400000003</v>
      </c>
      <c r="N517" s="31">
        <v>167.5</v>
      </c>
      <c r="O517" s="31">
        <v>15.26</v>
      </c>
      <c r="P517" s="30"/>
      <c r="Q517" s="31"/>
      <c r="R517" s="20" t="s">
        <v>37</v>
      </c>
      <c r="S517" s="20" t="s">
        <v>265</v>
      </c>
    </row>
    <row r="518" spans="2:19" ht="37.5" x14ac:dyDescent="0.3">
      <c r="B518" s="13">
        <v>10</v>
      </c>
      <c r="C518" s="63" t="s">
        <v>391</v>
      </c>
      <c r="D518" s="13">
        <v>1990</v>
      </c>
      <c r="E518" s="13"/>
      <c r="F518" s="13" t="s">
        <v>63</v>
      </c>
      <c r="G518" s="13">
        <v>2</v>
      </c>
      <c r="H518" s="21">
        <v>1261.8</v>
      </c>
      <c r="I518" s="13">
        <v>778.9</v>
      </c>
      <c r="J518" s="64" t="s">
        <v>42</v>
      </c>
      <c r="K518" s="21">
        <f t="shared" si="44"/>
        <v>211351.5</v>
      </c>
      <c r="L518" s="31">
        <f t="shared" si="45"/>
        <v>19255.067999999999</v>
      </c>
      <c r="M518" s="31">
        <f t="shared" si="46"/>
        <v>230606.568</v>
      </c>
      <c r="N518" s="31">
        <v>167.5</v>
      </c>
      <c r="O518" s="31">
        <v>15.26</v>
      </c>
      <c r="P518" s="30"/>
      <c r="Q518" s="31"/>
      <c r="R518" s="20" t="s">
        <v>37</v>
      </c>
      <c r="S518" s="20" t="s">
        <v>265</v>
      </c>
    </row>
    <row r="519" spans="2:19" ht="37.5" x14ac:dyDescent="0.3">
      <c r="B519" s="13">
        <v>11</v>
      </c>
      <c r="C519" s="63" t="s">
        <v>392</v>
      </c>
      <c r="D519" s="13">
        <v>1989</v>
      </c>
      <c r="E519" s="13"/>
      <c r="F519" s="13" t="s">
        <v>63</v>
      </c>
      <c r="G519" s="13">
        <v>2</v>
      </c>
      <c r="H519" s="21">
        <v>1194.5</v>
      </c>
      <c r="I519" s="13">
        <v>781.7</v>
      </c>
      <c r="J519" s="64" t="s">
        <v>42</v>
      </c>
      <c r="K519" s="21">
        <f t="shared" si="44"/>
        <v>200078.75</v>
      </c>
      <c r="L519" s="31">
        <f t="shared" si="45"/>
        <v>18228.07</v>
      </c>
      <c r="M519" s="31">
        <f t="shared" si="46"/>
        <v>218306.82</v>
      </c>
      <c r="N519" s="31">
        <v>167.5</v>
      </c>
      <c r="O519" s="31">
        <v>15.26</v>
      </c>
      <c r="P519" s="30"/>
      <c r="Q519" s="31"/>
      <c r="R519" s="20" t="s">
        <v>37</v>
      </c>
      <c r="S519" s="20" t="s">
        <v>265</v>
      </c>
    </row>
    <row r="520" spans="2:19" s="61" customFormat="1" ht="37.5" x14ac:dyDescent="0.3">
      <c r="B520" s="32"/>
      <c r="C520" s="62" t="s">
        <v>137</v>
      </c>
      <c r="D520" s="32"/>
      <c r="E520" s="32"/>
      <c r="F520" s="32"/>
      <c r="G520" s="32"/>
      <c r="H520" s="26"/>
      <c r="I520" s="32"/>
      <c r="J520" s="27"/>
      <c r="K520" s="26">
        <f>SUM(K521:K526)</f>
        <v>1107739.855</v>
      </c>
      <c r="L520" s="30">
        <f>SUM(L521:L526)</f>
        <v>101760.89479999999</v>
      </c>
      <c r="M520" s="30">
        <f>SUM(M521:M526)</f>
        <v>1209500.7497999999</v>
      </c>
      <c r="N520" s="30"/>
      <c r="O520" s="31"/>
      <c r="P520" s="30"/>
      <c r="Q520" s="30"/>
      <c r="R520" s="30"/>
      <c r="S520" s="47"/>
    </row>
    <row r="521" spans="2:19" ht="37.5" x14ac:dyDescent="0.3">
      <c r="B521" s="13">
        <v>1</v>
      </c>
      <c r="C521" s="63" t="s">
        <v>393</v>
      </c>
      <c r="D521" s="13">
        <v>1986</v>
      </c>
      <c r="E521" s="13"/>
      <c r="F521" s="13" t="s">
        <v>34</v>
      </c>
      <c r="G521" s="13">
        <v>2</v>
      </c>
      <c r="H521" s="21">
        <v>1474.5</v>
      </c>
      <c r="I521" s="13">
        <v>799.5</v>
      </c>
      <c r="J521" s="64" t="s">
        <v>42</v>
      </c>
      <c r="K521" s="21">
        <f t="shared" ref="K521:K526" si="47">H521*N521</f>
        <v>241582.08000000002</v>
      </c>
      <c r="L521" s="31">
        <f t="shared" ref="L521:L526" si="48">H521*O521</f>
        <v>22412.399999999998</v>
      </c>
      <c r="M521" s="31">
        <f t="shared" ref="M521:M526" si="49">K521+L521</f>
        <v>263994.48000000004</v>
      </c>
      <c r="N521" s="31">
        <v>163.84</v>
      </c>
      <c r="O521" s="31">
        <v>15.2</v>
      </c>
      <c r="P521" s="30"/>
      <c r="Q521" s="31"/>
      <c r="R521" s="20" t="s">
        <v>37</v>
      </c>
      <c r="S521" s="20" t="s">
        <v>265</v>
      </c>
    </row>
    <row r="522" spans="2:19" ht="37.5" x14ac:dyDescent="0.3">
      <c r="B522" s="13">
        <v>2</v>
      </c>
      <c r="C522" s="63" t="s">
        <v>394</v>
      </c>
      <c r="D522" s="13">
        <v>1981</v>
      </c>
      <c r="E522" s="13"/>
      <c r="F522" s="13" t="s">
        <v>34</v>
      </c>
      <c r="G522" s="13">
        <v>2</v>
      </c>
      <c r="H522" s="21">
        <v>1553.9</v>
      </c>
      <c r="I522" s="13">
        <v>625.20000000000005</v>
      </c>
      <c r="J522" s="64" t="s">
        <v>42</v>
      </c>
      <c r="K522" s="21">
        <f t="shared" si="47"/>
        <v>254451.12500000003</v>
      </c>
      <c r="L522" s="31">
        <f t="shared" si="48"/>
        <v>23619.279999999999</v>
      </c>
      <c r="M522" s="31">
        <f t="shared" si="49"/>
        <v>278070.40500000003</v>
      </c>
      <c r="N522" s="31">
        <v>163.75</v>
      </c>
      <c r="O522" s="31">
        <v>15.2</v>
      </c>
      <c r="P522" s="30"/>
      <c r="Q522" s="31"/>
      <c r="R522" s="20" t="s">
        <v>37</v>
      </c>
      <c r="S522" s="20" t="s">
        <v>265</v>
      </c>
    </row>
    <row r="523" spans="2:19" ht="37.5" x14ac:dyDescent="0.3">
      <c r="B523" s="13">
        <v>3</v>
      </c>
      <c r="C523" s="63" t="s">
        <v>395</v>
      </c>
      <c r="D523" s="13">
        <v>1981</v>
      </c>
      <c r="E523" s="13"/>
      <c r="F523" s="13" t="s">
        <v>63</v>
      </c>
      <c r="G523" s="13">
        <v>2</v>
      </c>
      <c r="H523" s="21">
        <v>427.4</v>
      </c>
      <c r="I523" s="13">
        <v>243.8</v>
      </c>
      <c r="J523" s="64" t="s">
        <v>42</v>
      </c>
      <c r="K523" s="21">
        <f t="shared" si="47"/>
        <v>71589.5</v>
      </c>
      <c r="L523" s="31">
        <f t="shared" si="48"/>
        <v>6522.1239999999998</v>
      </c>
      <c r="M523" s="31">
        <f t="shared" si="49"/>
        <v>78111.623999999996</v>
      </c>
      <c r="N523" s="31">
        <v>167.5</v>
      </c>
      <c r="O523" s="31">
        <v>15.26</v>
      </c>
      <c r="P523" s="30"/>
      <c r="Q523" s="31"/>
      <c r="R523" s="20" t="s">
        <v>37</v>
      </c>
      <c r="S523" s="20" t="s">
        <v>265</v>
      </c>
    </row>
    <row r="524" spans="2:19" ht="37.5" x14ac:dyDescent="0.3">
      <c r="B524" s="13">
        <v>4</v>
      </c>
      <c r="C524" s="63" t="s">
        <v>396</v>
      </c>
      <c r="D524" s="13">
        <v>1983</v>
      </c>
      <c r="E524" s="13"/>
      <c r="F524" s="13" t="s">
        <v>63</v>
      </c>
      <c r="G524" s="13">
        <v>2</v>
      </c>
      <c r="H524" s="21">
        <v>836.28</v>
      </c>
      <c r="I524" s="13">
        <v>468</v>
      </c>
      <c r="J524" s="64" t="s">
        <v>42</v>
      </c>
      <c r="K524" s="21">
        <f t="shared" si="47"/>
        <v>140076.9</v>
      </c>
      <c r="L524" s="31">
        <f t="shared" si="48"/>
        <v>12761.632799999999</v>
      </c>
      <c r="M524" s="31">
        <f t="shared" si="49"/>
        <v>152838.53279999999</v>
      </c>
      <c r="N524" s="31">
        <v>167.5</v>
      </c>
      <c r="O524" s="31">
        <v>15.26</v>
      </c>
      <c r="P524" s="30"/>
      <c r="Q524" s="31"/>
      <c r="R524" s="20" t="s">
        <v>37</v>
      </c>
      <c r="S524" s="20" t="s">
        <v>265</v>
      </c>
    </row>
    <row r="525" spans="2:19" ht="37.5" x14ac:dyDescent="0.3">
      <c r="B525" s="13">
        <v>5</v>
      </c>
      <c r="C525" s="63" t="s">
        <v>397</v>
      </c>
      <c r="D525" s="13">
        <v>1950</v>
      </c>
      <c r="E525" s="13"/>
      <c r="F525" s="13" t="s">
        <v>63</v>
      </c>
      <c r="G525" s="13">
        <v>1</v>
      </c>
      <c r="H525" s="21">
        <v>1319.2</v>
      </c>
      <c r="I525" s="13">
        <v>726.9</v>
      </c>
      <c r="J525" s="64" t="s">
        <v>42</v>
      </c>
      <c r="K525" s="21">
        <f t="shared" si="47"/>
        <v>220966</v>
      </c>
      <c r="L525" s="31">
        <f t="shared" si="48"/>
        <v>20130.992000000002</v>
      </c>
      <c r="M525" s="31">
        <f t="shared" si="49"/>
        <v>241096.992</v>
      </c>
      <c r="N525" s="31">
        <v>167.5</v>
      </c>
      <c r="O525" s="31">
        <v>15.26</v>
      </c>
      <c r="P525" s="30"/>
      <c r="Q525" s="31"/>
      <c r="R525" s="20" t="s">
        <v>37</v>
      </c>
      <c r="S525" s="20" t="s">
        <v>265</v>
      </c>
    </row>
    <row r="526" spans="2:19" ht="37.5" x14ac:dyDescent="0.3">
      <c r="B526" s="13">
        <v>6</v>
      </c>
      <c r="C526" s="63" t="s">
        <v>398</v>
      </c>
      <c r="D526" s="13">
        <v>1982</v>
      </c>
      <c r="E526" s="13"/>
      <c r="F526" s="13" t="s">
        <v>63</v>
      </c>
      <c r="G526" s="13">
        <v>2</v>
      </c>
      <c r="H526" s="21">
        <v>1069.0999999999999</v>
      </c>
      <c r="I526" s="13">
        <v>685.2</v>
      </c>
      <c r="J526" s="64" t="s">
        <v>42</v>
      </c>
      <c r="K526" s="21">
        <f t="shared" si="47"/>
        <v>179074.24999999997</v>
      </c>
      <c r="L526" s="31">
        <f t="shared" si="48"/>
        <v>16314.465999999999</v>
      </c>
      <c r="M526" s="31">
        <f t="shared" si="49"/>
        <v>195388.71599999996</v>
      </c>
      <c r="N526" s="31">
        <v>167.5</v>
      </c>
      <c r="O526" s="31">
        <v>15.26</v>
      </c>
      <c r="P526" s="30"/>
      <c r="Q526" s="31"/>
      <c r="R526" s="20" t="s">
        <v>37</v>
      </c>
      <c r="S526" s="20" t="s">
        <v>265</v>
      </c>
    </row>
    <row r="527" spans="2:19" s="61" customFormat="1" x14ac:dyDescent="0.3">
      <c r="B527" s="32"/>
      <c r="C527" s="62" t="s">
        <v>143</v>
      </c>
      <c r="D527" s="32"/>
      <c r="E527" s="32"/>
      <c r="F527" s="32"/>
      <c r="G527" s="32"/>
      <c r="H527" s="26"/>
      <c r="I527" s="32"/>
      <c r="J527" s="27"/>
      <c r="K527" s="26">
        <f>SUM(K528:K543)</f>
        <v>20685765.978299994</v>
      </c>
      <c r="L527" s="30">
        <f>SUM(L528:L543)</f>
        <v>758031.68770000001</v>
      </c>
      <c r="M527" s="30">
        <f>SUM(M528:M543)</f>
        <v>21443797.666000001</v>
      </c>
      <c r="N527" s="30"/>
      <c r="O527" s="31"/>
      <c r="P527" s="30"/>
      <c r="Q527" s="30"/>
      <c r="R527" s="30"/>
      <c r="S527" s="47"/>
    </row>
    <row r="528" spans="2:19" ht="37.5" x14ac:dyDescent="0.3">
      <c r="B528" s="13">
        <v>1</v>
      </c>
      <c r="C528" s="63" t="s">
        <v>399</v>
      </c>
      <c r="D528" s="13">
        <v>1981</v>
      </c>
      <c r="E528" s="13"/>
      <c r="F528" s="13" t="s">
        <v>83</v>
      </c>
      <c r="G528" s="13">
        <v>5</v>
      </c>
      <c r="H528" s="21">
        <v>4132.6000000000004</v>
      </c>
      <c r="I528" s="13">
        <v>2167.8000000000002</v>
      </c>
      <c r="J528" s="64" t="s">
        <v>42</v>
      </c>
      <c r="K528" s="21">
        <f>H528*N528</f>
        <v>610839.60600000003</v>
      </c>
      <c r="L528" s="31">
        <f>H528*O528</f>
        <v>61617.066000000006</v>
      </c>
      <c r="M528" s="31">
        <f t="shared" ref="M528:M543" si="50">K528+L528</f>
        <v>672456.67200000002</v>
      </c>
      <c r="N528" s="31">
        <v>147.81</v>
      </c>
      <c r="O528" s="31">
        <v>14.91</v>
      </c>
      <c r="P528" s="30"/>
      <c r="Q528" s="31"/>
      <c r="R528" s="20" t="s">
        <v>37</v>
      </c>
      <c r="S528" s="20" t="s">
        <v>265</v>
      </c>
    </row>
    <row r="529" spans="2:19" ht="37.5" x14ac:dyDescent="0.3">
      <c r="B529" s="13">
        <v>2</v>
      </c>
      <c r="C529" s="63" t="s">
        <v>400</v>
      </c>
      <c r="D529" s="13">
        <v>1987</v>
      </c>
      <c r="E529" s="13"/>
      <c r="F529" s="13" t="s">
        <v>34</v>
      </c>
      <c r="G529" s="13">
        <v>2</v>
      </c>
      <c r="H529" s="21">
        <v>698</v>
      </c>
      <c r="I529" s="13">
        <v>325.60000000000002</v>
      </c>
      <c r="J529" s="64" t="s">
        <v>42</v>
      </c>
      <c r="K529" s="21">
        <f>H529*N529</f>
        <v>114360.32000000001</v>
      </c>
      <c r="L529" s="31">
        <f>H529*O529</f>
        <v>10609.6</v>
      </c>
      <c r="M529" s="31">
        <f t="shared" si="50"/>
        <v>124969.92000000001</v>
      </c>
      <c r="N529" s="31">
        <v>163.84</v>
      </c>
      <c r="O529" s="31">
        <v>15.2</v>
      </c>
      <c r="P529" s="30"/>
      <c r="Q529" s="31"/>
      <c r="R529" s="20" t="s">
        <v>37</v>
      </c>
      <c r="S529" s="20" t="s">
        <v>265</v>
      </c>
    </row>
    <row r="530" spans="2:19" ht="37.5" x14ac:dyDescent="0.3">
      <c r="B530" s="13">
        <v>3</v>
      </c>
      <c r="C530" s="63" t="s">
        <v>401</v>
      </c>
      <c r="D530" s="13">
        <v>1972</v>
      </c>
      <c r="E530" s="13"/>
      <c r="F530" s="13" t="s">
        <v>402</v>
      </c>
      <c r="G530" s="13">
        <v>4</v>
      </c>
      <c r="H530" s="21">
        <v>4076.42</v>
      </c>
      <c r="I530" s="13">
        <v>1194.9000000000001</v>
      </c>
      <c r="J530" s="64" t="s">
        <v>45</v>
      </c>
      <c r="K530" s="21">
        <f>H530*N530</f>
        <v>1600117.1425999999</v>
      </c>
      <c r="L530" s="31">
        <f>H530*O530</f>
        <v>63469.859400000001</v>
      </c>
      <c r="M530" s="31">
        <f t="shared" si="50"/>
        <v>1663587.0019999999</v>
      </c>
      <c r="N530" s="31">
        <v>392.53</v>
      </c>
      <c r="O530" s="31">
        <v>15.57</v>
      </c>
      <c r="P530" s="30"/>
      <c r="Q530" s="31"/>
      <c r="R530" s="20" t="s">
        <v>37</v>
      </c>
      <c r="S530" s="20" t="s">
        <v>265</v>
      </c>
    </row>
    <row r="531" spans="2:19" x14ac:dyDescent="0.3">
      <c r="B531" s="13"/>
      <c r="C531" s="63"/>
      <c r="D531" s="13"/>
      <c r="E531" s="13"/>
      <c r="F531" s="13"/>
      <c r="G531" s="13"/>
      <c r="H531" s="21"/>
      <c r="I531" s="13"/>
      <c r="J531" s="64" t="s">
        <v>229</v>
      </c>
      <c r="K531" s="21">
        <f>H530*N531</f>
        <v>4070835.3045999999</v>
      </c>
      <c r="L531" s="31">
        <f>H530*O531</f>
        <v>87113.095400000006</v>
      </c>
      <c r="M531" s="31">
        <f t="shared" si="50"/>
        <v>4157948.4</v>
      </c>
      <c r="N531" s="31">
        <v>998.63</v>
      </c>
      <c r="O531" s="31">
        <v>21.37</v>
      </c>
      <c r="P531" s="30"/>
      <c r="Q531" s="31"/>
      <c r="R531" s="20" t="s">
        <v>37</v>
      </c>
      <c r="S531" s="20" t="s">
        <v>265</v>
      </c>
    </row>
    <row r="532" spans="2:19" ht="37.5" x14ac:dyDescent="0.3">
      <c r="B532" s="13">
        <v>4</v>
      </c>
      <c r="C532" s="63" t="s">
        <v>403</v>
      </c>
      <c r="D532" s="13">
        <v>1958</v>
      </c>
      <c r="E532" s="13"/>
      <c r="F532" s="13" t="s">
        <v>63</v>
      </c>
      <c r="G532" s="13">
        <v>2</v>
      </c>
      <c r="H532" s="21">
        <v>924.7</v>
      </c>
      <c r="I532" s="13">
        <v>544.20000000000005</v>
      </c>
      <c r="J532" s="64" t="s">
        <v>45</v>
      </c>
      <c r="K532" s="21">
        <f>H532*N532</f>
        <v>395919.55200000003</v>
      </c>
      <c r="L532" s="31">
        <f>H532*O532</f>
        <v>16228.485000000001</v>
      </c>
      <c r="M532" s="31">
        <f t="shared" si="50"/>
        <v>412148.03700000001</v>
      </c>
      <c r="N532" s="31">
        <v>428.16</v>
      </c>
      <c r="O532" s="31">
        <v>17.55</v>
      </c>
      <c r="P532" s="30"/>
      <c r="Q532" s="31"/>
      <c r="R532" s="20" t="s">
        <v>37</v>
      </c>
      <c r="S532" s="20" t="s">
        <v>265</v>
      </c>
    </row>
    <row r="533" spans="2:19" ht="56.25" x14ac:dyDescent="0.3">
      <c r="B533" s="13"/>
      <c r="C533" s="63"/>
      <c r="D533" s="13"/>
      <c r="E533" s="13"/>
      <c r="F533" s="13"/>
      <c r="G533" s="13"/>
      <c r="H533" s="21"/>
      <c r="I533" s="13"/>
      <c r="J533" s="64" t="s">
        <v>35</v>
      </c>
      <c r="K533" s="21">
        <f>H532*N533</f>
        <v>49878.317999999999</v>
      </c>
      <c r="L533" s="31">
        <f>H532*N533</f>
        <v>49878.317999999999</v>
      </c>
      <c r="M533" s="31">
        <f t="shared" si="50"/>
        <v>99756.635999999999</v>
      </c>
      <c r="N533" s="31">
        <v>53.94</v>
      </c>
      <c r="O533" s="31">
        <v>13.74</v>
      </c>
      <c r="P533" s="30"/>
      <c r="Q533" s="31"/>
      <c r="R533" s="20" t="s">
        <v>37</v>
      </c>
      <c r="S533" s="20" t="s">
        <v>265</v>
      </c>
    </row>
    <row r="534" spans="2:19" x14ac:dyDescent="0.3">
      <c r="B534" s="13"/>
      <c r="C534" s="63"/>
      <c r="D534" s="13"/>
      <c r="E534" s="13"/>
      <c r="F534" s="13"/>
      <c r="G534" s="13"/>
      <c r="H534" s="21"/>
      <c r="I534" s="13"/>
      <c r="J534" s="64" t="s">
        <v>229</v>
      </c>
      <c r="K534" s="21">
        <f>H532*N534</f>
        <v>984592.81900000002</v>
      </c>
      <c r="L534" s="31">
        <f>H532*O534</f>
        <v>35758.149000000005</v>
      </c>
      <c r="M534" s="31">
        <f t="shared" si="50"/>
        <v>1020350.968</v>
      </c>
      <c r="N534" s="31">
        <v>1064.77</v>
      </c>
      <c r="O534" s="31">
        <v>38.67</v>
      </c>
      <c r="P534" s="30"/>
      <c r="Q534" s="31"/>
      <c r="R534" s="20" t="s">
        <v>37</v>
      </c>
      <c r="S534" s="20" t="s">
        <v>265</v>
      </c>
    </row>
    <row r="535" spans="2:19" ht="37.5" x14ac:dyDescent="0.3">
      <c r="B535" s="13">
        <v>5</v>
      </c>
      <c r="C535" s="63" t="s">
        <v>404</v>
      </c>
      <c r="D535" s="13">
        <v>1970</v>
      </c>
      <c r="E535" s="13"/>
      <c r="F535" s="13" t="s">
        <v>34</v>
      </c>
      <c r="G535" s="13">
        <v>5</v>
      </c>
      <c r="H535" s="21">
        <v>7021.53</v>
      </c>
      <c r="I535" s="13">
        <v>3872.33</v>
      </c>
      <c r="J535" s="64" t="s">
        <v>45</v>
      </c>
      <c r="K535" s="21">
        <f>H535*N535</f>
        <v>2876159.1185999997</v>
      </c>
      <c r="L535" s="31">
        <f>H535*O535</f>
        <v>111923.18819999999</v>
      </c>
      <c r="M535" s="31">
        <f t="shared" si="50"/>
        <v>2988082.3067999999</v>
      </c>
      <c r="N535" s="31">
        <v>409.62</v>
      </c>
      <c r="O535" s="31">
        <v>15.94</v>
      </c>
      <c r="P535" s="30"/>
      <c r="Q535" s="31"/>
      <c r="R535" s="20" t="s">
        <v>37</v>
      </c>
      <c r="S535" s="20" t="s">
        <v>265</v>
      </c>
    </row>
    <row r="536" spans="2:19" x14ac:dyDescent="0.3">
      <c r="B536" s="13"/>
      <c r="C536" s="63"/>
      <c r="D536" s="13"/>
      <c r="E536" s="13"/>
      <c r="F536" s="13"/>
      <c r="G536" s="13"/>
      <c r="H536" s="21"/>
      <c r="I536" s="13"/>
      <c r="J536" s="64" t="s">
        <v>229</v>
      </c>
      <c r="K536" s="21">
        <f>H535*N536</f>
        <v>7306463.6873999992</v>
      </c>
      <c r="L536" s="31">
        <f>H535*O536</f>
        <v>156369.4731</v>
      </c>
      <c r="M536" s="31">
        <f t="shared" si="50"/>
        <v>7462833.1604999993</v>
      </c>
      <c r="N536" s="31">
        <v>1040.58</v>
      </c>
      <c r="O536" s="31">
        <v>22.27</v>
      </c>
      <c r="P536" s="30"/>
      <c r="Q536" s="31"/>
      <c r="R536" s="20" t="s">
        <v>37</v>
      </c>
      <c r="S536" s="20" t="s">
        <v>265</v>
      </c>
    </row>
    <row r="537" spans="2:19" ht="37.5" x14ac:dyDescent="0.3">
      <c r="B537" s="13">
        <v>6</v>
      </c>
      <c r="C537" s="63" t="s">
        <v>405</v>
      </c>
      <c r="D537" s="13">
        <v>1983</v>
      </c>
      <c r="E537" s="13"/>
      <c r="F537" s="13" t="s">
        <v>34</v>
      </c>
      <c r="G537" s="13">
        <v>2</v>
      </c>
      <c r="H537" s="21">
        <v>687.2</v>
      </c>
      <c r="I537" s="13">
        <v>374.9</v>
      </c>
      <c r="J537" s="64" t="s">
        <v>42</v>
      </c>
      <c r="K537" s="21">
        <f>H537*N537</f>
        <v>112529.00000000001</v>
      </c>
      <c r="L537" s="31">
        <f>H537*O537</f>
        <v>10445.44</v>
      </c>
      <c r="M537" s="31">
        <f t="shared" si="50"/>
        <v>122974.44000000002</v>
      </c>
      <c r="N537" s="31">
        <v>163.75</v>
      </c>
      <c r="O537" s="31">
        <v>15.2</v>
      </c>
      <c r="P537" s="30"/>
      <c r="Q537" s="31"/>
      <c r="R537" s="20" t="s">
        <v>37</v>
      </c>
      <c r="S537" s="20" t="s">
        <v>265</v>
      </c>
    </row>
    <row r="538" spans="2:19" ht="56.25" x14ac:dyDescent="0.3">
      <c r="B538" s="13">
        <v>7</v>
      </c>
      <c r="C538" s="63" t="s">
        <v>406</v>
      </c>
      <c r="D538" s="13">
        <v>1958</v>
      </c>
      <c r="E538" s="13"/>
      <c r="F538" s="13" t="s">
        <v>56</v>
      </c>
      <c r="G538" s="13">
        <v>2</v>
      </c>
      <c r="H538" s="21">
        <v>813.57</v>
      </c>
      <c r="I538" s="13">
        <v>439.27</v>
      </c>
      <c r="J538" s="64" t="s">
        <v>42</v>
      </c>
      <c r="K538" s="21">
        <f>H538*N538</f>
        <v>133425.48000000001</v>
      </c>
      <c r="L538" s="31">
        <f>H538*O538</f>
        <v>12374.399700000002</v>
      </c>
      <c r="M538" s="31">
        <f t="shared" si="50"/>
        <v>145799.87970000002</v>
      </c>
      <c r="N538" s="31">
        <v>164</v>
      </c>
      <c r="O538" s="31">
        <v>15.21</v>
      </c>
      <c r="P538" s="30"/>
      <c r="Q538" s="31"/>
      <c r="R538" s="20" t="s">
        <v>37</v>
      </c>
      <c r="S538" s="20" t="s">
        <v>265</v>
      </c>
    </row>
    <row r="539" spans="2:19" ht="37.5" x14ac:dyDescent="0.3">
      <c r="B539" s="13"/>
      <c r="C539" s="63"/>
      <c r="D539" s="13"/>
      <c r="E539" s="13"/>
      <c r="F539" s="13"/>
      <c r="G539" s="13"/>
      <c r="H539" s="21"/>
      <c r="I539" s="13"/>
      <c r="J539" s="64" t="s">
        <v>45</v>
      </c>
      <c r="K539" s="21">
        <f>H538*N539</f>
        <v>348338.13120000006</v>
      </c>
      <c r="L539" s="31">
        <f>H538*O539</f>
        <v>14278.153500000002</v>
      </c>
      <c r="M539" s="31">
        <f t="shared" si="50"/>
        <v>362616.28470000008</v>
      </c>
      <c r="N539" s="31">
        <v>428.16</v>
      </c>
      <c r="O539" s="31">
        <v>17.55</v>
      </c>
      <c r="P539" s="30"/>
      <c r="Q539" s="31"/>
      <c r="R539" s="20" t="s">
        <v>37</v>
      </c>
      <c r="S539" s="20" t="s">
        <v>265</v>
      </c>
    </row>
    <row r="540" spans="2:19" x14ac:dyDescent="0.3">
      <c r="B540" s="13"/>
      <c r="C540" s="63"/>
      <c r="D540" s="13"/>
      <c r="E540" s="13"/>
      <c r="F540" s="13"/>
      <c r="G540" s="13"/>
      <c r="H540" s="21"/>
      <c r="I540" s="13"/>
      <c r="J540" s="64" t="s">
        <v>229</v>
      </c>
      <c r="K540" s="21">
        <f>H538*N540</f>
        <v>886376.37930000003</v>
      </c>
      <c r="L540" s="31">
        <f>H538*O540</f>
        <v>31273.630799999999</v>
      </c>
      <c r="M540" s="31">
        <f t="shared" si="50"/>
        <v>917650.01010000007</v>
      </c>
      <c r="N540" s="31">
        <v>1089.49</v>
      </c>
      <c r="O540" s="31">
        <v>38.44</v>
      </c>
      <c r="P540" s="30"/>
      <c r="Q540" s="31"/>
      <c r="R540" s="20" t="s">
        <v>37</v>
      </c>
      <c r="S540" s="20" t="s">
        <v>265</v>
      </c>
    </row>
    <row r="541" spans="2:19" ht="56.25" x14ac:dyDescent="0.3">
      <c r="B541" s="13">
        <v>8</v>
      </c>
      <c r="C541" s="63" t="s">
        <v>407</v>
      </c>
      <c r="D541" s="13">
        <v>1958</v>
      </c>
      <c r="E541" s="13"/>
      <c r="F541" s="13" t="s">
        <v>56</v>
      </c>
      <c r="G541" s="13">
        <v>2</v>
      </c>
      <c r="H541" s="21">
        <v>779.06</v>
      </c>
      <c r="I541" s="13">
        <v>412.76</v>
      </c>
      <c r="J541" s="64" t="s">
        <v>45</v>
      </c>
      <c r="K541" s="21">
        <f>H541*N541</f>
        <v>333562.3296</v>
      </c>
      <c r="L541" s="31">
        <f>H541*O541</f>
        <v>13672.502999999999</v>
      </c>
      <c r="M541" s="31">
        <f t="shared" si="50"/>
        <v>347234.83260000002</v>
      </c>
      <c r="N541" s="31">
        <v>428.16</v>
      </c>
      <c r="O541" s="31">
        <v>17.55</v>
      </c>
      <c r="P541" s="30"/>
      <c r="Q541" s="31"/>
      <c r="R541" s="20" t="s">
        <v>37</v>
      </c>
      <c r="S541" s="20" t="s">
        <v>265</v>
      </c>
    </row>
    <row r="542" spans="2:19" ht="37.5" x14ac:dyDescent="0.3">
      <c r="B542" s="13">
        <v>9</v>
      </c>
      <c r="C542" s="63" t="s">
        <v>408</v>
      </c>
      <c r="D542" s="13">
        <v>1973</v>
      </c>
      <c r="E542" s="13"/>
      <c r="F542" s="13" t="s">
        <v>34</v>
      </c>
      <c r="G542" s="13">
        <v>4</v>
      </c>
      <c r="H542" s="21">
        <v>2898.48</v>
      </c>
      <c r="I542" s="13">
        <v>1445.7</v>
      </c>
      <c r="J542" s="64" t="s">
        <v>42</v>
      </c>
      <c r="K542" s="21">
        <f>H542*N542</f>
        <v>450713.64</v>
      </c>
      <c r="L542" s="31">
        <f>H542*O542</f>
        <v>43390.245600000002</v>
      </c>
      <c r="M542" s="31">
        <f t="shared" si="50"/>
        <v>494103.88560000004</v>
      </c>
      <c r="N542" s="31">
        <v>155.5</v>
      </c>
      <c r="O542" s="31">
        <v>14.97</v>
      </c>
      <c r="P542" s="30"/>
      <c r="Q542" s="31"/>
      <c r="R542" s="20" t="s">
        <v>37</v>
      </c>
      <c r="S542" s="20" t="s">
        <v>265</v>
      </c>
    </row>
    <row r="543" spans="2:19" ht="37.5" x14ac:dyDescent="0.3">
      <c r="B543" s="13">
        <v>10</v>
      </c>
      <c r="C543" s="63" t="s">
        <v>409</v>
      </c>
      <c r="D543" s="13">
        <v>1965</v>
      </c>
      <c r="E543" s="13"/>
      <c r="F543" s="13" t="s">
        <v>34</v>
      </c>
      <c r="G543" s="13">
        <v>4</v>
      </c>
      <c r="H543" s="21">
        <v>2647.3</v>
      </c>
      <c r="I543" s="13">
        <v>1621.7</v>
      </c>
      <c r="J543" s="64" t="s">
        <v>42</v>
      </c>
      <c r="K543" s="21">
        <f>H543*N543</f>
        <v>411655.15</v>
      </c>
      <c r="L543" s="31">
        <f>H543*O543</f>
        <v>39630.081000000006</v>
      </c>
      <c r="M543" s="31">
        <f t="shared" si="50"/>
        <v>451285.23100000003</v>
      </c>
      <c r="N543" s="31">
        <v>155.5</v>
      </c>
      <c r="O543" s="31">
        <v>14.97</v>
      </c>
      <c r="P543" s="30"/>
      <c r="Q543" s="31"/>
      <c r="R543" s="20" t="s">
        <v>37</v>
      </c>
      <c r="S543" s="20" t="s">
        <v>265</v>
      </c>
    </row>
    <row r="544" spans="2:19" s="61" customFormat="1" x14ac:dyDescent="0.3">
      <c r="B544" s="32"/>
      <c r="C544" s="62" t="s">
        <v>162</v>
      </c>
      <c r="D544" s="32"/>
      <c r="E544" s="32"/>
      <c r="F544" s="32"/>
      <c r="G544" s="32"/>
      <c r="H544" s="26"/>
      <c r="I544" s="32"/>
      <c r="J544" s="27"/>
      <c r="K544" s="26">
        <f>SUM(K545:K547)</f>
        <v>1156528.2149999999</v>
      </c>
      <c r="L544" s="30">
        <f>SUM(L545:L547)</f>
        <v>113652.57600000002</v>
      </c>
      <c r="M544" s="30">
        <f>SUM(M545:M547)</f>
        <v>1270180.7909999997</v>
      </c>
      <c r="N544" s="30"/>
      <c r="O544" s="31"/>
      <c r="P544" s="30"/>
      <c r="Q544" s="30"/>
      <c r="R544" s="30"/>
      <c r="S544" s="47"/>
    </row>
    <row r="545" spans="2:19" ht="37.5" x14ac:dyDescent="0.3">
      <c r="B545" s="13">
        <v>1</v>
      </c>
      <c r="C545" s="63" t="s">
        <v>410</v>
      </c>
      <c r="D545" s="13">
        <v>1990</v>
      </c>
      <c r="E545" s="13"/>
      <c r="F545" s="13" t="s">
        <v>34</v>
      </c>
      <c r="G545" s="13">
        <v>3</v>
      </c>
      <c r="H545" s="21">
        <v>2475</v>
      </c>
      <c r="I545" s="13">
        <v>1286.4000000000001</v>
      </c>
      <c r="J545" s="64" t="s">
        <v>42</v>
      </c>
      <c r="K545" s="21">
        <f>H545*N545</f>
        <v>372363.75</v>
      </c>
      <c r="L545" s="31">
        <f>H545*O545</f>
        <v>37026</v>
      </c>
      <c r="M545" s="31">
        <f>K545+L545</f>
        <v>409389.75</v>
      </c>
      <c r="N545" s="31">
        <v>150.44999999999999</v>
      </c>
      <c r="O545" s="31">
        <v>14.96</v>
      </c>
      <c r="P545" s="30"/>
      <c r="Q545" s="31"/>
      <c r="R545" s="20" t="s">
        <v>37</v>
      </c>
      <c r="S545" s="20" t="s">
        <v>265</v>
      </c>
    </row>
    <row r="546" spans="2:19" ht="37.5" x14ac:dyDescent="0.3">
      <c r="B546" s="13">
        <v>2</v>
      </c>
      <c r="C546" s="63" t="s">
        <v>411</v>
      </c>
      <c r="D546" s="13">
        <v>1976</v>
      </c>
      <c r="E546" s="13"/>
      <c r="F546" s="13" t="s">
        <v>34</v>
      </c>
      <c r="G546" s="13">
        <v>4</v>
      </c>
      <c r="H546" s="21">
        <v>3855.6</v>
      </c>
      <c r="I546" s="13">
        <v>2221.8000000000002</v>
      </c>
      <c r="J546" s="64" t="s">
        <v>42</v>
      </c>
      <c r="K546" s="21">
        <f>H546*N546</f>
        <v>580075.0199999999</v>
      </c>
      <c r="L546" s="31">
        <f>H546*O546</f>
        <v>57679.776000000005</v>
      </c>
      <c r="M546" s="31">
        <f>K546+L546</f>
        <v>637754.79599999986</v>
      </c>
      <c r="N546" s="31">
        <v>150.44999999999999</v>
      </c>
      <c r="O546" s="31">
        <v>14.96</v>
      </c>
      <c r="P546" s="30"/>
      <c r="Q546" s="31"/>
      <c r="R546" s="20" t="s">
        <v>37</v>
      </c>
      <c r="S546" s="20" t="s">
        <v>265</v>
      </c>
    </row>
    <row r="547" spans="2:19" ht="37.5" x14ac:dyDescent="0.3">
      <c r="B547" s="13">
        <v>3</v>
      </c>
      <c r="C547" s="63" t="s">
        <v>412</v>
      </c>
      <c r="D547" s="13">
        <v>1965</v>
      </c>
      <c r="E547" s="13"/>
      <c r="F547" s="13" t="s">
        <v>34</v>
      </c>
      <c r="G547" s="13">
        <v>2</v>
      </c>
      <c r="H547" s="21">
        <v>1246.5</v>
      </c>
      <c r="I547" s="13">
        <v>706.8</v>
      </c>
      <c r="J547" s="64" t="s">
        <v>42</v>
      </c>
      <c r="K547" s="21">
        <f>H547*N547</f>
        <v>204089.44499999998</v>
      </c>
      <c r="L547" s="31">
        <f>H547*O547</f>
        <v>18946.8</v>
      </c>
      <c r="M547" s="31">
        <f>K547+L547</f>
        <v>223036.24499999997</v>
      </c>
      <c r="N547" s="31">
        <v>163.72999999999999</v>
      </c>
      <c r="O547" s="31">
        <v>15.2</v>
      </c>
      <c r="P547" s="30"/>
      <c r="Q547" s="31"/>
      <c r="R547" s="20" t="s">
        <v>37</v>
      </c>
      <c r="S547" s="20" t="s">
        <v>265</v>
      </c>
    </row>
    <row r="548" spans="2:19" s="61" customFormat="1" x14ac:dyDescent="0.3">
      <c r="B548" s="32"/>
      <c r="C548" s="62" t="s">
        <v>413</v>
      </c>
      <c r="D548" s="32"/>
      <c r="E548" s="32"/>
      <c r="F548" s="32"/>
      <c r="G548" s="32"/>
      <c r="H548" s="26"/>
      <c r="I548" s="32"/>
      <c r="J548" s="27"/>
      <c r="K548" s="26">
        <f>SUM(K549:K551)</f>
        <v>1873414.5240000002</v>
      </c>
      <c r="L548" s="30">
        <f>SUM(L549:L551)</f>
        <v>91526.88</v>
      </c>
      <c r="M548" s="30">
        <f>SUM(M549:M551)</f>
        <v>1964941.4040000001</v>
      </c>
      <c r="N548" s="30"/>
      <c r="O548" s="31"/>
      <c r="P548" s="30"/>
      <c r="Q548" s="30"/>
      <c r="R548" s="30"/>
      <c r="S548" s="47"/>
    </row>
    <row r="549" spans="2:19" ht="37.5" x14ac:dyDescent="0.3">
      <c r="B549" s="13">
        <v>1</v>
      </c>
      <c r="C549" s="63" t="s">
        <v>414</v>
      </c>
      <c r="D549" s="13">
        <v>1982</v>
      </c>
      <c r="E549" s="13"/>
      <c r="F549" s="13" t="s">
        <v>63</v>
      </c>
      <c r="G549" s="13">
        <v>2</v>
      </c>
      <c r="H549" s="21">
        <v>1351.6</v>
      </c>
      <c r="I549" s="13">
        <v>777.1</v>
      </c>
      <c r="J549" s="64" t="s">
        <v>42</v>
      </c>
      <c r="K549" s="21">
        <f>H549*N549</f>
        <v>226406.51599999997</v>
      </c>
      <c r="L549" s="31">
        <f>H549*O549</f>
        <v>20638.931999999997</v>
      </c>
      <c r="M549" s="31">
        <f>K549+L549</f>
        <v>247045.44799999997</v>
      </c>
      <c r="N549" s="31">
        <v>167.51</v>
      </c>
      <c r="O549" s="31">
        <v>15.27</v>
      </c>
      <c r="P549" s="30"/>
      <c r="Q549" s="31"/>
      <c r="R549" s="20" t="s">
        <v>37</v>
      </c>
      <c r="S549" s="20" t="s">
        <v>265</v>
      </c>
    </row>
    <row r="550" spans="2:19" ht="37.5" x14ac:dyDescent="0.3">
      <c r="B550" s="13">
        <v>2</v>
      </c>
      <c r="C550" s="63" t="s">
        <v>415</v>
      </c>
      <c r="D550" s="13">
        <v>1982</v>
      </c>
      <c r="E550" s="13"/>
      <c r="F550" s="13" t="s">
        <v>63</v>
      </c>
      <c r="G550" s="13">
        <v>2</v>
      </c>
      <c r="H550" s="21">
        <v>1314.2</v>
      </c>
      <c r="I550" s="13">
        <v>741.2</v>
      </c>
      <c r="J550" s="64" t="s">
        <v>42</v>
      </c>
      <c r="K550" s="21">
        <f>N550*H550</f>
        <v>220141.64199999999</v>
      </c>
      <c r="L550" s="31">
        <f>H550*O550</f>
        <v>20067.833999999999</v>
      </c>
      <c r="M550" s="31">
        <f>K550+L550</f>
        <v>240209.476</v>
      </c>
      <c r="N550" s="31">
        <v>167.51</v>
      </c>
      <c r="O550" s="31">
        <v>15.27</v>
      </c>
      <c r="P550" s="30"/>
      <c r="Q550" s="31"/>
      <c r="R550" s="20" t="s">
        <v>37</v>
      </c>
      <c r="S550" s="20" t="s">
        <v>265</v>
      </c>
    </row>
    <row r="551" spans="2:19" x14ac:dyDescent="0.3">
      <c r="B551" s="13"/>
      <c r="C551" s="63"/>
      <c r="D551" s="13"/>
      <c r="E551" s="13"/>
      <c r="F551" s="13"/>
      <c r="G551" s="13"/>
      <c r="H551" s="21"/>
      <c r="I551" s="13"/>
      <c r="J551" s="64" t="s">
        <v>229</v>
      </c>
      <c r="K551" s="21">
        <f>H550*N551</f>
        <v>1426866.3660000002</v>
      </c>
      <c r="L551" s="31">
        <f>H550*O551</f>
        <v>50820.114000000001</v>
      </c>
      <c r="M551" s="31">
        <f>K551+L551</f>
        <v>1477686.4800000002</v>
      </c>
      <c r="N551" s="31">
        <v>1085.73</v>
      </c>
      <c r="O551" s="31">
        <v>38.67</v>
      </c>
      <c r="P551" s="30"/>
      <c r="Q551" s="31"/>
      <c r="R551" s="20" t="s">
        <v>37</v>
      </c>
      <c r="S551" s="20" t="s">
        <v>265</v>
      </c>
    </row>
    <row r="552" spans="2:19" s="61" customFormat="1" x14ac:dyDescent="0.3">
      <c r="B552" s="32"/>
      <c r="C552" s="62" t="s">
        <v>169</v>
      </c>
      <c r="D552" s="32"/>
      <c r="E552" s="32"/>
      <c r="F552" s="32"/>
      <c r="G552" s="32"/>
      <c r="H552" s="26"/>
      <c r="I552" s="32"/>
      <c r="J552" s="27"/>
      <c r="K552" s="26">
        <f>SUM(K553:K556)</f>
        <v>1101563.2754000002</v>
      </c>
      <c r="L552" s="30">
        <f>SUM(L553:L556)</f>
        <v>48670.994499999993</v>
      </c>
      <c r="M552" s="30">
        <f>SUM(M553:M556)</f>
        <v>1150234.2699000002</v>
      </c>
      <c r="N552" s="30"/>
      <c r="O552" s="31"/>
      <c r="P552" s="30"/>
      <c r="Q552" s="30"/>
      <c r="R552" s="30"/>
      <c r="S552" s="47"/>
    </row>
    <row r="553" spans="2:19" ht="56.25" x14ac:dyDescent="0.3">
      <c r="B553" s="13">
        <v>1</v>
      </c>
      <c r="C553" s="63" t="s">
        <v>416</v>
      </c>
      <c r="D553" s="13">
        <v>1966</v>
      </c>
      <c r="E553" s="13"/>
      <c r="F553" s="13" t="s">
        <v>56</v>
      </c>
      <c r="G553" s="13">
        <v>2</v>
      </c>
      <c r="H553" s="21">
        <v>589.13</v>
      </c>
      <c r="I553" s="13">
        <v>354.13</v>
      </c>
      <c r="J553" s="64" t="s">
        <v>42</v>
      </c>
      <c r="K553" s="21">
        <f>H553*N553</f>
        <v>96581.972200000004</v>
      </c>
      <c r="L553" s="31">
        <f>H553*O553</f>
        <v>8960.667300000001</v>
      </c>
      <c r="M553" s="31">
        <f>K553+L553</f>
        <v>105542.6395</v>
      </c>
      <c r="N553" s="31">
        <v>163.94</v>
      </c>
      <c r="O553" s="31">
        <v>15.21</v>
      </c>
      <c r="P553" s="30"/>
      <c r="Q553" s="31"/>
      <c r="R553" s="20" t="s">
        <v>37</v>
      </c>
      <c r="S553" s="20" t="s">
        <v>265</v>
      </c>
    </row>
    <row r="554" spans="2:19" ht="37.5" x14ac:dyDescent="0.3">
      <c r="B554" s="13"/>
      <c r="C554" s="63"/>
      <c r="D554" s="13"/>
      <c r="E554" s="13"/>
      <c r="F554" s="13"/>
      <c r="G554" s="13"/>
      <c r="H554" s="21"/>
      <c r="I554" s="13"/>
      <c r="J554" s="64" t="s">
        <v>45</v>
      </c>
      <c r="K554" s="21">
        <f>H553*N554</f>
        <v>252241.9008</v>
      </c>
      <c r="L554" s="31">
        <f>H553*O554</f>
        <v>10339.2315</v>
      </c>
      <c r="M554" s="31">
        <f>K554+L554</f>
        <v>262581.1323</v>
      </c>
      <c r="N554" s="31">
        <v>428.16</v>
      </c>
      <c r="O554" s="31">
        <v>17.55</v>
      </c>
      <c r="P554" s="30"/>
      <c r="Q554" s="31"/>
      <c r="R554" s="20" t="s">
        <v>37</v>
      </c>
      <c r="S554" s="20" t="s">
        <v>265</v>
      </c>
    </row>
    <row r="555" spans="2:19" x14ac:dyDescent="0.3">
      <c r="B555" s="13"/>
      <c r="C555" s="63"/>
      <c r="D555" s="13"/>
      <c r="E555" s="13"/>
      <c r="F555" s="13"/>
      <c r="G555" s="13"/>
      <c r="H555" s="21"/>
      <c r="I555" s="13"/>
      <c r="J555" s="64" t="s">
        <v>229</v>
      </c>
      <c r="K555" s="21">
        <f>H553*N555</f>
        <v>658576.64440000011</v>
      </c>
      <c r="L555" s="31">
        <f>H553*O555</f>
        <v>20790.397699999998</v>
      </c>
      <c r="M555" s="31">
        <f>K555+L555</f>
        <v>679367.04210000008</v>
      </c>
      <c r="N555" s="31">
        <v>1117.8800000000001</v>
      </c>
      <c r="O555" s="31">
        <v>35.29</v>
      </c>
      <c r="P555" s="30"/>
      <c r="Q555" s="31"/>
      <c r="R555" s="20" t="s">
        <v>37</v>
      </c>
      <c r="S555" s="20" t="s">
        <v>265</v>
      </c>
    </row>
    <row r="556" spans="2:19" ht="37.5" x14ac:dyDescent="0.3">
      <c r="B556" s="13">
        <v>2</v>
      </c>
      <c r="C556" s="63" t="s">
        <v>171</v>
      </c>
      <c r="D556" s="13">
        <v>1968</v>
      </c>
      <c r="E556" s="13"/>
      <c r="F556" s="13" t="s">
        <v>63</v>
      </c>
      <c r="G556" s="13">
        <v>2</v>
      </c>
      <c r="H556" s="21">
        <v>562.29999999999995</v>
      </c>
      <c r="I556" s="13">
        <v>324.2</v>
      </c>
      <c r="J556" s="64" t="s">
        <v>42</v>
      </c>
      <c r="K556" s="21">
        <f>H556*N556</f>
        <v>94162.758000000002</v>
      </c>
      <c r="L556" s="31">
        <f>H556*O556</f>
        <v>8580.6979999999985</v>
      </c>
      <c r="M556" s="31">
        <f>K556+L556</f>
        <v>102743.45600000001</v>
      </c>
      <c r="N556" s="31">
        <v>167.46</v>
      </c>
      <c r="O556" s="31">
        <v>15.26</v>
      </c>
      <c r="P556" s="30"/>
      <c r="Q556" s="31"/>
      <c r="R556" s="20" t="s">
        <v>37</v>
      </c>
      <c r="S556" s="20" t="s">
        <v>265</v>
      </c>
    </row>
    <row r="557" spans="2:19" s="61" customFormat="1" x14ac:dyDescent="0.3">
      <c r="B557" s="32"/>
      <c r="C557" s="62" t="s">
        <v>172</v>
      </c>
      <c r="D557" s="32"/>
      <c r="E557" s="32"/>
      <c r="F557" s="32"/>
      <c r="G557" s="32"/>
      <c r="H557" s="26"/>
      <c r="I557" s="32"/>
      <c r="J557" s="27"/>
      <c r="K557" s="26">
        <f>SUM(K558:K743)</f>
        <v>162582184.06829995</v>
      </c>
      <c r="L557" s="26">
        <f>SUM(L558:L743)</f>
        <v>7565335.8717599977</v>
      </c>
      <c r="M557" s="26">
        <f>SUM(M558:M743)</f>
        <v>170147519.94005996</v>
      </c>
      <c r="N557" s="30"/>
      <c r="O557" s="31"/>
      <c r="P557" s="30"/>
      <c r="Q557" s="30"/>
      <c r="R557" s="30"/>
      <c r="S557" s="47"/>
    </row>
    <row r="558" spans="2:19" ht="75" customHeight="1" x14ac:dyDescent="0.3">
      <c r="B558" s="13">
        <v>1</v>
      </c>
      <c r="C558" s="22" t="s">
        <v>417</v>
      </c>
      <c r="D558" s="13">
        <v>1969</v>
      </c>
      <c r="E558" s="13"/>
      <c r="F558" s="20" t="s">
        <v>34</v>
      </c>
      <c r="G558" s="13">
        <v>4</v>
      </c>
      <c r="H558" s="21">
        <v>5116</v>
      </c>
      <c r="I558" s="31">
        <f>1907.6+715.9</f>
        <v>2623.5</v>
      </c>
      <c r="J558" s="22" t="s">
        <v>42</v>
      </c>
      <c r="K558" s="49">
        <f>N558*H558</f>
        <v>769702.2</v>
      </c>
      <c r="L558" s="31">
        <f>H558*O558</f>
        <v>76535.360000000001</v>
      </c>
      <c r="M558" s="31">
        <f>K558+L558</f>
        <v>846237.55999999994</v>
      </c>
      <c r="N558" s="31">
        <v>150.44999999999999</v>
      </c>
      <c r="O558" s="31">
        <v>14.96</v>
      </c>
      <c r="P558" s="20"/>
      <c r="Q558" s="89"/>
      <c r="R558" s="20" t="s">
        <v>37</v>
      </c>
      <c r="S558" s="20" t="s">
        <v>265</v>
      </c>
    </row>
    <row r="559" spans="2:19" x14ac:dyDescent="0.3">
      <c r="B559" s="13"/>
      <c r="C559" s="22"/>
      <c r="D559" s="13"/>
      <c r="E559" s="13"/>
      <c r="F559" s="20"/>
      <c r="G559" s="13"/>
      <c r="H559" s="21"/>
      <c r="I559" s="31"/>
      <c r="J559" s="22" t="s">
        <v>418</v>
      </c>
      <c r="K559" s="49">
        <f>N559*H558</f>
        <v>201672.72</v>
      </c>
      <c r="L559" s="31">
        <f>H558*O559</f>
        <v>4297.4399999999996</v>
      </c>
      <c r="M559" s="31">
        <f>K559+L559</f>
        <v>205970.16</v>
      </c>
      <c r="N559" s="31">
        <v>39.42</v>
      </c>
      <c r="O559" s="31">
        <v>0.84</v>
      </c>
      <c r="P559" s="20"/>
      <c r="Q559" s="89"/>
      <c r="R559" s="20" t="s">
        <v>37</v>
      </c>
      <c r="S559" s="20" t="s">
        <v>265</v>
      </c>
    </row>
    <row r="560" spans="2:19" ht="37.5" x14ac:dyDescent="0.3">
      <c r="B560" s="13">
        <v>2</v>
      </c>
      <c r="C560" s="22" t="s">
        <v>419</v>
      </c>
      <c r="D560" s="13">
        <v>1976</v>
      </c>
      <c r="E560" s="13"/>
      <c r="F560" s="20" t="s">
        <v>34</v>
      </c>
      <c r="G560" s="13">
        <v>4</v>
      </c>
      <c r="H560" s="21">
        <f>I560*1.8</f>
        <v>3084.6600000000003</v>
      </c>
      <c r="I560" s="21">
        <v>1713.7</v>
      </c>
      <c r="J560" s="90" t="s">
        <v>42</v>
      </c>
      <c r="K560" s="94">
        <f>H560*N560</f>
        <v>464087.09700000001</v>
      </c>
      <c r="L560" s="31">
        <f>H560*O560</f>
        <v>46146.513600000006</v>
      </c>
      <c r="M560" s="31">
        <f>K560+L560</f>
        <v>510233.61060000001</v>
      </c>
      <c r="N560" s="31">
        <v>150.44999999999999</v>
      </c>
      <c r="O560" s="31">
        <v>14.96</v>
      </c>
      <c r="P560" s="20"/>
      <c r="Q560" s="89"/>
      <c r="R560" s="20" t="s">
        <v>37</v>
      </c>
      <c r="S560" s="20" t="s">
        <v>265</v>
      </c>
    </row>
    <row r="561" spans="2:19" ht="37.5" x14ac:dyDescent="0.3">
      <c r="B561" s="13"/>
      <c r="C561" s="22"/>
      <c r="D561" s="13"/>
      <c r="E561" s="13"/>
      <c r="F561" s="20"/>
      <c r="G561" s="13"/>
      <c r="H561" s="21"/>
      <c r="I561" s="21"/>
      <c r="J561" s="90" t="s">
        <v>45</v>
      </c>
      <c r="K561" s="94">
        <f>N561*H560</f>
        <v>1263538.4292000001</v>
      </c>
      <c r="L561" s="31">
        <f>H560*O561</f>
        <v>49169.4804</v>
      </c>
      <c r="M561" s="31">
        <f t="shared" ref="M561:M624" si="51">K561+L561</f>
        <v>1312707.9096000001</v>
      </c>
      <c r="N561" s="31">
        <v>409.62</v>
      </c>
      <c r="O561" s="31">
        <v>15.94</v>
      </c>
      <c r="P561" s="20"/>
      <c r="Q561" s="89"/>
      <c r="R561" s="20" t="s">
        <v>37</v>
      </c>
      <c r="S561" s="20" t="s">
        <v>265</v>
      </c>
    </row>
    <row r="562" spans="2:19" ht="56.25" x14ac:dyDescent="0.3">
      <c r="B562" s="13"/>
      <c r="C562" s="22"/>
      <c r="D562" s="13"/>
      <c r="E562" s="13"/>
      <c r="F562" s="20"/>
      <c r="G562" s="13"/>
      <c r="H562" s="21"/>
      <c r="I562" s="21"/>
      <c r="J562" s="90" t="s">
        <v>35</v>
      </c>
      <c r="K562" s="94">
        <f>N562*H560</f>
        <v>169378.68059999999</v>
      </c>
      <c r="L562" s="31">
        <f>H560*O562</f>
        <v>38404.017</v>
      </c>
      <c r="M562" s="31">
        <f t="shared" si="51"/>
        <v>207782.69759999998</v>
      </c>
      <c r="N562" s="31">
        <v>54.91</v>
      </c>
      <c r="O562" s="31">
        <v>12.45</v>
      </c>
      <c r="P562" s="20"/>
      <c r="Q562" s="89"/>
      <c r="R562" s="20" t="s">
        <v>37</v>
      </c>
      <c r="S562" s="20" t="s">
        <v>265</v>
      </c>
    </row>
    <row r="563" spans="2:19" ht="37.5" x14ac:dyDescent="0.3">
      <c r="B563" s="13"/>
      <c r="C563" s="22"/>
      <c r="D563" s="13"/>
      <c r="E563" s="13"/>
      <c r="F563" s="20"/>
      <c r="G563" s="13"/>
      <c r="H563" s="21"/>
      <c r="I563" s="21"/>
      <c r="J563" s="90" t="s">
        <v>53</v>
      </c>
      <c r="K563" s="94">
        <f>H560*N563</f>
        <v>105371.9856</v>
      </c>
      <c r="L563" s="31">
        <f>H560*O563</f>
        <v>33838.720200000003</v>
      </c>
      <c r="M563" s="31">
        <f t="shared" si="51"/>
        <v>139210.7058</v>
      </c>
      <c r="N563" s="31">
        <v>34.159999999999997</v>
      </c>
      <c r="O563" s="31">
        <v>10.97</v>
      </c>
      <c r="P563" s="20"/>
      <c r="Q563" s="89"/>
      <c r="R563" s="20" t="s">
        <v>37</v>
      </c>
      <c r="S563" s="20" t="s">
        <v>265</v>
      </c>
    </row>
    <row r="564" spans="2:19" ht="56.25" x14ac:dyDescent="0.3">
      <c r="B564" s="13"/>
      <c r="C564" s="22"/>
      <c r="D564" s="13"/>
      <c r="E564" s="13"/>
      <c r="F564" s="20"/>
      <c r="G564" s="13"/>
      <c r="H564" s="21"/>
      <c r="I564" s="21"/>
      <c r="J564" s="90" t="s">
        <v>84</v>
      </c>
      <c r="K564" s="94">
        <f>H560*N564</f>
        <v>426114.93239999999</v>
      </c>
      <c r="L564" s="31">
        <f>H560*O564</f>
        <v>43894.711800000005</v>
      </c>
      <c r="M564" s="31">
        <f t="shared" si="51"/>
        <v>470009.64419999998</v>
      </c>
      <c r="N564" s="31">
        <v>138.13999999999999</v>
      </c>
      <c r="O564" s="31">
        <v>14.23</v>
      </c>
      <c r="P564" s="20"/>
      <c r="Q564" s="89"/>
      <c r="R564" s="20" t="s">
        <v>37</v>
      </c>
      <c r="S564" s="20" t="s">
        <v>265</v>
      </c>
    </row>
    <row r="565" spans="2:19" ht="37.5" x14ac:dyDescent="0.3">
      <c r="B565" s="13">
        <v>3</v>
      </c>
      <c r="C565" s="90" t="s">
        <v>420</v>
      </c>
      <c r="D565" s="13">
        <v>1981</v>
      </c>
      <c r="E565" s="13"/>
      <c r="F565" s="13" t="s">
        <v>421</v>
      </c>
      <c r="G565" s="13">
        <v>5</v>
      </c>
      <c r="H565" s="21">
        <f>I565*1.8</f>
        <v>4925.2680000000009</v>
      </c>
      <c r="I565" s="21">
        <v>2736.26</v>
      </c>
      <c r="J565" s="90" t="s">
        <v>42</v>
      </c>
      <c r="K565" s="49">
        <f>H565*N565</f>
        <v>720172.68696000008</v>
      </c>
      <c r="L565" s="31">
        <f>H565*O565</f>
        <v>73238.735160000011</v>
      </c>
      <c r="M565" s="31">
        <f t="shared" si="51"/>
        <v>793411.42212000012</v>
      </c>
      <c r="N565" s="31">
        <v>146.22</v>
      </c>
      <c r="O565" s="31">
        <v>14.87</v>
      </c>
      <c r="P565" s="20"/>
      <c r="Q565" s="89"/>
      <c r="R565" s="20" t="s">
        <v>37</v>
      </c>
      <c r="S565" s="20" t="s">
        <v>265</v>
      </c>
    </row>
    <row r="566" spans="2:19" x14ac:dyDescent="0.3">
      <c r="B566" s="13"/>
      <c r="C566" s="90"/>
      <c r="D566" s="13"/>
      <c r="E566" s="13"/>
      <c r="F566" s="13"/>
      <c r="G566" s="13"/>
      <c r="H566" s="21"/>
      <c r="I566" s="21"/>
      <c r="J566" s="90" t="s">
        <v>229</v>
      </c>
      <c r="K566" s="49">
        <f>N566*H565</f>
        <v>4918520.382840001</v>
      </c>
      <c r="L566" s="31">
        <f>O566*H565</f>
        <v>105252.97716000002</v>
      </c>
      <c r="M566" s="31">
        <f t="shared" si="51"/>
        <v>5023773.3600000013</v>
      </c>
      <c r="N566" s="31">
        <v>998.63</v>
      </c>
      <c r="O566" s="31">
        <v>21.37</v>
      </c>
      <c r="P566" s="20"/>
      <c r="Q566" s="89"/>
      <c r="R566" s="20" t="s">
        <v>37</v>
      </c>
      <c r="S566" s="20" t="s">
        <v>265</v>
      </c>
    </row>
    <row r="567" spans="2:19" ht="37.5" x14ac:dyDescent="0.3">
      <c r="B567" s="13">
        <v>4</v>
      </c>
      <c r="C567" s="90" t="s">
        <v>422</v>
      </c>
      <c r="D567" s="13">
        <v>1982</v>
      </c>
      <c r="E567" s="13"/>
      <c r="F567" s="13" t="s">
        <v>421</v>
      </c>
      <c r="G567" s="13">
        <v>5</v>
      </c>
      <c r="H567" s="21">
        <f>I567*1.8</f>
        <v>4848.6419999999998</v>
      </c>
      <c r="I567" s="21">
        <v>2693.69</v>
      </c>
      <c r="J567" s="90" t="s">
        <v>42</v>
      </c>
      <c r="K567" s="49">
        <f>H567*N567</f>
        <v>708968.43323999993</v>
      </c>
      <c r="L567" s="31">
        <f>H567*O567</f>
        <v>72099.30653999999</v>
      </c>
      <c r="M567" s="31">
        <f t="shared" si="51"/>
        <v>781067.73977999995</v>
      </c>
      <c r="N567" s="31">
        <v>146.22</v>
      </c>
      <c r="O567" s="31">
        <v>14.87</v>
      </c>
      <c r="P567" s="20"/>
      <c r="Q567" s="89"/>
      <c r="R567" s="20" t="s">
        <v>37</v>
      </c>
      <c r="S567" s="20" t="s">
        <v>265</v>
      </c>
    </row>
    <row r="568" spans="2:19" ht="37.5" x14ac:dyDescent="0.3">
      <c r="B568" s="13">
        <v>5</v>
      </c>
      <c r="C568" s="90" t="s">
        <v>423</v>
      </c>
      <c r="D568" s="13">
        <v>1930</v>
      </c>
      <c r="E568" s="13"/>
      <c r="F568" s="13" t="s">
        <v>63</v>
      </c>
      <c r="G568" s="13">
        <v>2</v>
      </c>
      <c r="H568" s="21">
        <v>849.8</v>
      </c>
      <c r="I568" s="21">
        <v>471.9</v>
      </c>
      <c r="J568" s="90" t="s">
        <v>42</v>
      </c>
      <c r="K568" s="49">
        <f>N568*H568</f>
        <v>105919.072</v>
      </c>
      <c r="L568" s="31">
        <f>H568*O568</f>
        <v>12959.449999999999</v>
      </c>
      <c r="M568" s="31">
        <f t="shared" si="51"/>
        <v>118878.522</v>
      </c>
      <c r="N568" s="31">
        <v>124.64</v>
      </c>
      <c r="O568" s="31">
        <v>15.25</v>
      </c>
      <c r="P568" s="20"/>
      <c r="Q568" s="89"/>
      <c r="R568" s="20" t="s">
        <v>37</v>
      </c>
      <c r="S568" s="20" t="s">
        <v>265</v>
      </c>
    </row>
    <row r="569" spans="2:19" x14ac:dyDescent="0.3">
      <c r="B569" s="13"/>
      <c r="C569" s="90"/>
      <c r="D569" s="13"/>
      <c r="E569" s="13"/>
      <c r="F569" s="13"/>
      <c r="G569" s="13"/>
      <c r="H569" s="21"/>
      <c r="I569" s="21"/>
      <c r="J569" s="90" t="s">
        <v>229</v>
      </c>
      <c r="K569" s="49">
        <f>H568*N569</f>
        <v>723137.31</v>
      </c>
      <c r="L569" s="31">
        <f>H568*O569</f>
        <v>15474.858</v>
      </c>
      <c r="M569" s="31">
        <f t="shared" si="51"/>
        <v>738612.16800000006</v>
      </c>
      <c r="N569" s="31">
        <v>850.95</v>
      </c>
      <c r="O569" s="31">
        <v>18.21</v>
      </c>
      <c r="P569" s="20"/>
      <c r="Q569" s="89"/>
      <c r="R569" s="20" t="s">
        <v>37</v>
      </c>
      <c r="S569" s="20" t="s">
        <v>265</v>
      </c>
    </row>
    <row r="570" spans="2:19" ht="37.5" x14ac:dyDescent="0.3">
      <c r="B570" s="13">
        <v>6</v>
      </c>
      <c r="C570" s="90" t="s">
        <v>424</v>
      </c>
      <c r="D570" s="13">
        <v>1958</v>
      </c>
      <c r="E570" s="13"/>
      <c r="F570" s="13" t="s">
        <v>63</v>
      </c>
      <c r="G570" s="13">
        <v>2</v>
      </c>
      <c r="H570" s="21">
        <f>I570*1.8</f>
        <v>827.46</v>
      </c>
      <c r="I570" s="21">
        <v>459.7</v>
      </c>
      <c r="J570" s="90" t="s">
        <v>42</v>
      </c>
      <c r="K570" s="49">
        <f>H570*N570</f>
        <v>103134.61440000001</v>
      </c>
      <c r="L570" s="31">
        <f>H570*O570</f>
        <v>12618.765000000001</v>
      </c>
      <c r="M570" s="31">
        <f t="shared" si="51"/>
        <v>115753.37940000001</v>
      </c>
      <c r="N570" s="31">
        <v>124.64</v>
      </c>
      <c r="O570" s="31">
        <v>15.25</v>
      </c>
      <c r="P570" s="20"/>
      <c r="Q570" s="89"/>
      <c r="R570" s="20" t="s">
        <v>37</v>
      </c>
      <c r="S570" s="20" t="s">
        <v>265</v>
      </c>
    </row>
    <row r="571" spans="2:19" ht="30" customHeight="1" x14ac:dyDescent="0.3">
      <c r="B571" s="13"/>
      <c r="C571" s="90"/>
      <c r="D571" s="13"/>
      <c r="E571" s="13"/>
      <c r="F571" s="13"/>
      <c r="G571" s="13"/>
      <c r="H571" s="21"/>
      <c r="I571" s="21"/>
      <c r="J571" s="90" t="s">
        <v>229</v>
      </c>
      <c r="K571" s="49">
        <f>H570*N571</f>
        <v>704127.08700000006</v>
      </c>
      <c r="L571" s="31">
        <f>H570*O571</f>
        <v>15068.046600000001</v>
      </c>
      <c r="M571" s="31">
        <f t="shared" si="51"/>
        <v>719195.13360000006</v>
      </c>
      <c r="N571" s="31">
        <v>850.95</v>
      </c>
      <c r="O571" s="31">
        <v>18.21</v>
      </c>
      <c r="P571" s="20"/>
      <c r="Q571" s="89"/>
      <c r="R571" s="20" t="s">
        <v>37</v>
      </c>
      <c r="S571" s="20" t="s">
        <v>265</v>
      </c>
    </row>
    <row r="572" spans="2:19" ht="37.5" x14ac:dyDescent="0.3">
      <c r="B572" s="13">
        <v>7</v>
      </c>
      <c r="C572" s="90" t="s">
        <v>425</v>
      </c>
      <c r="D572" s="13">
        <v>1930</v>
      </c>
      <c r="E572" s="13"/>
      <c r="F572" s="13" t="s">
        <v>63</v>
      </c>
      <c r="G572" s="13">
        <v>2</v>
      </c>
      <c r="H572" s="21">
        <v>785</v>
      </c>
      <c r="I572" s="21">
        <v>423.9</v>
      </c>
      <c r="J572" s="90" t="s">
        <v>42</v>
      </c>
      <c r="K572" s="49">
        <f>H572*N572</f>
        <v>97842.4</v>
      </c>
      <c r="L572" s="31">
        <f>H572*O572</f>
        <v>11971.25</v>
      </c>
      <c r="M572" s="31">
        <f t="shared" si="51"/>
        <v>109813.65</v>
      </c>
      <c r="N572" s="31">
        <v>124.64</v>
      </c>
      <c r="O572" s="31">
        <v>15.25</v>
      </c>
      <c r="P572" s="20"/>
      <c r="Q572" s="89"/>
      <c r="R572" s="20" t="s">
        <v>37</v>
      </c>
      <c r="S572" s="20" t="s">
        <v>265</v>
      </c>
    </row>
    <row r="573" spans="2:19" ht="37.5" x14ac:dyDescent="0.3">
      <c r="B573" s="13">
        <v>8</v>
      </c>
      <c r="C573" s="90" t="s">
        <v>426</v>
      </c>
      <c r="D573" s="13">
        <v>1940</v>
      </c>
      <c r="E573" s="4"/>
      <c r="F573" s="13" t="s">
        <v>63</v>
      </c>
      <c r="G573" s="13">
        <v>2</v>
      </c>
      <c r="H573" s="21">
        <f>691.3+268.5</f>
        <v>959.8</v>
      </c>
      <c r="I573" s="21">
        <v>520.20000000000005</v>
      </c>
      <c r="J573" s="90" t="s">
        <v>42</v>
      </c>
      <c r="K573" s="49">
        <v>86163.631999999998</v>
      </c>
      <c r="L573" s="31">
        <v>10542.324999999999</v>
      </c>
      <c r="M573" s="31">
        <f t="shared" si="51"/>
        <v>96705.956999999995</v>
      </c>
      <c r="N573" s="31">
        <v>124.64</v>
      </c>
      <c r="O573" s="31">
        <v>15.25</v>
      </c>
      <c r="P573" s="20"/>
      <c r="Q573" s="89"/>
      <c r="R573" s="31" t="s">
        <v>37</v>
      </c>
      <c r="S573" s="31" t="s">
        <v>265</v>
      </c>
    </row>
    <row r="574" spans="2:19" x14ac:dyDescent="0.3">
      <c r="B574" s="63"/>
      <c r="C574" s="90"/>
      <c r="D574" s="13"/>
      <c r="E574" s="13"/>
      <c r="F574" s="13"/>
      <c r="G574" s="13"/>
      <c r="H574" s="21"/>
      <c r="I574" s="21"/>
      <c r="J574" s="90" t="s">
        <v>229</v>
      </c>
      <c r="K574" s="49">
        <v>588261.73499999999</v>
      </c>
      <c r="L574" s="31">
        <v>12588.573</v>
      </c>
      <c r="M574" s="31">
        <f t="shared" si="51"/>
        <v>600850.30799999996</v>
      </c>
      <c r="N574" s="31">
        <v>850.95</v>
      </c>
      <c r="O574" s="31">
        <v>18.21</v>
      </c>
      <c r="P574" s="20"/>
      <c r="Q574" s="89"/>
      <c r="R574" s="31" t="s">
        <v>37</v>
      </c>
      <c r="S574" s="31" t="s">
        <v>265</v>
      </c>
    </row>
    <row r="575" spans="2:19" x14ac:dyDescent="0.3">
      <c r="B575" s="63"/>
      <c r="C575" s="90"/>
      <c r="D575" s="13"/>
      <c r="E575" s="13"/>
      <c r="F575" s="13"/>
      <c r="G575" s="13"/>
      <c r="H575" s="21"/>
      <c r="I575" s="21"/>
      <c r="J575" s="90" t="s">
        <v>104</v>
      </c>
      <c r="K575" s="49">
        <v>193156.133</v>
      </c>
      <c r="L575" s="31">
        <v>4320.625</v>
      </c>
      <c r="M575" s="31">
        <f t="shared" si="51"/>
        <v>197476.758</v>
      </c>
      <c r="N575" s="31">
        <v>279.41000000000003</v>
      </c>
      <c r="O575" s="31">
        <v>6.25</v>
      </c>
      <c r="P575" s="20"/>
      <c r="Q575" s="89"/>
      <c r="R575" s="31" t="s">
        <v>37</v>
      </c>
      <c r="S575" s="31" t="s">
        <v>265</v>
      </c>
    </row>
    <row r="576" spans="2:19" x14ac:dyDescent="0.3">
      <c r="B576" s="63"/>
      <c r="C576" s="90"/>
      <c r="D576" s="13"/>
      <c r="E576" s="13"/>
      <c r="F576" s="13"/>
      <c r="G576" s="13"/>
      <c r="H576" s="21"/>
      <c r="I576" s="21"/>
      <c r="J576" s="90" t="s">
        <v>418</v>
      </c>
      <c r="K576" s="49">
        <v>53548.097999999991</v>
      </c>
      <c r="L576" s="31">
        <v>1147.5579999999998</v>
      </c>
      <c r="M576" s="31">
        <f t="shared" si="51"/>
        <v>54695.655999999988</v>
      </c>
      <c r="N576" s="31">
        <v>77.459999999999994</v>
      </c>
      <c r="O576" s="31">
        <v>1.66</v>
      </c>
      <c r="P576" s="20"/>
      <c r="Q576" s="89"/>
      <c r="R576" s="31" t="s">
        <v>37</v>
      </c>
      <c r="S576" s="31" t="s">
        <v>265</v>
      </c>
    </row>
    <row r="577" spans="2:19" ht="37.5" x14ac:dyDescent="0.3">
      <c r="B577" s="13">
        <v>9</v>
      </c>
      <c r="C577" s="90" t="s">
        <v>427</v>
      </c>
      <c r="D577" s="13">
        <v>1973</v>
      </c>
      <c r="E577" s="13"/>
      <c r="F577" s="20" t="s">
        <v>34</v>
      </c>
      <c r="G577" s="13">
        <v>5</v>
      </c>
      <c r="H577" s="21">
        <f>I577*1.8</f>
        <v>8660.4660000000003</v>
      </c>
      <c r="I577" s="21">
        <v>4811.37</v>
      </c>
      <c r="J577" s="90" t="s">
        <v>42</v>
      </c>
      <c r="K577" s="49">
        <v>1197279.5954999998</v>
      </c>
      <c r="L577" s="31">
        <v>119051.5304</v>
      </c>
      <c r="M577" s="31">
        <f t="shared" si="51"/>
        <v>1316331.1258999999</v>
      </c>
      <c r="N577" s="31">
        <v>150.44999999999999</v>
      </c>
      <c r="O577" s="31">
        <v>14.96</v>
      </c>
      <c r="P577" s="20"/>
      <c r="Q577" s="64"/>
      <c r="R577" s="20" t="s">
        <v>37</v>
      </c>
      <c r="S577" s="20" t="s">
        <v>265</v>
      </c>
    </row>
    <row r="578" spans="2:19" ht="37.5" x14ac:dyDescent="0.3">
      <c r="B578" s="13">
        <v>10</v>
      </c>
      <c r="C578" s="22" t="s">
        <v>428</v>
      </c>
      <c r="D578" s="20">
        <v>1964</v>
      </c>
      <c r="E578" s="20"/>
      <c r="F578" s="20" t="s">
        <v>34</v>
      </c>
      <c r="G578" s="20">
        <v>4</v>
      </c>
      <c r="H578" s="21">
        <f>I578*1.8</f>
        <v>2249.1</v>
      </c>
      <c r="I578" s="21">
        <v>1249.5</v>
      </c>
      <c r="J578" s="22" t="s">
        <v>42</v>
      </c>
      <c r="K578" s="49">
        <f>H578*N578</f>
        <v>338377.09499999997</v>
      </c>
      <c r="L578" s="31">
        <f t="shared" ref="L578:L584" si="52">H578*O578</f>
        <v>33646.536</v>
      </c>
      <c r="M578" s="31">
        <f t="shared" si="51"/>
        <v>372023.63099999999</v>
      </c>
      <c r="N578" s="31">
        <v>150.44999999999999</v>
      </c>
      <c r="O578" s="31">
        <v>14.96</v>
      </c>
      <c r="P578" s="20"/>
      <c r="Q578" s="64"/>
      <c r="R578" s="20" t="s">
        <v>37</v>
      </c>
      <c r="S578" s="20" t="s">
        <v>265</v>
      </c>
    </row>
    <row r="579" spans="2:19" ht="37.5" x14ac:dyDescent="0.3">
      <c r="B579" s="13">
        <v>11</v>
      </c>
      <c r="C579" s="90" t="s">
        <v>429</v>
      </c>
      <c r="D579" s="13">
        <v>1961</v>
      </c>
      <c r="E579" s="20"/>
      <c r="F579" s="13" t="s">
        <v>34</v>
      </c>
      <c r="G579" s="20">
        <v>4</v>
      </c>
      <c r="H579" s="21">
        <v>3695.1</v>
      </c>
      <c r="I579" s="21">
        <v>2129.3000000000002</v>
      </c>
      <c r="J579" s="22" t="s">
        <v>42</v>
      </c>
      <c r="K579" s="49">
        <f>N579*H579</f>
        <v>555927.79499999993</v>
      </c>
      <c r="L579" s="31">
        <f t="shared" si="52"/>
        <v>55278.696000000004</v>
      </c>
      <c r="M579" s="31">
        <f t="shared" si="51"/>
        <v>611206.49099999992</v>
      </c>
      <c r="N579" s="31">
        <v>150.44999999999999</v>
      </c>
      <c r="O579" s="31">
        <v>14.96</v>
      </c>
      <c r="P579" s="20"/>
      <c r="Q579" s="89"/>
      <c r="R579" s="20" t="s">
        <v>37</v>
      </c>
      <c r="S579" s="20" t="s">
        <v>265</v>
      </c>
    </row>
    <row r="580" spans="2:19" ht="37.5" x14ac:dyDescent="0.3">
      <c r="B580" s="13">
        <v>12</v>
      </c>
      <c r="C580" s="90" t="s">
        <v>199</v>
      </c>
      <c r="D580" s="13">
        <v>1958</v>
      </c>
      <c r="E580" s="20"/>
      <c r="F580" s="20" t="s">
        <v>34</v>
      </c>
      <c r="G580" s="20">
        <v>4</v>
      </c>
      <c r="H580" s="21">
        <v>5280.2</v>
      </c>
      <c r="I580" s="21">
        <v>2909.5</v>
      </c>
      <c r="J580" s="22" t="s">
        <v>42</v>
      </c>
      <c r="K580" s="49">
        <f>H580*N580</f>
        <v>794406.09</v>
      </c>
      <c r="L580" s="31">
        <f t="shared" si="52"/>
        <v>78991.792000000001</v>
      </c>
      <c r="M580" s="31">
        <f t="shared" si="51"/>
        <v>873397.88199999998</v>
      </c>
      <c r="N580" s="31">
        <v>150.44999999999999</v>
      </c>
      <c r="O580" s="31">
        <v>14.96</v>
      </c>
      <c r="P580" s="20"/>
      <c r="Q580" s="89"/>
      <c r="R580" s="20" t="s">
        <v>37</v>
      </c>
      <c r="S580" s="20" t="s">
        <v>265</v>
      </c>
    </row>
    <row r="581" spans="2:19" ht="37.5" x14ac:dyDescent="0.3">
      <c r="B581" s="13">
        <v>13</v>
      </c>
      <c r="C581" s="90" t="s">
        <v>430</v>
      </c>
      <c r="D581" s="13">
        <v>1966</v>
      </c>
      <c r="E581" s="20"/>
      <c r="F581" s="20" t="s">
        <v>34</v>
      </c>
      <c r="G581" s="20">
        <v>5</v>
      </c>
      <c r="H581" s="21">
        <f>I581*1.8</f>
        <v>6272.1</v>
      </c>
      <c r="I581" s="21">
        <v>3484.5</v>
      </c>
      <c r="J581" s="22" t="s">
        <v>42</v>
      </c>
      <c r="K581" s="49">
        <f>H581*N581</f>
        <v>943637.44499999995</v>
      </c>
      <c r="L581" s="31">
        <f t="shared" si="52"/>
        <v>93830.616000000009</v>
      </c>
      <c r="M581" s="31">
        <f t="shared" si="51"/>
        <v>1037468.061</v>
      </c>
      <c r="N581" s="31">
        <v>150.44999999999999</v>
      </c>
      <c r="O581" s="31">
        <v>14.96</v>
      </c>
      <c r="P581" s="20"/>
      <c r="Q581" s="89"/>
      <c r="R581" s="20" t="s">
        <v>37</v>
      </c>
      <c r="S581" s="20" t="s">
        <v>265</v>
      </c>
    </row>
    <row r="582" spans="2:19" ht="37.5" x14ac:dyDescent="0.3">
      <c r="B582" s="13">
        <v>14</v>
      </c>
      <c r="C582" s="90" t="s">
        <v>431</v>
      </c>
      <c r="D582" s="13">
        <v>1960</v>
      </c>
      <c r="E582" s="20"/>
      <c r="F582" s="20" t="s">
        <v>34</v>
      </c>
      <c r="G582" s="20">
        <v>4</v>
      </c>
      <c r="H582" s="21">
        <v>4292</v>
      </c>
      <c r="I582" s="21">
        <v>2408.6</v>
      </c>
      <c r="J582" s="22" t="s">
        <v>42</v>
      </c>
      <c r="K582" s="49">
        <f>H582*N582</f>
        <v>645731.39999999991</v>
      </c>
      <c r="L582" s="31">
        <f t="shared" si="52"/>
        <v>64208.320000000007</v>
      </c>
      <c r="M582" s="31">
        <f t="shared" si="51"/>
        <v>709939.72</v>
      </c>
      <c r="N582" s="31">
        <v>150.44999999999999</v>
      </c>
      <c r="O582" s="31">
        <v>14.96</v>
      </c>
      <c r="P582" s="20"/>
      <c r="Q582" s="89"/>
      <c r="R582" s="20" t="s">
        <v>37</v>
      </c>
      <c r="S582" s="20" t="s">
        <v>265</v>
      </c>
    </row>
    <row r="583" spans="2:19" ht="37.5" x14ac:dyDescent="0.3">
      <c r="B583" s="13">
        <v>15</v>
      </c>
      <c r="C583" s="90" t="s">
        <v>432</v>
      </c>
      <c r="D583" s="13">
        <v>1962</v>
      </c>
      <c r="E583" s="20"/>
      <c r="F583" s="20" t="s">
        <v>34</v>
      </c>
      <c r="G583" s="20">
        <v>4</v>
      </c>
      <c r="H583" s="21">
        <v>2095.4</v>
      </c>
      <c r="I583" s="21">
        <v>1199.5</v>
      </c>
      <c r="J583" s="22" t="s">
        <v>42</v>
      </c>
      <c r="K583" s="49">
        <f>H583*N583</f>
        <v>315252.93</v>
      </c>
      <c r="L583" s="31">
        <f t="shared" si="52"/>
        <v>31347.184000000005</v>
      </c>
      <c r="M583" s="31">
        <f t="shared" si="51"/>
        <v>346600.114</v>
      </c>
      <c r="N583" s="31">
        <v>150.44999999999999</v>
      </c>
      <c r="O583" s="31">
        <v>14.96</v>
      </c>
      <c r="P583" s="20"/>
      <c r="Q583" s="89"/>
      <c r="R583" s="20" t="s">
        <v>37</v>
      </c>
      <c r="S583" s="20" t="s">
        <v>265</v>
      </c>
    </row>
    <row r="584" spans="2:19" ht="37.5" x14ac:dyDescent="0.3">
      <c r="B584" s="13">
        <v>16</v>
      </c>
      <c r="C584" s="90" t="s">
        <v>433</v>
      </c>
      <c r="D584" s="13">
        <v>1958</v>
      </c>
      <c r="E584" s="20"/>
      <c r="F584" s="20" t="s">
        <v>34</v>
      </c>
      <c r="G584" s="20">
        <v>4</v>
      </c>
      <c r="H584" s="21">
        <f>I584*1.8</f>
        <v>3581.1</v>
      </c>
      <c r="I584" s="21">
        <v>1989.5</v>
      </c>
      <c r="J584" s="22" t="s">
        <v>42</v>
      </c>
      <c r="K584" s="49">
        <f>H584*N584</f>
        <v>538776.495</v>
      </c>
      <c r="L584" s="31">
        <f t="shared" si="52"/>
        <v>53573.256000000001</v>
      </c>
      <c r="M584" s="31">
        <f t="shared" si="51"/>
        <v>592349.75100000005</v>
      </c>
      <c r="N584" s="31">
        <v>150.44999999999999</v>
      </c>
      <c r="O584" s="31">
        <v>14.96</v>
      </c>
      <c r="P584" s="20"/>
      <c r="Q584" s="89"/>
      <c r="R584" s="20" t="s">
        <v>37</v>
      </c>
      <c r="S584" s="20" t="s">
        <v>265</v>
      </c>
    </row>
    <row r="585" spans="2:19" ht="37.5" x14ac:dyDescent="0.3">
      <c r="B585" s="13">
        <v>17</v>
      </c>
      <c r="C585" s="90" t="s">
        <v>434</v>
      </c>
      <c r="D585" s="13">
        <v>1962</v>
      </c>
      <c r="E585" s="20"/>
      <c r="F585" s="13" t="s">
        <v>34</v>
      </c>
      <c r="G585" s="20">
        <v>4</v>
      </c>
      <c r="H585" s="21">
        <v>2191.1</v>
      </c>
      <c r="I585" s="21">
        <v>1191.2</v>
      </c>
      <c r="J585" s="22" t="s">
        <v>42</v>
      </c>
      <c r="K585" s="49">
        <v>183111.30599999998</v>
      </c>
      <c r="L585" s="31">
        <v>18621.700999999997</v>
      </c>
      <c r="M585" s="31">
        <f t="shared" si="51"/>
        <v>201733.00699999998</v>
      </c>
      <c r="N585" s="31">
        <v>150.44999999999999</v>
      </c>
      <c r="O585" s="31">
        <v>14.96</v>
      </c>
      <c r="P585" s="20"/>
      <c r="Q585" s="89"/>
      <c r="R585" s="20" t="s">
        <v>37</v>
      </c>
      <c r="S585" s="20" t="s">
        <v>265</v>
      </c>
    </row>
    <row r="586" spans="2:19" ht="37.5" x14ac:dyDescent="0.3">
      <c r="B586" s="13">
        <v>18</v>
      </c>
      <c r="C586" s="90" t="s">
        <v>435</v>
      </c>
      <c r="D586" s="13">
        <v>1959</v>
      </c>
      <c r="E586" s="20"/>
      <c r="F586" s="20" t="s">
        <v>34</v>
      </c>
      <c r="G586" s="20">
        <v>2</v>
      </c>
      <c r="H586" s="21">
        <f>I586*1.8</f>
        <v>1504.0800000000002</v>
      </c>
      <c r="I586" s="21">
        <v>835.6</v>
      </c>
      <c r="J586" s="90" t="s">
        <v>42</v>
      </c>
      <c r="K586" s="49">
        <v>131595.098</v>
      </c>
      <c r="L586" s="31">
        <v>13038.56</v>
      </c>
      <c r="M586" s="31">
        <f t="shared" si="51"/>
        <v>144633.658</v>
      </c>
      <c r="N586" s="31">
        <v>153.41</v>
      </c>
      <c r="O586" s="31">
        <v>15.2</v>
      </c>
      <c r="P586" s="20"/>
      <c r="Q586" s="89"/>
      <c r="R586" s="20" t="s">
        <v>37</v>
      </c>
      <c r="S586" s="20" t="s">
        <v>265</v>
      </c>
    </row>
    <row r="587" spans="2:19" ht="37.5" x14ac:dyDescent="0.3">
      <c r="B587" s="13">
        <v>19</v>
      </c>
      <c r="C587" s="90" t="s">
        <v>436</v>
      </c>
      <c r="D587" s="13">
        <v>1955</v>
      </c>
      <c r="E587" s="20"/>
      <c r="F587" s="20" t="s">
        <v>34</v>
      </c>
      <c r="G587" s="20">
        <v>4</v>
      </c>
      <c r="H587" s="21">
        <f>I587*1.8</f>
        <v>3924.5400000000004</v>
      </c>
      <c r="I587" s="21">
        <v>2180.3000000000002</v>
      </c>
      <c r="J587" s="90" t="s">
        <v>42</v>
      </c>
      <c r="K587" s="49">
        <v>38665.649999999994</v>
      </c>
      <c r="L587" s="31">
        <v>3844.7200000000003</v>
      </c>
      <c r="M587" s="31">
        <f t="shared" si="51"/>
        <v>42510.369999999995</v>
      </c>
      <c r="N587" s="31">
        <v>150.44999999999999</v>
      </c>
      <c r="O587" s="31">
        <v>14.96</v>
      </c>
      <c r="P587" s="20"/>
      <c r="Q587" s="89"/>
      <c r="R587" s="20" t="s">
        <v>37</v>
      </c>
      <c r="S587" s="20" t="s">
        <v>265</v>
      </c>
    </row>
    <row r="588" spans="2:19" ht="37.5" x14ac:dyDescent="0.3">
      <c r="B588" s="13">
        <v>20</v>
      </c>
      <c r="C588" s="90" t="s">
        <v>437</v>
      </c>
      <c r="D588" s="16">
        <v>1958</v>
      </c>
      <c r="E588" s="20"/>
      <c r="F588" s="20" t="s">
        <v>34</v>
      </c>
      <c r="G588" s="20">
        <v>4</v>
      </c>
      <c r="H588" s="21">
        <f>I588*1.8</f>
        <v>6465.2400000000007</v>
      </c>
      <c r="I588" s="21">
        <v>3591.8</v>
      </c>
      <c r="J588" s="90" t="s">
        <v>42</v>
      </c>
      <c r="K588" s="49">
        <v>565195.5149999999</v>
      </c>
      <c r="L588" s="31">
        <v>56200.232000000004</v>
      </c>
      <c r="M588" s="31">
        <f t="shared" si="51"/>
        <v>621395.74699999986</v>
      </c>
      <c r="N588" s="31">
        <v>150.44999999999999</v>
      </c>
      <c r="O588" s="31">
        <v>14.96</v>
      </c>
      <c r="P588" s="20"/>
      <c r="Q588" s="89"/>
      <c r="R588" s="20" t="s">
        <v>37</v>
      </c>
      <c r="S588" s="20" t="s">
        <v>265</v>
      </c>
    </row>
    <row r="589" spans="2:19" ht="37.5" x14ac:dyDescent="0.3">
      <c r="B589" s="13">
        <v>21</v>
      </c>
      <c r="C589" s="90" t="s">
        <v>438</v>
      </c>
      <c r="D589" s="13">
        <v>1955</v>
      </c>
      <c r="E589" s="20"/>
      <c r="F589" s="20" t="s">
        <v>34</v>
      </c>
      <c r="G589" s="20">
        <v>4</v>
      </c>
      <c r="H589" s="21">
        <f>I589*1.8</f>
        <v>3534.3</v>
      </c>
      <c r="I589" s="21">
        <v>1963.5</v>
      </c>
      <c r="J589" s="90" t="s">
        <v>42</v>
      </c>
      <c r="K589" s="49">
        <v>303066.48</v>
      </c>
      <c r="L589" s="31">
        <v>30135.424000000003</v>
      </c>
      <c r="M589" s="31">
        <f t="shared" si="51"/>
        <v>333201.90399999998</v>
      </c>
      <c r="N589" s="31">
        <v>150.44999999999999</v>
      </c>
      <c r="O589" s="31">
        <v>14.96</v>
      </c>
      <c r="P589" s="20"/>
      <c r="Q589" s="89"/>
      <c r="R589" s="20" t="s">
        <v>37</v>
      </c>
      <c r="S589" s="20" t="s">
        <v>265</v>
      </c>
    </row>
    <row r="590" spans="2:19" ht="37.5" x14ac:dyDescent="0.3">
      <c r="B590" s="13">
        <v>22</v>
      </c>
      <c r="C590" s="90" t="s">
        <v>439</v>
      </c>
      <c r="D590" s="13">
        <v>1950</v>
      </c>
      <c r="E590" s="13"/>
      <c r="F590" s="13" t="s">
        <v>63</v>
      </c>
      <c r="G590" s="13">
        <v>2</v>
      </c>
      <c r="H590" s="21">
        <f>I590*1.8</f>
        <v>889.56</v>
      </c>
      <c r="I590" s="21">
        <v>494.2</v>
      </c>
      <c r="J590" s="90" t="s">
        <v>42</v>
      </c>
      <c r="K590" s="49">
        <f>N590*H590</f>
        <v>110874.75839999999</v>
      </c>
      <c r="L590" s="31">
        <f t="shared" ref="L590:L595" si="53">H590*O590</f>
        <v>13565.789999999999</v>
      </c>
      <c r="M590" s="31">
        <f t="shared" si="51"/>
        <v>124440.54839999999</v>
      </c>
      <c r="N590" s="21">
        <v>124.64</v>
      </c>
      <c r="O590" s="31">
        <v>15.25</v>
      </c>
      <c r="P590" s="20"/>
      <c r="Q590" s="89"/>
      <c r="R590" s="20" t="s">
        <v>37</v>
      </c>
      <c r="S590" s="20" t="s">
        <v>265</v>
      </c>
    </row>
    <row r="591" spans="2:19" ht="37.5" x14ac:dyDescent="0.3">
      <c r="B591" s="13">
        <v>23</v>
      </c>
      <c r="C591" s="90" t="s">
        <v>440</v>
      </c>
      <c r="D591" s="13">
        <v>1927</v>
      </c>
      <c r="E591" s="13"/>
      <c r="F591" s="13" t="s">
        <v>63</v>
      </c>
      <c r="G591" s="13">
        <v>2</v>
      </c>
      <c r="H591" s="21">
        <v>653.29999999999995</v>
      </c>
      <c r="I591" s="21">
        <v>324.89999999999998</v>
      </c>
      <c r="J591" s="90" t="s">
        <v>42</v>
      </c>
      <c r="K591" s="49">
        <f>H591*N591</f>
        <v>81427.311999999991</v>
      </c>
      <c r="L591" s="31">
        <f t="shared" si="53"/>
        <v>9962.8249999999989</v>
      </c>
      <c r="M591" s="31">
        <f t="shared" si="51"/>
        <v>91390.136999999988</v>
      </c>
      <c r="N591" s="21">
        <v>124.64</v>
      </c>
      <c r="O591" s="31">
        <v>15.25</v>
      </c>
      <c r="P591" s="20"/>
      <c r="Q591" s="89"/>
      <c r="R591" s="20" t="s">
        <v>37</v>
      </c>
      <c r="S591" s="20" t="s">
        <v>265</v>
      </c>
    </row>
    <row r="592" spans="2:19" ht="37.5" customHeight="1" x14ac:dyDescent="0.3">
      <c r="B592" s="13">
        <v>24</v>
      </c>
      <c r="C592" s="90" t="s">
        <v>441</v>
      </c>
      <c r="D592" s="13">
        <v>1939</v>
      </c>
      <c r="E592" s="13"/>
      <c r="F592" s="13" t="s">
        <v>63</v>
      </c>
      <c r="G592" s="13">
        <v>2</v>
      </c>
      <c r="H592" s="21">
        <v>839</v>
      </c>
      <c r="I592" s="21">
        <v>465</v>
      </c>
      <c r="J592" s="90" t="s">
        <v>42</v>
      </c>
      <c r="K592" s="49">
        <f>H592*N592</f>
        <v>104572.96</v>
      </c>
      <c r="L592" s="31">
        <f t="shared" si="53"/>
        <v>12794.75</v>
      </c>
      <c r="M592" s="31">
        <f t="shared" si="51"/>
        <v>117367.71</v>
      </c>
      <c r="N592" s="21">
        <v>124.64</v>
      </c>
      <c r="O592" s="31">
        <v>15.25</v>
      </c>
      <c r="P592" s="20"/>
      <c r="Q592" s="89"/>
      <c r="R592" s="20" t="s">
        <v>37</v>
      </c>
      <c r="S592" s="20" t="s">
        <v>265</v>
      </c>
    </row>
    <row r="593" spans="2:41" ht="37.5" x14ac:dyDescent="0.3">
      <c r="B593" s="13">
        <v>25</v>
      </c>
      <c r="C593" s="90" t="s">
        <v>442</v>
      </c>
      <c r="D593" s="13"/>
      <c r="E593" s="13"/>
      <c r="F593" s="13" t="s">
        <v>63</v>
      </c>
      <c r="G593" s="13">
        <v>2</v>
      </c>
      <c r="H593" s="21">
        <v>397.4</v>
      </c>
      <c r="I593" s="21">
        <v>181.4</v>
      </c>
      <c r="J593" s="90" t="s">
        <v>42</v>
      </c>
      <c r="K593" s="49">
        <f>H593*N593</f>
        <v>49531.935999999994</v>
      </c>
      <c r="L593" s="31">
        <f t="shared" si="53"/>
        <v>6060.3499999999995</v>
      </c>
      <c r="M593" s="31">
        <f t="shared" si="51"/>
        <v>55592.285999999993</v>
      </c>
      <c r="N593" s="21">
        <v>124.64</v>
      </c>
      <c r="O593" s="31">
        <v>15.25</v>
      </c>
      <c r="P593" s="20"/>
      <c r="Q593" s="89"/>
      <c r="R593" s="20" t="s">
        <v>37</v>
      </c>
      <c r="S593" s="20" t="s">
        <v>265</v>
      </c>
    </row>
    <row r="594" spans="2:41" ht="37.5" x14ac:dyDescent="0.3">
      <c r="B594" s="13">
        <v>26</v>
      </c>
      <c r="C594" s="90" t="s">
        <v>443</v>
      </c>
      <c r="D594" s="13">
        <v>1950</v>
      </c>
      <c r="E594" s="13"/>
      <c r="F594" s="13" t="s">
        <v>34</v>
      </c>
      <c r="G594" s="13">
        <v>2</v>
      </c>
      <c r="H594" s="21">
        <f t="shared" ref="H594:H600" si="54">I594*1.8</f>
        <v>850.68000000000006</v>
      </c>
      <c r="I594" s="21">
        <v>472.6</v>
      </c>
      <c r="J594" s="90" t="s">
        <v>42</v>
      </c>
      <c r="K594" s="49">
        <f>N594*H594</f>
        <v>106028.75520000001</v>
      </c>
      <c r="L594" s="31">
        <f t="shared" si="53"/>
        <v>12972.87</v>
      </c>
      <c r="M594" s="31">
        <f t="shared" si="51"/>
        <v>119001.62520000001</v>
      </c>
      <c r="N594" s="49">
        <v>124.64</v>
      </c>
      <c r="O594" s="31">
        <v>15.25</v>
      </c>
      <c r="P594" s="20"/>
      <c r="Q594" s="89"/>
      <c r="R594" s="20" t="s">
        <v>37</v>
      </c>
      <c r="S594" s="20" t="s">
        <v>265</v>
      </c>
    </row>
    <row r="595" spans="2:41" ht="37.5" x14ac:dyDescent="0.3">
      <c r="B595" s="13">
        <v>27</v>
      </c>
      <c r="C595" s="90" t="s">
        <v>444</v>
      </c>
      <c r="D595" s="13">
        <v>1972</v>
      </c>
      <c r="E595" s="13"/>
      <c r="F595" s="13" t="s">
        <v>34</v>
      </c>
      <c r="G595" s="13">
        <v>2</v>
      </c>
      <c r="H595" s="21">
        <f t="shared" si="54"/>
        <v>838.80000000000007</v>
      </c>
      <c r="I595" s="21">
        <v>466</v>
      </c>
      <c r="J595" s="90" t="s">
        <v>42</v>
      </c>
      <c r="K595" s="49">
        <f>N595*H595</f>
        <v>104548.03200000001</v>
      </c>
      <c r="L595" s="31">
        <f t="shared" si="53"/>
        <v>12791.7</v>
      </c>
      <c r="M595" s="31">
        <f t="shared" si="51"/>
        <v>117339.732</v>
      </c>
      <c r="N595" s="49">
        <v>124.64</v>
      </c>
      <c r="O595" s="31">
        <v>15.25</v>
      </c>
      <c r="P595" s="20"/>
      <c r="Q595" s="89"/>
      <c r="R595" s="20" t="s">
        <v>37</v>
      </c>
      <c r="S595" s="20" t="s">
        <v>265</v>
      </c>
    </row>
    <row r="596" spans="2:41" ht="37.5" x14ac:dyDescent="0.3">
      <c r="B596" s="13">
        <v>28</v>
      </c>
      <c r="C596" s="90" t="s">
        <v>445</v>
      </c>
      <c r="D596" s="13">
        <v>1947</v>
      </c>
      <c r="E596" s="13"/>
      <c r="F596" s="13" t="s">
        <v>63</v>
      </c>
      <c r="G596" s="13">
        <v>2</v>
      </c>
      <c r="H596" s="21">
        <f t="shared" si="54"/>
        <v>902.88000000000011</v>
      </c>
      <c r="I596" s="21">
        <v>501.6</v>
      </c>
      <c r="J596" s="90" t="s">
        <v>42</v>
      </c>
      <c r="K596" s="49">
        <f>N596*H596</f>
        <v>112534.96320000001</v>
      </c>
      <c r="L596" s="31">
        <f>O596*H596</f>
        <v>13768.920000000002</v>
      </c>
      <c r="M596" s="31">
        <f t="shared" si="51"/>
        <v>126303.88320000001</v>
      </c>
      <c r="N596" s="49">
        <v>124.64</v>
      </c>
      <c r="O596" s="31">
        <v>15.25</v>
      </c>
      <c r="P596" s="20"/>
      <c r="Q596" s="89"/>
      <c r="R596" s="20" t="s">
        <v>37</v>
      </c>
      <c r="S596" s="20" t="s">
        <v>265</v>
      </c>
    </row>
    <row r="597" spans="2:41" ht="56.25" x14ac:dyDescent="0.3">
      <c r="B597" s="13">
        <v>29</v>
      </c>
      <c r="C597" s="22" t="s">
        <v>446</v>
      </c>
      <c r="D597" s="13">
        <v>1994</v>
      </c>
      <c r="E597" s="13"/>
      <c r="F597" s="13" t="s">
        <v>83</v>
      </c>
      <c r="G597" s="13">
        <v>10</v>
      </c>
      <c r="H597" s="21">
        <f t="shared" si="54"/>
        <v>4115.34</v>
      </c>
      <c r="I597" s="21">
        <v>2286.3000000000002</v>
      </c>
      <c r="J597" s="22" t="s">
        <v>447</v>
      </c>
      <c r="K597" s="49">
        <v>1655829.9120000002</v>
      </c>
      <c r="L597" s="31">
        <v>35437.65</v>
      </c>
      <c r="M597" s="31">
        <f t="shared" si="51"/>
        <v>1691267.5620000002</v>
      </c>
      <c r="N597" s="31">
        <v>724.24</v>
      </c>
      <c r="O597" s="31">
        <v>15.5</v>
      </c>
      <c r="P597" s="20"/>
      <c r="Q597" s="89"/>
      <c r="R597" s="20" t="s">
        <v>37</v>
      </c>
      <c r="S597" s="20" t="s">
        <v>265</v>
      </c>
    </row>
    <row r="598" spans="2:41" ht="56.25" x14ac:dyDescent="0.3">
      <c r="B598" s="13">
        <v>30</v>
      </c>
      <c r="C598" s="22" t="s">
        <v>448</v>
      </c>
      <c r="D598" s="13">
        <v>1994</v>
      </c>
      <c r="E598" s="13"/>
      <c r="F598" s="13" t="s">
        <v>83</v>
      </c>
      <c r="G598" s="13">
        <v>10</v>
      </c>
      <c r="H598" s="21">
        <f t="shared" si="54"/>
        <v>3951.3599999999997</v>
      </c>
      <c r="I598" s="21">
        <v>2195.1999999999998</v>
      </c>
      <c r="J598" s="22" t="s">
        <v>447</v>
      </c>
      <c r="K598" s="49">
        <v>1662420.4959999998</v>
      </c>
      <c r="L598" s="31">
        <v>35578.699999999997</v>
      </c>
      <c r="M598" s="31">
        <f t="shared" si="51"/>
        <v>1697999.1959999998</v>
      </c>
      <c r="N598" s="31">
        <v>724.24</v>
      </c>
      <c r="O598" s="31">
        <v>15.5</v>
      </c>
      <c r="P598" s="20"/>
      <c r="Q598" s="89"/>
      <c r="R598" s="20" t="s">
        <v>37</v>
      </c>
      <c r="S598" s="20" t="s">
        <v>265</v>
      </c>
    </row>
    <row r="599" spans="2:41" ht="56.25" x14ac:dyDescent="0.3">
      <c r="B599" s="13">
        <v>31</v>
      </c>
      <c r="C599" s="90" t="s">
        <v>449</v>
      </c>
      <c r="D599" s="92" t="s">
        <v>450</v>
      </c>
      <c r="E599" s="92"/>
      <c r="F599" s="92" t="s">
        <v>83</v>
      </c>
      <c r="G599" s="92" t="s">
        <v>451</v>
      </c>
      <c r="H599" s="93">
        <f t="shared" si="54"/>
        <v>18730.710000000003</v>
      </c>
      <c r="I599" s="93">
        <v>10405.950000000001</v>
      </c>
      <c r="J599" s="90" t="s">
        <v>452</v>
      </c>
      <c r="K599" s="21">
        <f>H599*N599</f>
        <v>14465352.718800001</v>
      </c>
      <c r="L599" s="21">
        <f>H599*O599</f>
        <v>309618.63630000007</v>
      </c>
      <c r="M599" s="31">
        <f t="shared" si="51"/>
        <v>14774971.3551</v>
      </c>
      <c r="N599" s="93">
        <v>772.28</v>
      </c>
      <c r="O599" s="93">
        <v>16.53</v>
      </c>
      <c r="P599" s="92"/>
      <c r="Q599" s="89"/>
      <c r="R599" s="20" t="s">
        <v>37</v>
      </c>
      <c r="S599" s="20" t="s">
        <v>265</v>
      </c>
    </row>
    <row r="600" spans="2:41" ht="37.5" x14ac:dyDescent="0.3">
      <c r="B600" s="13">
        <v>32</v>
      </c>
      <c r="C600" s="90" t="s">
        <v>453</v>
      </c>
      <c r="D600" s="13">
        <v>1983</v>
      </c>
      <c r="E600" s="13"/>
      <c r="F600" s="13" t="s">
        <v>34</v>
      </c>
      <c r="G600" s="13">
        <v>5</v>
      </c>
      <c r="H600" s="21">
        <f t="shared" si="54"/>
        <v>7017.4440000000004</v>
      </c>
      <c r="I600" s="21">
        <v>3898.58</v>
      </c>
      <c r="J600" s="90" t="s">
        <v>42</v>
      </c>
      <c r="K600" s="49">
        <f>N600*H600</f>
        <v>1055774.4498000001</v>
      </c>
      <c r="L600" s="31">
        <f>O600*H600</f>
        <v>104980.96224000001</v>
      </c>
      <c r="M600" s="31">
        <f t="shared" si="51"/>
        <v>1160755.4120400001</v>
      </c>
      <c r="N600" s="31">
        <v>150.44999999999999</v>
      </c>
      <c r="O600" s="31">
        <v>14.96</v>
      </c>
      <c r="P600" s="20"/>
      <c r="Q600" s="89"/>
      <c r="R600" s="20" t="s">
        <v>37</v>
      </c>
      <c r="S600" s="20" t="s">
        <v>265</v>
      </c>
    </row>
    <row r="601" spans="2:41" ht="31.5" customHeight="1" x14ac:dyDescent="0.3">
      <c r="B601" s="13"/>
      <c r="C601" s="90"/>
      <c r="D601" s="13"/>
      <c r="E601" s="13"/>
      <c r="F601" s="13"/>
      <c r="G601" s="13"/>
      <c r="H601" s="21"/>
      <c r="I601" s="21"/>
      <c r="J601" s="90" t="s">
        <v>104</v>
      </c>
      <c r="K601" s="49">
        <f>N601*H600</f>
        <v>3698192.9880000004</v>
      </c>
      <c r="L601" s="31">
        <f>O601*H600</f>
        <v>79156.768320000003</v>
      </c>
      <c r="M601" s="31">
        <f t="shared" si="51"/>
        <v>3777349.7563200002</v>
      </c>
      <c r="N601" s="31">
        <v>527</v>
      </c>
      <c r="O601" s="31">
        <v>11.28</v>
      </c>
      <c r="P601" s="20"/>
      <c r="Q601" s="89"/>
      <c r="R601" s="20" t="s">
        <v>37</v>
      </c>
      <c r="S601" s="20" t="s">
        <v>265</v>
      </c>
    </row>
    <row r="602" spans="2:41" ht="37.5" x14ac:dyDescent="0.3">
      <c r="B602" s="13">
        <v>33</v>
      </c>
      <c r="C602" s="90" t="s">
        <v>454</v>
      </c>
      <c r="D602" s="13">
        <v>1980</v>
      </c>
      <c r="E602" s="13"/>
      <c r="F602" s="13" t="s">
        <v>34</v>
      </c>
      <c r="G602" s="13">
        <v>5</v>
      </c>
      <c r="H602" s="21">
        <f>I602*1.8</f>
        <v>5756.2920000000004</v>
      </c>
      <c r="I602" s="21">
        <v>3197.94</v>
      </c>
      <c r="J602" s="90" t="s">
        <v>42</v>
      </c>
      <c r="K602" s="49">
        <f>N602*H602</f>
        <v>866034.13139999995</v>
      </c>
      <c r="L602" s="31">
        <f>H602*O602</f>
        <v>86114.128320000003</v>
      </c>
      <c r="M602" s="31">
        <f t="shared" si="51"/>
        <v>952148.25971999997</v>
      </c>
      <c r="N602" s="31">
        <v>150.44999999999999</v>
      </c>
      <c r="O602" s="31">
        <v>14.96</v>
      </c>
      <c r="P602" s="20"/>
      <c r="Q602" s="89"/>
      <c r="R602" s="20" t="s">
        <v>37</v>
      </c>
      <c r="S602" s="20" t="s">
        <v>265</v>
      </c>
    </row>
    <row r="603" spans="2:41" ht="37.5" x14ac:dyDescent="0.3">
      <c r="B603" s="13">
        <v>34</v>
      </c>
      <c r="C603" s="90" t="s">
        <v>455</v>
      </c>
      <c r="D603" s="13">
        <v>1981</v>
      </c>
      <c r="E603" s="13"/>
      <c r="F603" s="59" t="s">
        <v>34</v>
      </c>
      <c r="G603" s="56">
        <v>5</v>
      </c>
      <c r="H603" s="21">
        <v>5090.6000000000004</v>
      </c>
      <c r="I603" s="21">
        <v>3230.6</v>
      </c>
      <c r="J603" s="90" t="s">
        <v>42</v>
      </c>
      <c r="K603" s="49">
        <f>H603*N603</f>
        <v>765880.77</v>
      </c>
      <c r="L603" s="31">
        <f>H603*O603</f>
        <v>76155.376000000004</v>
      </c>
      <c r="M603" s="31">
        <f t="shared" si="51"/>
        <v>842036.14600000007</v>
      </c>
      <c r="N603" s="31">
        <v>150.44999999999999</v>
      </c>
      <c r="O603" s="31">
        <v>14.96</v>
      </c>
      <c r="P603" s="20"/>
      <c r="Q603" s="89"/>
      <c r="R603" s="20" t="s">
        <v>37</v>
      </c>
      <c r="S603" s="20" t="s">
        <v>265</v>
      </c>
    </row>
    <row r="604" spans="2:41" ht="37.5" x14ac:dyDescent="0.3">
      <c r="B604" s="13">
        <v>35</v>
      </c>
      <c r="C604" s="90" t="s">
        <v>456</v>
      </c>
      <c r="D604" s="13">
        <v>1940</v>
      </c>
      <c r="E604" s="13"/>
      <c r="F604" s="13" t="s">
        <v>63</v>
      </c>
      <c r="G604" s="13">
        <v>2</v>
      </c>
      <c r="H604" s="21">
        <f>I604*1.8</f>
        <v>1127.5920000000001</v>
      </c>
      <c r="I604" s="21">
        <v>626.44000000000005</v>
      </c>
      <c r="J604" s="90" t="s">
        <v>42</v>
      </c>
      <c r="K604" s="49">
        <f>N604*H604</f>
        <v>140543.06688</v>
      </c>
      <c r="L604" s="31">
        <f>H604*O604</f>
        <v>17195.778000000002</v>
      </c>
      <c r="M604" s="31">
        <f t="shared" si="51"/>
        <v>157738.84487999999</v>
      </c>
      <c r="N604" s="21">
        <v>124.64</v>
      </c>
      <c r="O604" s="31">
        <v>15.25</v>
      </c>
      <c r="P604" s="20"/>
      <c r="Q604" s="89"/>
      <c r="R604" s="20" t="s">
        <v>37</v>
      </c>
      <c r="S604" s="20" t="s">
        <v>265</v>
      </c>
    </row>
    <row r="605" spans="2:41" s="6" customFormat="1" ht="42" customHeight="1" x14ac:dyDescent="0.3">
      <c r="B605" s="13">
        <v>36</v>
      </c>
      <c r="C605" s="90" t="s">
        <v>457</v>
      </c>
      <c r="D605" s="13">
        <v>1937</v>
      </c>
      <c r="E605" s="13"/>
      <c r="F605" s="13" t="s">
        <v>63</v>
      </c>
      <c r="G605" s="13">
        <v>2</v>
      </c>
      <c r="H605" s="21">
        <v>1052.0999999999999</v>
      </c>
      <c r="I605" s="21">
        <v>576.4</v>
      </c>
      <c r="J605" s="90" t="s">
        <v>42</v>
      </c>
      <c r="K605" s="49">
        <f>H605*N605</f>
        <v>131133.74399999998</v>
      </c>
      <c r="L605" s="31">
        <f>H605*O605</f>
        <v>16044.524999999998</v>
      </c>
      <c r="M605" s="31">
        <f t="shared" si="51"/>
        <v>147178.26899999997</v>
      </c>
      <c r="N605" s="21">
        <v>124.64</v>
      </c>
      <c r="O605" s="31">
        <v>15.25</v>
      </c>
      <c r="P605" s="20"/>
      <c r="Q605" s="89"/>
      <c r="R605" s="20" t="s">
        <v>37</v>
      </c>
      <c r="S605" s="20" t="s">
        <v>265</v>
      </c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2:41" s="6" customFormat="1" ht="35.25" customHeight="1" x14ac:dyDescent="0.3">
      <c r="B606" s="13">
        <v>37</v>
      </c>
      <c r="C606" s="90" t="s">
        <v>458</v>
      </c>
      <c r="D606" s="13">
        <v>1917</v>
      </c>
      <c r="E606" s="13"/>
      <c r="F606" s="13" t="s">
        <v>63</v>
      </c>
      <c r="G606" s="13">
        <v>1</v>
      </c>
      <c r="H606" s="21">
        <v>534.6</v>
      </c>
      <c r="I606" s="21">
        <v>235</v>
      </c>
      <c r="J606" s="90" t="s">
        <v>42</v>
      </c>
      <c r="K606" s="49">
        <f>H606*N606</f>
        <v>66632.544000000009</v>
      </c>
      <c r="L606" s="31">
        <f>H606*O606</f>
        <v>8152.6500000000005</v>
      </c>
      <c r="M606" s="31">
        <f t="shared" si="51"/>
        <v>74785.194000000003</v>
      </c>
      <c r="N606" s="21">
        <v>124.64</v>
      </c>
      <c r="O606" s="31">
        <v>15.25</v>
      </c>
      <c r="P606" s="20"/>
      <c r="Q606" s="89"/>
      <c r="R606" s="20" t="s">
        <v>37</v>
      </c>
      <c r="S606" s="20" t="s">
        <v>265</v>
      </c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2:41" s="6" customFormat="1" ht="33.75" customHeight="1" x14ac:dyDescent="0.3">
      <c r="B607" s="13">
        <v>38</v>
      </c>
      <c r="C607" s="90" t="s">
        <v>459</v>
      </c>
      <c r="D607" s="13">
        <v>1959</v>
      </c>
      <c r="E607" s="13"/>
      <c r="F607" s="13" t="s">
        <v>34</v>
      </c>
      <c r="G607" s="13">
        <v>4</v>
      </c>
      <c r="H607" s="21">
        <v>1923</v>
      </c>
      <c r="I607" s="21">
        <v>1302.7</v>
      </c>
      <c r="J607" s="90" t="s">
        <v>42</v>
      </c>
      <c r="K607" s="49">
        <f>N607*H607</f>
        <v>289315.34999999998</v>
      </c>
      <c r="L607" s="31">
        <f>O607*H607</f>
        <v>28768.080000000002</v>
      </c>
      <c r="M607" s="31">
        <f t="shared" si="51"/>
        <v>318083.43</v>
      </c>
      <c r="N607" s="31">
        <v>150.44999999999999</v>
      </c>
      <c r="O607" s="31">
        <v>14.96</v>
      </c>
      <c r="P607" s="20"/>
      <c r="Q607" s="89"/>
      <c r="R607" s="20" t="s">
        <v>37</v>
      </c>
      <c r="S607" s="20" t="s">
        <v>265</v>
      </c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2:41" s="6" customFormat="1" ht="37.5" x14ac:dyDescent="0.3">
      <c r="B608" s="13">
        <v>39</v>
      </c>
      <c r="C608" s="90" t="s">
        <v>460</v>
      </c>
      <c r="D608" s="13">
        <v>1937</v>
      </c>
      <c r="E608" s="13"/>
      <c r="F608" s="13" t="s">
        <v>63</v>
      </c>
      <c r="G608" s="13">
        <v>2</v>
      </c>
      <c r="H608" s="21">
        <f>I608*1.8</f>
        <v>901.62</v>
      </c>
      <c r="I608" s="21">
        <v>500.9</v>
      </c>
      <c r="J608" s="90" t="s">
        <v>42</v>
      </c>
      <c r="K608" s="49">
        <f>N608*H608</f>
        <v>112377.91680000001</v>
      </c>
      <c r="L608" s="31">
        <f t="shared" ref="L608:L613" si="55">H608*O608</f>
        <v>13749.705</v>
      </c>
      <c r="M608" s="31">
        <f t="shared" si="51"/>
        <v>126127.62180000001</v>
      </c>
      <c r="N608" s="31">
        <v>124.64</v>
      </c>
      <c r="O608" s="31">
        <v>15.25</v>
      </c>
      <c r="P608" s="20"/>
      <c r="Q608" s="89"/>
      <c r="R608" s="20" t="s">
        <v>37</v>
      </c>
      <c r="S608" s="20" t="s">
        <v>265</v>
      </c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2:41" s="6" customFormat="1" ht="37.5" x14ac:dyDescent="0.3">
      <c r="B609" s="13">
        <v>40</v>
      </c>
      <c r="C609" s="90" t="s">
        <v>461</v>
      </c>
      <c r="D609" s="13">
        <v>1956</v>
      </c>
      <c r="E609" s="13"/>
      <c r="F609" s="13" t="s">
        <v>63</v>
      </c>
      <c r="G609" s="13">
        <v>2</v>
      </c>
      <c r="H609" s="21">
        <v>996.7</v>
      </c>
      <c r="I609" s="21">
        <v>620</v>
      </c>
      <c r="J609" s="90" t="s">
        <v>42</v>
      </c>
      <c r="K609" s="49">
        <f>H609*N609</f>
        <v>124228.68800000001</v>
      </c>
      <c r="L609" s="31">
        <f t="shared" si="55"/>
        <v>15199.675000000001</v>
      </c>
      <c r="M609" s="31">
        <f t="shared" si="51"/>
        <v>139428.36300000001</v>
      </c>
      <c r="N609" s="31">
        <v>124.64</v>
      </c>
      <c r="O609" s="31">
        <v>15.25</v>
      </c>
      <c r="P609" s="20"/>
      <c r="Q609" s="89"/>
      <c r="R609" s="20" t="s">
        <v>37</v>
      </c>
      <c r="S609" s="20" t="s">
        <v>265</v>
      </c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2:41" s="6" customFormat="1" ht="37.5" x14ac:dyDescent="0.3">
      <c r="B610" s="13">
        <v>41</v>
      </c>
      <c r="C610" s="90" t="s">
        <v>462</v>
      </c>
      <c r="D610" s="13">
        <v>1964</v>
      </c>
      <c r="E610" s="13"/>
      <c r="F610" s="13" t="s">
        <v>63</v>
      </c>
      <c r="G610" s="13">
        <v>2</v>
      </c>
      <c r="H610" s="21">
        <v>456.2</v>
      </c>
      <c r="I610" s="21">
        <v>247.3</v>
      </c>
      <c r="J610" s="90" t="s">
        <v>42</v>
      </c>
      <c r="K610" s="49">
        <f>H610*N610</f>
        <v>56860.767999999996</v>
      </c>
      <c r="L610" s="31">
        <f t="shared" si="55"/>
        <v>6957.05</v>
      </c>
      <c r="M610" s="31">
        <f t="shared" si="51"/>
        <v>63817.817999999999</v>
      </c>
      <c r="N610" s="31">
        <v>124.64</v>
      </c>
      <c r="O610" s="31">
        <v>15.25</v>
      </c>
      <c r="P610" s="20"/>
      <c r="Q610" s="89"/>
      <c r="R610" s="20" t="s">
        <v>37</v>
      </c>
      <c r="S610" s="20" t="s">
        <v>265</v>
      </c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2:41" s="6" customFormat="1" ht="37.5" x14ac:dyDescent="0.3">
      <c r="B611" s="13">
        <v>42</v>
      </c>
      <c r="C611" s="90" t="s">
        <v>463</v>
      </c>
      <c r="D611" s="13"/>
      <c r="E611" s="13"/>
      <c r="F611" s="13" t="s">
        <v>63</v>
      </c>
      <c r="G611" s="13">
        <v>2</v>
      </c>
      <c r="H611" s="21">
        <v>912.4</v>
      </c>
      <c r="I611" s="21">
        <v>496.2</v>
      </c>
      <c r="J611" s="90" t="s">
        <v>42</v>
      </c>
      <c r="K611" s="49">
        <f>H611*N611</f>
        <v>113721.53599999999</v>
      </c>
      <c r="L611" s="31">
        <f t="shared" si="55"/>
        <v>13914.1</v>
      </c>
      <c r="M611" s="31">
        <f t="shared" si="51"/>
        <v>127635.636</v>
      </c>
      <c r="N611" s="31">
        <v>124.64</v>
      </c>
      <c r="O611" s="31">
        <v>15.25</v>
      </c>
      <c r="P611" s="20"/>
      <c r="Q611" s="89"/>
      <c r="R611" s="20" t="s">
        <v>37</v>
      </c>
      <c r="S611" s="20" t="s">
        <v>265</v>
      </c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2:41" s="6" customFormat="1" ht="37.5" x14ac:dyDescent="0.3">
      <c r="B612" s="13">
        <v>43</v>
      </c>
      <c r="C612" s="90" t="s">
        <v>464</v>
      </c>
      <c r="D612" s="13">
        <v>1976</v>
      </c>
      <c r="E612" s="13"/>
      <c r="F612" s="13" t="s">
        <v>63</v>
      </c>
      <c r="G612" s="13">
        <v>2</v>
      </c>
      <c r="H612" s="21">
        <v>1025.4000000000001</v>
      </c>
      <c r="I612" s="21">
        <v>515.4</v>
      </c>
      <c r="J612" s="90" t="s">
        <v>42</v>
      </c>
      <c r="K612" s="49">
        <f>H612*N612</f>
        <v>127805.85600000001</v>
      </c>
      <c r="L612" s="31">
        <f t="shared" si="55"/>
        <v>15637.350000000002</v>
      </c>
      <c r="M612" s="31">
        <f t="shared" si="51"/>
        <v>143443.20600000001</v>
      </c>
      <c r="N612" s="31">
        <v>124.64</v>
      </c>
      <c r="O612" s="31">
        <v>15.25</v>
      </c>
      <c r="P612" s="20"/>
      <c r="Q612" s="89"/>
      <c r="R612" s="20" t="s">
        <v>37</v>
      </c>
      <c r="S612" s="20" t="s">
        <v>265</v>
      </c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2:41" s="6" customFormat="1" ht="56.25" x14ac:dyDescent="0.3">
      <c r="B613" s="13">
        <v>44</v>
      </c>
      <c r="C613" s="22" t="s">
        <v>465</v>
      </c>
      <c r="D613" s="13">
        <v>1990</v>
      </c>
      <c r="E613" s="13"/>
      <c r="F613" s="13" t="s">
        <v>83</v>
      </c>
      <c r="G613" s="13">
        <v>10</v>
      </c>
      <c r="H613" s="21">
        <v>5841.4</v>
      </c>
      <c r="I613" s="21">
        <v>3909.6</v>
      </c>
      <c r="J613" s="90" t="s">
        <v>452</v>
      </c>
      <c r="K613" s="93">
        <f>N613*H613</f>
        <v>4230575.5359999994</v>
      </c>
      <c r="L613" s="93">
        <f t="shared" si="55"/>
        <v>90541.7</v>
      </c>
      <c r="M613" s="31">
        <f t="shared" si="51"/>
        <v>4321117.2359999996</v>
      </c>
      <c r="N613" s="93">
        <v>724.24</v>
      </c>
      <c r="O613" s="93">
        <v>15.5</v>
      </c>
      <c r="P613" s="92"/>
      <c r="Q613" s="89"/>
      <c r="R613" s="20" t="s">
        <v>37</v>
      </c>
      <c r="S613" s="20" t="s">
        <v>265</v>
      </c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2:41" s="6" customFormat="1" ht="37.5" x14ac:dyDescent="0.3">
      <c r="B614" s="13">
        <v>45</v>
      </c>
      <c r="C614" s="90" t="s">
        <v>466</v>
      </c>
      <c r="D614" s="13">
        <v>1971</v>
      </c>
      <c r="E614" s="91"/>
      <c r="F614" s="20" t="s">
        <v>34</v>
      </c>
      <c r="G614" s="13">
        <v>5</v>
      </c>
      <c r="H614" s="21">
        <f>I614*1.8</f>
        <v>6766.92</v>
      </c>
      <c r="I614" s="21">
        <v>3759.4</v>
      </c>
      <c r="J614" s="90" t="s">
        <v>42</v>
      </c>
      <c r="K614" s="49">
        <v>565601.73</v>
      </c>
      <c r="L614" s="31">
        <v>56240.624000000003</v>
      </c>
      <c r="M614" s="31">
        <f t="shared" si="51"/>
        <v>621842.35399999993</v>
      </c>
      <c r="N614" s="31">
        <v>150.44999999999999</v>
      </c>
      <c r="O614" s="31">
        <v>14.96</v>
      </c>
      <c r="P614" s="20"/>
      <c r="Q614" s="89"/>
      <c r="R614" s="20" t="s">
        <v>37</v>
      </c>
      <c r="S614" s="20" t="s">
        <v>265</v>
      </c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2:41" s="6" customFormat="1" ht="37.5" x14ac:dyDescent="0.3">
      <c r="B615" s="13">
        <v>46</v>
      </c>
      <c r="C615" s="90" t="s">
        <v>467</v>
      </c>
      <c r="D615" s="13">
        <v>79</v>
      </c>
      <c r="E615" s="91"/>
      <c r="F615" s="20" t="s">
        <v>34</v>
      </c>
      <c r="G615" s="13">
        <v>5</v>
      </c>
      <c r="H615" s="21">
        <f>I615*1.8</f>
        <v>5602.2659999999996</v>
      </c>
      <c r="I615" s="21">
        <v>3112.37</v>
      </c>
      <c r="J615" s="90" t="s">
        <v>42</v>
      </c>
      <c r="K615" s="49">
        <v>464830.31999999995</v>
      </c>
      <c r="L615" s="31">
        <v>46220.416000000005</v>
      </c>
      <c r="M615" s="31">
        <f t="shared" si="51"/>
        <v>511050.73599999998</v>
      </c>
      <c r="N615" s="31">
        <v>150.44999999999999</v>
      </c>
      <c r="O615" s="31">
        <v>14.96</v>
      </c>
      <c r="P615" s="20"/>
      <c r="Q615" s="89"/>
      <c r="R615" s="20" t="s">
        <v>37</v>
      </c>
      <c r="S615" s="20" t="s">
        <v>265</v>
      </c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2:41" s="6" customFormat="1" ht="37.5" x14ac:dyDescent="0.3">
      <c r="B616" s="13">
        <v>47</v>
      </c>
      <c r="C616" s="90" t="s">
        <v>468</v>
      </c>
      <c r="D616" s="13" t="s">
        <v>469</v>
      </c>
      <c r="E616" s="16"/>
      <c r="F616" s="20" t="s">
        <v>34</v>
      </c>
      <c r="G616" s="13">
        <v>5</v>
      </c>
      <c r="H616" s="21">
        <f t="shared" ref="H616:H621" si="56">I616*1.8</f>
        <v>12729.366</v>
      </c>
      <c r="I616" s="21">
        <v>7071.87</v>
      </c>
      <c r="J616" s="90" t="s">
        <v>42</v>
      </c>
      <c r="K616" s="49">
        <v>1072904.085</v>
      </c>
      <c r="L616" s="31">
        <v>106684.24800000001</v>
      </c>
      <c r="M616" s="31">
        <f t="shared" si="51"/>
        <v>1179588.3329999999</v>
      </c>
      <c r="N616" s="31">
        <v>150.44999999999999</v>
      </c>
      <c r="O616" s="31">
        <v>14.96</v>
      </c>
      <c r="P616" s="20"/>
      <c r="Q616" s="89"/>
      <c r="R616" s="20" t="s">
        <v>37</v>
      </c>
      <c r="S616" s="20" t="s">
        <v>265</v>
      </c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2:41" s="6" customFormat="1" ht="37.5" x14ac:dyDescent="0.3">
      <c r="B617" s="13">
        <v>48</v>
      </c>
      <c r="C617" s="90" t="s">
        <v>470</v>
      </c>
      <c r="D617" s="13">
        <v>78</v>
      </c>
      <c r="E617" s="91"/>
      <c r="F617" s="20" t="s">
        <v>34</v>
      </c>
      <c r="G617" s="13">
        <v>5</v>
      </c>
      <c r="H617" s="21">
        <f t="shared" si="56"/>
        <v>5512.482</v>
      </c>
      <c r="I617" s="21">
        <v>3062.49</v>
      </c>
      <c r="J617" s="90" t="s">
        <v>42</v>
      </c>
      <c r="K617" s="49">
        <v>458541.51</v>
      </c>
      <c r="L617" s="31">
        <v>45595.088000000003</v>
      </c>
      <c r="M617" s="31">
        <f t="shared" si="51"/>
        <v>504136.598</v>
      </c>
      <c r="N617" s="31">
        <v>150.44999999999999</v>
      </c>
      <c r="O617" s="31">
        <v>14.96</v>
      </c>
      <c r="P617" s="20"/>
      <c r="Q617" s="89"/>
      <c r="R617" s="20" t="s">
        <v>37</v>
      </c>
      <c r="S617" s="20" t="s">
        <v>265</v>
      </c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2:41" s="6" customFormat="1" ht="37.5" x14ac:dyDescent="0.3">
      <c r="B618" s="13">
        <v>49</v>
      </c>
      <c r="C618" s="90" t="s">
        <v>471</v>
      </c>
      <c r="D618" s="13">
        <v>80</v>
      </c>
      <c r="E618" s="91"/>
      <c r="F618" s="20" t="s">
        <v>34</v>
      </c>
      <c r="G618" s="13">
        <v>5</v>
      </c>
      <c r="H618" s="21">
        <f t="shared" si="56"/>
        <v>5846.4000000000005</v>
      </c>
      <c r="I618" s="21">
        <v>3248</v>
      </c>
      <c r="J618" s="90" t="s">
        <v>42</v>
      </c>
      <c r="K618" s="49">
        <v>489925.38</v>
      </c>
      <c r="L618" s="31">
        <v>48715.744000000006</v>
      </c>
      <c r="M618" s="31">
        <f t="shared" si="51"/>
        <v>538641.12400000007</v>
      </c>
      <c r="N618" s="31">
        <v>150.44999999999999</v>
      </c>
      <c r="O618" s="31">
        <v>14.96</v>
      </c>
      <c r="P618" s="20"/>
      <c r="Q618" s="89"/>
      <c r="R618" s="20" t="s">
        <v>37</v>
      </c>
      <c r="S618" s="20" t="s">
        <v>265</v>
      </c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2:41" s="6" customFormat="1" ht="37.5" x14ac:dyDescent="0.3">
      <c r="B619" s="13">
        <v>50</v>
      </c>
      <c r="C619" s="90" t="s">
        <v>472</v>
      </c>
      <c r="D619" s="13">
        <v>1975</v>
      </c>
      <c r="E619" s="91"/>
      <c r="F619" s="20" t="s">
        <v>34</v>
      </c>
      <c r="G619" s="13">
        <v>5</v>
      </c>
      <c r="H619" s="21">
        <f t="shared" si="56"/>
        <v>7098.12</v>
      </c>
      <c r="I619" s="21">
        <v>3943.4</v>
      </c>
      <c r="J619" s="90" t="s">
        <v>42</v>
      </c>
      <c r="K619" s="49">
        <v>583565.46</v>
      </c>
      <c r="L619" s="31">
        <v>58026.848000000005</v>
      </c>
      <c r="M619" s="31">
        <f t="shared" si="51"/>
        <v>641592.30799999996</v>
      </c>
      <c r="N619" s="31">
        <v>150.44999999999999</v>
      </c>
      <c r="O619" s="31">
        <v>14.96</v>
      </c>
      <c r="P619" s="20"/>
      <c r="Q619" s="89"/>
      <c r="R619" s="20" t="s">
        <v>37</v>
      </c>
      <c r="S619" s="20" t="s">
        <v>265</v>
      </c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2:41" s="6" customFormat="1" ht="37.5" x14ac:dyDescent="0.3">
      <c r="B620" s="13">
        <v>51</v>
      </c>
      <c r="C620" s="90" t="s">
        <v>473</v>
      </c>
      <c r="D620" s="13">
        <v>1972</v>
      </c>
      <c r="E620" s="91"/>
      <c r="F620" s="20" t="s">
        <v>34</v>
      </c>
      <c r="G620" s="13">
        <v>5</v>
      </c>
      <c r="H620" s="21">
        <f t="shared" si="56"/>
        <v>6973.7400000000007</v>
      </c>
      <c r="I620" s="21">
        <v>3874.3</v>
      </c>
      <c r="J620" s="90" t="s">
        <v>42</v>
      </c>
      <c r="K620" s="49">
        <v>582888.43499999994</v>
      </c>
      <c r="L620" s="31">
        <v>57959.528000000006</v>
      </c>
      <c r="M620" s="31">
        <f t="shared" si="51"/>
        <v>640847.96299999999</v>
      </c>
      <c r="N620" s="31">
        <v>150.44999999999999</v>
      </c>
      <c r="O620" s="31">
        <v>14.96</v>
      </c>
      <c r="P620" s="20"/>
      <c r="Q620" s="89"/>
      <c r="R620" s="20" t="s">
        <v>37</v>
      </c>
      <c r="S620" s="20" t="s">
        <v>265</v>
      </c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2:41" s="9" customFormat="1" ht="37.5" x14ac:dyDescent="0.3">
      <c r="B621" s="13">
        <v>52</v>
      </c>
      <c r="C621" s="90" t="s">
        <v>474</v>
      </c>
      <c r="D621" s="13">
        <v>1973</v>
      </c>
      <c r="E621" s="91"/>
      <c r="F621" s="20" t="s">
        <v>34</v>
      </c>
      <c r="G621" s="13">
        <v>5</v>
      </c>
      <c r="H621" s="21">
        <f t="shared" si="56"/>
        <v>11281.140000000001</v>
      </c>
      <c r="I621" s="21">
        <v>6267.3</v>
      </c>
      <c r="J621" s="90" t="s">
        <v>42</v>
      </c>
      <c r="K621" s="49">
        <v>942915.28499999992</v>
      </c>
      <c r="L621" s="31">
        <v>93758.808000000005</v>
      </c>
      <c r="M621" s="31">
        <f t="shared" si="51"/>
        <v>1036674.0929999999</v>
      </c>
      <c r="N621" s="31">
        <v>150.44999999999999</v>
      </c>
      <c r="O621" s="31">
        <v>14.96</v>
      </c>
      <c r="P621" s="20"/>
      <c r="Q621" s="89"/>
      <c r="R621" s="20" t="s">
        <v>37</v>
      </c>
      <c r="S621" s="20" t="s">
        <v>265</v>
      </c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2:41" s="9" customFormat="1" ht="37.5" x14ac:dyDescent="0.3">
      <c r="B622" s="13">
        <v>53</v>
      </c>
      <c r="C622" s="90" t="s">
        <v>475</v>
      </c>
      <c r="D622" s="13">
        <v>1964</v>
      </c>
      <c r="E622" s="13"/>
      <c r="F622" s="59" t="s">
        <v>34</v>
      </c>
      <c r="G622" s="56">
        <v>4</v>
      </c>
      <c r="H622" s="21">
        <v>2183.6999999999998</v>
      </c>
      <c r="I622" s="21">
        <v>1261.9000000000001</v>
      </c>
      <c r="J622" s="90" t="s">
        <v>42</v>
      </c>
      <c r="K622" s="49">
        <f>N622*H622</f>
        <v>328537.66499999992</v>
      </c>
      <c r="L622" s="31">
        <f t="shared" ref="L622:L630" si="57">H622*O622</f>
        <v>32668.151999999998</v>
      </c>
      <c r="M622" s="31">
        <f t="shared" si="51"/>
        <v>361205.81699999992</v>
      </c>
      <c r="N622" s="31">
        <v>150.44999999999999</v>
      </c>
      <c r="O622" s="31">
        <v>14.96</v>
      </c>
      <c r="P622" s="20"/>
      <c r="Q622" s="89"/>
      <c r="R622" s="20" t="s">
        <v>37</v>
      </c>
      <c r="S622" s="20" t="s">
        <v>265</v>
      </c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2:41" s="9" customFormat="1" ht="37.5" x14ac:dyDescent="0.3">
      <c r="B623" s="13">
        <v>54</v>
      </c>
      <c r="C623" s="90" t="s">
        <v>476</v>
      </c>
      <c r="D623" s="13">
        <v>1980</v>
      </c>
      <c r="E623" s="91"/>
      <c r="F623" s="20" t="s">
        <v>477</v>
      </c>
      <c r="G623" s="13">
        <v>5</v>
      </c>
      <c r="H623" s="21">
        <v>6101.7</v>
      </c>
      <c r="I623" s="21">
        <v>3261.62</v>
      </c>
      <c r="J623" s="90" t="s">
        <v>42</v>
      </c>
      <c r="K623" s="49">
        <f>N623*H623</f>
        <v>918000.7649999999</v>
      </c>
      <c r="L623" s="31">
        <f t="shared" si="57"/>
        <v>91281.432000000001</v>
      </c>
      <c r="M623" s="31">
        <f t="shared" si="51"/>
        <v>1009282.1969999999</v>
      </c>
      <c r="N623" s="31">
        <v>150.44999999999999</v>
      </c>
      <c r="O623" s="31">
        <v>14.96</v>
      </c>
      <c r="P623" s="20"/>
      <c r="Q623" s="89"/>
      <c r="R623" s="20" t="s">
        <v>37</v>
      </c>
      <c r="S623" s="20" t="s">
        <v>265</v>
      </c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2:41" s="9" customFormat="1" ht="37.5" x14ac:dyDescent="0.3">
      <c r="B624" s="13">
        <v>55</v>
      </c>
      <c r="C624" s="90" t="s">
        <v>478</v>
      </c>
      <c r="D624" s="13">
        <v>1963</v>
      </c>
      <c r="E624" s="13"/>
      <c r="F624" s="59" t="s">
        <v>34</v>
      </c>
      <c r="G624" s="56">
        <v>4</v>
      </c>
      <c r="H624" s="21">
        <v>2171</v>
      </c>
      <c r="I624" s="21">
        <v>806.3</v>
      </c>
      <c r="J624" s="90" t="s">
        <v>42</v>
      </c>
      <c r="K624" s="49">
        <f>N624*H624</f>
        <v>326626.94999999995</v>
      </c>
      <c r="L624" s="31">
        <f t="shared" si="57"/>
        <v>32478.160000000003</v>
      </c>
      <c r="M624" s="31">
        <f t="shared" si="51"/>
        <v>359105.11</v>
      </c>
      <c r="N624" s="31">
        <v>150.44999999999999</v>
      </c>
      <c r="O624" s="31">
        <v>14.96</v>
      </c>
      <c r="P624" s="20"/>
      <c r="Q624" s="89"/>
      <c r="R624" s="20" t="s">
        <v>37</v>
      </c>
      <c r="S624" s="20" t="s">
        <v>265</v>
      </c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2:41" s="9" customFormat="1" ht="37.5" x14ac:dyDescent="0.3">
      <c r="B625" s="13">
        <v>56</v>
      </c>
      <c r="C625" s="90" t="s">
        <v>479</v>
      </c>
      <c r="D625" s="13">
        <v>1978</v>
      </c>
      <c r="E625" s="91"/>
      <c r="F625" s="20" t="s">
        <v>477</v>
      </c>
      <c r="G625" s="13">
        <v>5</v>
      </c>
      <c r="H625" s="21">
        <f>I625*1.8</f>
        <v>6064.6140000000005</v>
      </c>
      <c r="I625" s="21">
        <v>3369.23</v>
      </c>
      <c r="J625" s="90" t="s">
        <v>42</v>
      </c>
      <c r="K625" s="49">
        <f>H625*N625</f>
        <v>912421.17630000005</v>
      </c>
      <c r="L625" s="31">
        <f t="shared" si="57"/>
        <v>90726.625440000018</v>
      </c>
      <c r="M625" s="31">
        <f t="shared" ref="M625:M688" si="58">K625+L625</f>
        <v>1003147.80174</v>
      </c>
      <c r="N625" s="31">
        <v>150.44999999999999</v>
      </c>
      <c r="O625" s="31">
        <v>14.96</v>
      </c>
      <c r="P625" s="20"/>
      <c r="Q625" s="89"/>
      <c r="R625" s="20" t="s">
        <v>37</v>
      </c>
      <c r="S625" s="20" t="s">
        <v>265</v>
      </c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2:41" s="9" customFormat="1" ht="37.5" x14ac:dyDescent="0.3">
      <c r="B626" s="13">
        <v>57</v>
      </c>
      <c r="C626" s="90" t="s">
        <v>480</v>
      </c>
      <c r="D626" s="13">
        <v>1917</v>
      </c>
      <c r="E626" s="92"/>
      <c r="F626" s="21" t="s">
        <v>63</v>
      </c>
      <c r="G626" s="13">
        <v>1</v>
      </c>
      <c r="H626" s="21">
        <v>385.4</v>
      </c>
      <c r="I626" s="21">
        <v>155.5</v>
      </c>
      <c r="J626" s="90" t="s">
        <v>42</v>
      </c>
      <c r="K626" s="21">
        <f>H626*N626</f>
        <v>48036.255999999994</v>
      </c>
      <c r="L626" s="21">
        <f t="shared" si="57"/>
        <v>5877.3499999999995</v>
      </c>
      <c r="M626" s="31">
        <f t="shared" si="58"/>
        <v>53913.605999999992</v>
      </c>
      <c r="N626" s="93">
        <v>124.64</v>
      </c>
      <c r="O626" s="93">
        <v>15.25</v>
      </c>
      <c r="P626" s="92"/>
      <c r="Q626" s="89"/>
      <c r="R626" s="20" t="s">
        <v>37</v>
      </c>
      <c r="S626" s="20" t="s">
        <v>265</v>
      </c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2:41" s="9" customFormat="1" ht="37.5" x14ac:dyDescent="0.3">
      <c r="B627" s="13">
        <v>58</v>
      </c>
      <c r="C627" s="90" t="s">
        <v>481</v>
      </c>
      <c r="D627" s="13">
        <v>1930</v>
      </c>
      <c r="E627" s="92"/>
      <c r="F627" s="21" t="s">
        <v>63</v>
      </c>
      <c r="G627" s="13">
        <v>2</v>
      </c>
      <c r="H627" s="21">
        <v>1030.5</v>
      </c>
      <c r="I627" s="21">
        <v>586.6</v>
      </c>
      <c r="J627" s="90" t="s">
        <v>42</v>
      </c>
      <c r="K627" s="21">
        <f>H627*N627</f>
        <v>128441.52</v>
      </c>
      <c r="L627" s="21">
        <f t="shared" si="57"/>
        <v>15715.125</v>
      </c>
      <c r="M627" s="31">
        <f t="shared" si="58"/>
        <v>144156.64500000002</v>
      </c>
      <c r="N627" s="93">
        <v>124.64</v>
      </c>
      <c r="O627" s="93">
        <v>15.25</v>
      </c>
      <c r="P627" s="92"/>
      <c r="Q627" s="89"/>
      <c r="R627" s="20" t="s">
        <v>37</v>
      </c>
      <c r="S627" s="20" t="s">
        <v>265</v>
      </c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2:41" s="9" customFormat="1" ht="37.5" x14ac:dyDescent="0.3">
      <c r="B628" s="13">
        <v>59</v>
      </c>
      <c r="C628" s="90" t="s">
        <v>482</v>
      </c>
      <c r="D628" s="13">
        <v>1959</v>
      </c>
      <c r="E628" s="92"/>
      <c r="F628" s="21" t="s">
        <v>63</v>
      </c>
      <c r="G628" s="13">
        <v>2</v>
      </c>
      <c r="H628" s="21">
        <v>933.07</v>
      </c>
      <c r="I628" s="21">
        <v>500.47</v>
      </c>
      <c r="J628" s="90" t="s">
        <v>42</v>
      </c>
      <c r="K628" s="21">
        <f>N628*H628</f>
        <v>116297.84480000001</v>
      </c>
      <c r="L628" s="21">
        <f t="shared" si="57"/>
        <v>14229.317500000001</v>
      </c>
      <c r="M628" s="31">
        <f t="shared" si="58"/>
        <v>130527.16230000001</v>
      </c>
      <c r="N628" s="93">
        <v>124.64</v>
      </c>
      <c r="O628" s="93">
        <v>15.25</v>
      </c>
      <c r="P628" s="92"/>
      <c r="Q628" s="89"/>
      <c r="R628" s="20" t="s">
        <v>37</v>
      </c>
      <c r="S628" s="20" t="s">
        <v>265</v>
      </c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2:41" s="9" customFormat="1" ht="37.5" x14ac:dyDescent="0.3">
      <c r="B629" s="13">
        <v>60</v>
      </c>
      <c r="C629" s="90" t="s">
        <v>483</v>
      </c>
      <c r="D629" s="13">
        <v>1951</v>
      </c>
      <c r="E629" s="92"/>
      <c r="F629" s="21" t="s">
        <v>34</v>
      </c>
      <c r="G629" s="13">
        <v>3</v>
      </c>
      <c r="H629" s="21">
        <v>1315</v>
      </c>
      <c r="I629" s="21">
        <v>763.9</v>
      </c>
      <c r="J629" s="90" t="s">
        <v>42</v>
      </c>
      <c r="K629" s="21">
        <f>H629*N629</f>
        <v>197841.74999999997</v>
      </c>
      <c r="L629" s="21">
        <f t="shared" si="57"/>
        <v>19672.400000000001</v>
      </c>
      <c r="M629" s="31">
        <f t="shared" si="58"/>
        <v>217514.14999999997</v>
      </c>
      <c r="N629" s="31">
        <v>150.44999999999999</v>
      </c>
      <c r="O629" s="31">
        <v>14.96</v>
      </c>
      <c r="P629" s="92"/>
      <c r="Q629" s="89"/>
      <c r="R629" s="20" t="s">
        <v>37</v>
      </c>
      <c r="S629" s="20" t="s">
        <v>265</v>
      </c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2:41" s="9" customFormat="1" ht="37.5" x14ac:dyDescent="0.3">
      <c r="B630" s="13">
        <v>61</v>
      </c>
      <c r="C630" s="90" t="s">
        <v>484</v>
      </c>
      <c r="D630" s="13"/>
      <c r="E630" s="92"/>
      <c r="F630" s="21" t="s">
        <v>63</v>
      </c>
      <c r="G630" s="13">
        <v>2</v>
      </c>
      <c r="H630" s="21">
        <f>I630*1.8</f>
        <v>692.28000000000009</v>
      </c>
      <c r="I630" s="21">
        <v>384.6</v>
      </c>
      <c r="J630" s="90" t="s">
        <v>42</v>
      </c>
      <c r="K630" s="21">
        <f>N630*H630</f>
        <v>86285.779200000004</v>
      </c>
      <c r="L630" s="21">
        <f t="shared" si="57"/>
        <v>10557.27</v>
      </c>
      <c r="M630" s="31">
        <f t="shared" si="58"/>
        <v>96843.049200000009</v>
      </c>
      <c r="N630" s="93">
        <v>124.64</v>
      </c>
      <c r="O630" s="93">
        <v>15.25</v>
      </c>
      <c r="P630" s="92"/>
      <c r="Q630" s="89"/>
      <c r="R630" s="20" t="s">
        <v>37</v>
      </c>
      <c r="S630" s="20" t="s">
        <v>265</v>
      </c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2:41" s="9" customFormat="1" ht="37.5" x14ac:dyDescent="0.3">
      <c r="B631" s="13">
        <v>62</v>
      </c>
      <c r="C631" s="90" t="s">
        <v>485</v>
      </c>
      <c r="D631" s="13">
        <v>1958</v>
      </c>
      <c r="E631" s="92"/>
      <c r="F631" s="21" t="s">
        <v>34</v>
      </c>
      <c r="G631" s="13">
        <v>3</v>
      </c>
      <c r="H631" s="21">
        <v>1381.6</v>
      </c>
      <c r="I631" s="21">
        <v>680.3</v>
      </c>
      <c r="J631" s="90" t="s">
        <v>42</v>
      </c>
      <c r="K631" s="21">
        <f>H631*N631</f>
        <v>207861.71999999997</v>
      </c>
      <c r="L631" s="21">
        <f>H631*O631</f>
        <v>20668.736000000001</v>
      </c>
      <c r="M631" s="31">
        <f t="shared" si="58"/>
        <v>228530.45599999998</v>
      </c>
      <c r="N631" s="31">
        <v>150.44999999999999</v>
      </c>
      <c r="O631" s="31">
        <v>14.96</v>
      </c>
      <c r="P631" s="92"/>
      <c r="Q631" s="89"/>
      <c r="R631" s="20" t="s">
        <v>37</v>
      </c>
      <c r="S631" s="20" t="s">
        <v>265</v>
      </c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2:41" s="9" customFormat="1" ht="37.5" x14ac:dyDescent="0.3">
      <c r="B632" s="13">
        <v>63</v>
      </c>
      <c r="C632" s="90" t="s">
        <v>486</v>
      </c>
      <c r="D632" s="13">
        <v>1952</v>
      </c>
      <c r="E632" s="92"/>
      <c r="F632" s="21" t="s">
        <v>34</v>
      </c>
      <c r="G632" s="13">
        <v>3</v>
      </c>
      <c r="H632" s="21">
        <v>3692.7</v>
      </c>
      <c r="I632" s="21">
        <v>1615.5</v>
      </c>
      <c r="J632" s="90" t="s">
        <v>42</v>
      </c>
      <c r="K632" s="21">
        <f>N632*H632</f>
        <v>555566.71499999997</v>
      </c>
      <c r="L632" s="21">
        <f>O632*H632</f>
        <v>55242.792000000001</v>
      </c>
      <c r="M632" s="31">
        <f t="shared" si="58"/>
        <v>610809.50699999998</v>
      </c>
      <c r="N632" s="31">
        <v>150.44999999999999</v>
      </c>
      <c r="O632" s="31">
        <v>14.96</v>
      </c>
      <c r="P632" s="92"/>
      <c r="Q632" s="89"/>
      <c r="R632" s="20" t="s">
        <v>37</v>
      </c>
      <c r="S632" s="20" t="s">
        <v>265</v>
      </c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2:41" s="9" customFormat="1" ht="37.5" x14ac:dyDescent="0.3">
      <c r="B633" s="13">
        <v>64</v>
      </c>
      <c r="C633" s="90" t="s">
        <v>487</v>
      </c>
      <c r="D633" s="13">
        <v>1956</v>
      </c>
      <c r="E633" s="92"/>
      <c r="F633" s="21" t="s">
        <v>34</v>
      </c>
      <c r="G633" s="13">
        <v>3</v>
      </c>
      <c r="H633" s="21">
        <f>I633*1.8</f>
        <v>3513.5280000000002</v>
      </c>
      <c r="I633" s="21">
        <v>1951.96</v>
      </c>
      <c r="J633" s="90" t="s">
        <v>42</v>
      </c>
      <c r="K633" s="21">
        <f>N633*H633</f>
        <v>528610.28760000004</v>
      </c>
      <c r="L633" s="21">
        <f>O633*H633</f>
        <v>52562.378880000004</v>
      </c>
      <c r="M633" s="31">
        <f t="shared" si="58"/>
        <v>581172.66648000001</v>
      </c>
      <c r="N633" s="31">
        <v>150.44999999999999</v>
      </c>
      <c r="O633" s="31">
        <v>14.96</v>
      </c>
      <c r="P633" s="92"/>
      <c r="Q633" s="89"/>
      <c r="R633" s="20" t="s">
        <v>37</v>
      </c>
      <c r="S633" s="20" t="s">
        <v>265</v>
      </c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2:41" s="9" customFormat="1" ht="37.5" x14ac:dyDescent="0.3">
      <c r="B634" s="13">
        <v>65</v>
      </c>
      <c r="C634" s="90" t="s">
        <v>488</v>
      </c>
      <c r="D634" s="13">
        <v>1956</v>
      </c>
      <c r="E634" s="92"/>
      <c r="F634" s="21" t="s">
        <v>34</v>
      </c>
      <c r="G634" s="13">
        <v>3</v>
      </c>
      <c r="H634" s="21">
        <v>3957.7</v>
      </c>
      <c r="I634" s="21">
        <v>1620.8</v>
      </c>
      <c r="J634" s="90" t="s">
        <v>42</v>
      </c>
      <c r="K634" s="21">
        <f>N634*H634</f>
        <v>595435.96499999997</v>
      </c>
      <c r="L634" s="21">
        <f>O634*H634</f>
        <v>59207.192000000003</v>
      </c>
      <c r="M634" s="31">
        <f t="shared" si="58"/>
        <v>654643.15700000001</v>
      </c>
      <c r="N634" s="31">
        <v>150.44999999999999</v>
      </c>
      <c r="O634" s="31">
        <v>14.96</v>
      </c>
      <c r="P634" s="92"/>
      <c r="Q634" s="89"/>
      <c r="R634" s="20" t="s">
        <v>37</v>
      </c>
      <c r="S634" s="20" t="s">
        <v>265</v>
      </c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2:41" s="9" customFormat="1" ht="37.5" x14ac:dyDescent="0.3">
      <c r="B635" s="13">
        <v>66</v>
      </c>
      <c r="C635" s="90" t="s">
        <v>489</v>
      </c>
      <c r="D635" s="13">
        <v>1961</v>
      </c>
      <c r="E635" s="92"/>
      <c r="F635" s="21" t="s">
        <v>34</v>
      </c>
      <c r="G635" s="13">
        <v>2</v>
      </c>
      <c r="H635" s="21">
        <v>953.2</v>
      </c>
      <c r="I635" s="21">
        <v>510.1</v>
      </c>
      <c r="J635" s="90" t="s">
        <v>42</v>
      </c>
      <c r="K635" s="21">
        <f>N635*H635</f>
        <v>159670.53200000001</v>
      </c>
      <c r="L635" s="21">
        <f>H635*O635</f>
        <v>14555.364</v>
      </c>
      <c r="M635" s="31">
        <f t="shared" si="58"/>
        <v>174225.89600000001</v>
      </c>
      <c r="N635" s="93">
        <v>167.51</v>
      </c>
      <c r="O635" s="93">
        <v>15.27</v>
      </c>
      <c r="P635" s="92"/>
      <c r="Q635" s="89"/>
      <c r="R635" s="20" t="s">
        <v>37</v>
      </c>
      <c r="S635" s="20" t="s">
        <v>265</v>
      </c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2:41" s="9" customFormat="1" ht="37.5" x14ac:dyDescent="0.3">
      <c r="B636" s="13">
        <v>67</v>
      </c>
      <c r="C636" s="90" t="s">
        <v>490</v>
      </c>
      <c r="D636" s="13">
        <v>1951</v>
      </c>
      <c r="E636" s="92"/>
      <c r="F636" s="21" t="s">
        <v>63</v>
      </c>
      <c r="G636" s="13">
        <v>1</v>
      </c>
      <c r="H636" s="21">
        <v>571.1</v>
      </c>
      <c r="I636" s="21">
        <v>227.2</v>
      </c>
      <c r="J636" s="90" t="s">
        <v>42</v>
      </c>
      <c r="K636" s="21">
        <f>H636*N636</f>
        <v>71181.90400000001</v>
      </c>
      <c r="L636" s="21">
        <f>H636*O636</f>
        <v>8709.2749999999996</v>
      </c>
      <c r="M636" s="31">
        <f t="shared" si="58"/>
        <v>79891.179000000004</v>
      </c>
      <c r="N636" s="93">
        <v>124.64</v>
      </c>
      <c r="O636" s="93">
        <v>15.25</v>
      </c>
      <c r="P636" s="92"/>
      <c r="Q636" s="89"/>
      <c r="R636" s="20" t="s">
        <v>37</v>
      </c>
      <c r="S636" s="20" t="s">
        <v>265</v>
      </c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2:41" s="9" customFormat="1" ht="37.5" x14ac:dyDescent="0.3">
      <c r="B637" s="13">
        <v>68</v>
      </c>
      <c r="C637" s="90" t="s">
        <v>491</v>
      </c>
      <c r="D637" s="13"/>
      <c r="E637" s="92"/>
      <c r="F637" s="21" t="s">
        <v>63</v>
      </c>
      <c r="G637" s="13">
        <v>2</v>
      </c>
      <c r="H637" s="21">
        <f>I637*1.8</f>
        <v>494.96400000000006</v>
      </c>
      <c r="I637" s="21">
        <v>274.98</v>
      </c>
      <c r="J637" s="90" t="s">
        <v>42</v>
      </c>
      <c r="K637" s="21">
        <f>N637*H637</f>
        <v>61692.31296000001</v>
      </c>
      <c r="L637" s="21">
        <f>H637*O637</f>
        <v>7548.2010000000009</v>
      </c>
      <c r="M637" s="31">
        <f t="shared" si="58"/>
        <v>69240.513960000011</v>
      </c>
      <c r="N637" s="93">
        <v>124.64</v>
      </c>
      <c r="O637" s="93">
        <v>15.25</v>
      </c>
      <c r="P637" s="92"/>
      <c r="Q637" s="89"/>
      <c r="R637" s="20" t="s">
        <v>37</v>
      </c>
      <c r="S637" s="20" t="s">
        <v>265</v>
      </c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2:41" s="9" customFormat="1" ht="37.5" x14ac:dyDescent="0.3">
      <c r="B638" s="13">
        <v>69</v>
      </c>
      <c r="C638" s="90" t="s">
        <v>222</v>
      </c>
      <c r="D638" s="13">
        <v>1960</v>
      </c>
      <c r="E638" s="92"/>
      <c r="F638" s="21" t="s">
        <v>34</v>
      </c>
      <c r="G638" s="13">
        <v>4</v>
      </c>
      <c r="H638" s="21">
        <v>2236.9</v>
      </c>
      <c r="I638" s="21">
        <v>1501.6</v>
      </c>
      <c r="J638" s="90" t="s">
        <v>42</v>
      </c>
      <c r="K638" s="21">
        <f>N638*H638</f>
        <v>390227.20500000002</v>
      </c>
      <c r="L638" s="21">
        <f>H638*O638</f>
        <v>37087.801999999996</v>
      </c>
      <c r="M638" s="31">
        <f t="shared" si="58"/>
        <v>427315.00699999998</v>
      </c>
      <c r="N638" s="31">
        <v>174.45</v>
      </c>
      <c r="O638" s="31">
        <v>16.579999999999998</v>
      </c>
      <c r="P638" s="92"/>
      <c r="Q638" s="89"/>
      <c r="R638" s="20" t="s">
        <v>37</v>
      </c>
      <c r="S638" s="20" t="s">
        <v>265</v>
      </c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2:41" s="9" customFormat="1" ht="37.5" x14ac:dyDescent="0.3">
      <c r="B639" s="13">
        <v>70</v>
      </c>
      <c r="C639" s="90" t="s">
        <v>492</v>
      </c>
      <c r="D639" s="13">
        <v>1933</v>
      </c>
      <c r="E639" s="92"/>
      <c r="F639" s="21" t="s">
        <v>63</v>
      </c>
      <c r="G639" s="13">
        <v>2</v>
      </c>
      <c r="H639" s="21">
        <v>858.73</v>
      </c>
      <c r="I639" s="21">
        <v>437.23</v>
      </c>
      <c r="J639" s="90" t="s">
        <v>42</v>
      </c>
      <c r="K639" s="21">
        <f>N639*H639</f>
        <v>129195.92849999999</v>
      </c>
      <c r="L639" s="21">
        <f>O639*H639</f>
        <v>12846.6008</v>
      </c>
      <c r="M639" s="31">
        <f t="shared" si="58"/>
        <v>142042.52929999999</v>
      </c>
      <c r="N639" s="31">
        <v>150.44999999999999</v>
      </c>
      <c r="O639" s="31">
        <v>14.96</v>
      </c>
      <c r="P639" s="92"/>
      <c r="Q639" s="89"/>
      <c r="R639" s="20" t="s">
        <v>37</v>
      </c>
      <c r="S639" s="20" t="s">
        <v>265</v>
      </c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2:41" s="9" customFormat="1" ht="37.5" x14ac:dyDescent="0.3">
      <c r="B640" s="13">
        <v>71</v>
      </c>
      <c r="C640" s="22" t="s">
        <v>493</v>
      </c>
      <c r="D640" s="13">
        <v>1954</v>
      </c>
      <c r="E640" s="13"/>
      <c r="F640" s="13" t="s">
        <v>494</v>
      </c>
      <c r="G640" s="13">
        <v>2</v>
      </c>
      <c r="H640" s="21">
        <v>928.5</v>
      </c>
      <c r="I640" s="21">
        <v>515.70000000000005</v>
      </c>
      <c r="J640" s="22" t="s">
        <v>42</v>
      </c>
      <c r="K640" s="50">
        <f>N640*H640</f>
        <v>115728.24</v>
      </c>
      <c r="L640" s="31">
        <f>O640*H640</f>
        <v>14159.625</v>
      </c>
      <c r="M640" s="31">
        <f t="shared" si="58"/>
        <v>129887.86500000001</v>
      </c>
      <c r="N640" s="93">
        <v>124.64</v>
      </c>
      <c r="O640" s="93">
        <v>15.25</v>
      </c>
      <c r="P640" s="20"/>
      <c r="Q640" s="89"/>
      <c r="R640" s="20" t="s">
        <v>37</v>
      </c>
      <c r="S640" s="20" t="s">
        <v>265</v>
      </c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2:41" s="9" customFormat="1" ht="37.5" x14ac:dyDescent="0.3">
      <c r="B641" s="13">
        <v>72</v>
      </c>
      <c r="C641" s="22" t="s">
        <v>495</v>
      </c>
      <c r="D641" s="13">
        <v>1953</v>
      </c>
      <c r="E641" s="13"/>
      <c r="F641" s="13" t="s">
        <v>34</v>
      </c>
      <c r="G641" s="13">
        <v>2</v>
      </c>
      <c r="H641" s="21">
        <v>925.4</v>
      </c>
      <c r="I641" s="21">
        <v>505.5</v>
      </c>
      <c r="J641" s="22" t="s">
        <v>42</v>
      </c>
      <c r="K641" s="50">
        <f>H641*N641</f>
        <v>115341.856</v>
      </c>
      <c r="L641" s="31">
        <f>H641*O641</f>
        <v>14112.35</v>
      </c>
      <c r="M641" s="31">
        <f t="shared" si="58"/>
        <v>129454.20600000001</v>
      </c>
      <c r="N641" s="93">
        <v>124.64</v>
      </c>
      <c r="O641" s="93">
        <v>15.25</v>
      </c>
      <c r="P641" s="20"/>
      <c r="Q641" s="89"/>
      <c r="R641" s="20" t="s">
        <v>37</v>
      </c>
      <c r="S641" s="20" t="s">
        <v>265</v>
      </c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2:41" s="9" customFormat="1" ht="36" customHeight="1" x14ac:dyDescent="0.3">
      <c r="B642" s="13">
        <v>73</v>
      </c>
      <c r="C642" s="22" t="s">
        <v>496</v>
      </c>
      <c r="D642" s="13">
        <v>1953</v>
      </c>
      <c r="E642" s="13"/>
      <c r="F642" s="13" t="s">
        <v>494</v>
      </c>
      <c r="G642" s="13">
        <v>2</v>
      </c>
      <c r="H642" s="21">
        <f>I642*1.8</f>
        <v>907.29000000000008</v>
      </c>
      <c r="I642" s="21">
        <v>504.05</v>
      </c>
      <c r="J642" s="22" t="s">
        <v>42</v>
      </c>
      <c r="K642" s="50">
        <f>H642*N642</f>
        <v>113084.62560000001</v>
      </c>
      <c r="L642" s="31">
        <f>H642*O642</f>
        <v>13836.172500000001</v>
      </c>
      <c r="M642" s="31">
        <f t="shared" si="58"/>
        <v>126920.79810000001</v>
      </c>
      <c r="N642" s="93">
        <v>124.64</v>
      </c>
      <c r="O642" s="93">
        <v>15.25</v>
      </c>
      <c r="P642" s="20"/>
      <c r="Q642" s="89"/>
      <c r="R642" s="20" t="s">
        <v>37</v>
      </c>
      <c r="S642" s="20" t="s">
        <v>265</v>
      </c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2:41" s="9" customFormat="1" ht="56.25" customHeight="1" x14ac:dyDescent="0.3">
      <c r="B643" s="13">
        <v>74</v>
      </c>
      <c r="C643" s="22" t="s">
        <v>497</v>
      </c>
      <c r="D643" s="13">
        <v>1973</v>
      </c>
      <c r="E643" s="13"/>
      <c r="F643" s="13" t="s">
        <v>494</v>
      </c>
      <c r="G643" s="13">
        <v>5</v>
      </c>
      <c r="H643" s="21">
        <f>I643*1.8</f>
        <v>13168.17</v>
      </c>
      <c r="I643" s="21">
        <v>7315.65</v>
      </c>
      <c r="J643" s="22" t="s">
        <v>42</v>
      </c>
      <c r="K643" s="50">
        <f>H643*N643</f>
        <v>1981151.1764999998</v>
      </c>
      <c r="L643" s="31">
        <f>H643*O643</f>
        <v>196995.82320000001</v>
      </c>
      <c r="M643" s="31">
        <f t="shared" si="58"/>
        <v>2178146.9997</v>
      </c>
      <c r="N643" s="31">
        <v>150.44999999999999</v>
      </c>
      <c r="O643" s="31">
        <v>14.96</v>
      </c>
      <c r="P643" s="20"/>
      <c r="Q643" s="89"/>
      <c r="R643" s="20" t="s">
        <v>37</v>
      </c>
      <c r="S643" s="20" t="s">
        <v>265</v>
      </c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2:41" s="9" customFormat="1" ht="31.5" customHeight="1" x14ac:dyDescent="0.3">
      <c r="B644" s="13"/>
      <c r="C644" s="22"/>
      <c r="D644" s="13"/>
      <c r="E644" s="13"/>
      <c r="F644" s="13"/>
      <c r="G644" s="13"/>
      <c r="H644" s="21"/>
      <c r="I644" s="21"/>
      <c r="J644" s="22" t="s">
        <v>229</v>
      </c>
      <c r="K644" s="50">
        <f>H643*N644</f>
        <v>13702534.338599999</v>
      </c>
      <c r="L644" s="31">
        <f>H643*O644</f>
        <v>293255.1459</v>
      </c>
      <c r="M644" s="31">
        <f t="shared" si="58"/>
        <v>13995789.484499998</v>
      </c>
      <c r="N644" s="31">
        <v>1040.58</v>
      </c>
      <c r="O644" s="31">
        <v>22.27</v>
      </c>
      <c r="P644" s="20"/>
      <c r="Q644" s="89"/>
      <c r="R644" s="20" t="s">
        <v>37</v>
      </c>
      <c r="S644" s="20" t="s">
        <v>265</v>
      </c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2:41" s="9" customFormat="1" ht="37.5" x14ac:dyDescent="0.3">
      <c r="B645" s="13">
        <v>75</v>
      </c>
      <c r="C645" s="22" t="s">
        <v>498</v>
      </c>
      <c r="D645" s="13">
        <v>1941</v>
      </c>
      <c r="E645" s="13"/>
      <c r="F645" s="13" t="s">
        <v>34</v>
      </c>
      <c r="G645" s="13">
        <v>4</v>
      </c>
      <c r="H645" s="21">
        <v>3803.9</v>
      </c>
      <c r="I645" s="21">
        <v>1706.8</v>
      </c>
      <c r="J645" s="22" t="s">
        <v>42</v>
      </c>
      <c r="K645" s="50">
        <f t="shared" ref="K645:K652" si="59">N645*H645</f>
        <v>572296.755</v>
      </c>
      <c r="L645" s="31">
        <f>O645*H645</f>
        <v>56906.344000000005</v>
      </c>
      <c r="M645" s="31">
        <f t="shared" si="58"/>
        <v>629203.09900000005</v>
      </c>
      <c r="N645" s="31">
        <v>150.44999999999999</v>
      </c>
      <c r="O645" s="31">
        <v>14.96</v>
      </c>
      <c r="P645" s="20"/>
      <c r="Q645" s="89"/>
      <c r="R645" s="20" t="s">
        <v>37</v>
      </c>
      <c r="S645" s="20" t="s">
        <v>265</v>
      </c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2:41" s="9" customFormat="1" ht="37.5" x14ac:dyDescent="0.3">
      <c r="B646" s="92">
        <v>76</v>
      </c>
      <c r="C646" s="90" t="s">
        <v>499</v>
      </c>
      <c r="D646" s="13">
        <v>1982</v>
      </c>
      <c r="E646" s="92"/>
      <c r="F646" s="21" t="s">
        <v>34</v>
      </c>
      <c r="G646" s="13">
        <v>5</v>
      </c>
      <c r="H646" s="21">
        <f>I646*1.8</f>
        <v>5912.1</v>
      </c>
      <c r="I646" s="21">
        <v>3284.5</v>
      </c>
      <c r="J646" s="90" t="s">
        <v>42</v>
      </c>
      <c r="K646" s="21">
        <f t="shared" si="59"/>
        <v>889475.44499999995</v>
      </c>
      <c r="L646" s="21">
        <f t="shared" ref="L646:L649" si="60">H646*O646</f>
        <v>88445.016000000003</v>
      </c>
      <c r="M646" s="31">
        <f t="shared" si="58"/>
        <v>977920.46099999989</v>
      </c>
      <c r="N646" s="31">
        <v>150.44999999999999</v>
      </c>
      <c r="O646" s="31">
        <v>14.96</v>
      </c>
      <c r="P646" s="92"/>
      <c r="Q646" s="89"/>
      <c r="R646" s="20" t="s">
        <v>37</v>
      </c>
      <c r="S646" s="20" t="s">
        <v>265</v>
      </c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2:41" s="9" customFormat="1" ht="37.5" x14ac:dyDescent="0.3">
      <c r="B647" s="13">
        <v>77</v>
      </c>
      <c r="C647" s="90" t="s">
        <v>500</v>
      </c>
      <c r="D647" s="13">
        <v>1973</v>
      </c>
      <c r="E647" s="92"/>
      <c r="F647" s="21" t="s">
        <v>63</v>
      </c>
      <c r="G647" s="13">
        <v>2</v>
      </c>
      <c r="H647" s="21">
        <f>I647*1.8</f>
        <v>947.88000000000011</v>
      </c>
      <c r="I647" s="21">
        <v>526.6</v>
      </c>
      <c r="J647" s="90" t="s">
        <v>42</v>
      </c>
      <c r="K647" s="21">
        <f t="shared" si="59"/>
        <v>118143.76320000002</v>
      </c>
      <c r="L647" s="21">
        <f t="shared" si="60"/>
        <v>14455.170000000002</v>
      </c>
      <c r="M647" s="31">
        <f t="shared" si="58"/>
        <v>132598.93320000003</v>
      </c>
      <c r="N647" s="93">
        <v>124.64</v>
      </c>
      <c r="O647" s="93">
        <v>15.25</v>
      </c>
      <c r="P647" s="92"/>
      <c r="Q647" s="89"/>
      <c r="R647" s="20" t="s">
        <v>37</v>
      </c>
      <c r="S647" s="20" t="s">
        <v>265</v>
      </c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2:41" s="9" customFormat="1" ht="37.5" x14ac:dyDescent="0.3">
      <c r="B648" s="13">
        <v>78</v>
      </c>
      <c r="C648" s="90" t="s">
        <v>501</v>
      </c>
      <c r="D648" s="13">
        <v>1972</v>
      </c>
      <c r="E648" s="92"/>
      <c r="F648" s="21" t="s">
        <v>63</v>
      </c>
      <c r="G648" s="13">
        <v>2</v>
      </c>
      <c r="H648" s="21">
        <v>912.3</v>
      </c>
      <c r="I648" s="21">
        <v>515.29999999999995</v>
      </c>
      <c r="J648" s="90" t="s">
        <v>42</v>
      </c>
      <c r="K648" s="21">
        <f t="shared" si="59"/>
        <v>160272.864</v>
      </c>
      <c r="L648" s="21">
        <f t="shared" si="60"/>
        <v>14058.543</v>
      </c>
      <c r="M648" s="31">
        <f t="shared" si="58"/>
        <v>174331.40700000001</v>
      </c>
      <c r="N648" s="93">
        <v>175.68</v>
      </c>
      <c r="O648" s="93">
        <v>15.41</v>
      </c>
      <c r="P648" s="92"/>
      <c r="Q648" s="89"/>
      <c r="R648" s="20" t="s">
        <v>37</v>
      </c>
      <c r="S648" s="20" t="s">
        <v>265</v>
      </c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2:41" s="9" customFormat="1" ht="31.5" customHeight="1" x14ac:dyDescent="0.3">
      <c r="B649" s="92">
        <v>79</v>
      </c>
      <c r="C649" s="90" t="s">
        <v>502</v>
      </c>
      <c r="D649" s="13">
        <v>1964</v>
      </c>
      <c r="E649" s="92"/>
      <c r="F649" s="21" t="s">
        <v>63</v>
      </c>
      <c r="G649" s="13">
        <v>2</v>
      </c>
      <c r="H649" s="21">
        <v>902.7</v>
      </c>
      <c r="I649" s="21">
        <v>502.7</v>
      </c>
      <c r="J649" s="90" t="s">
        <v>104</v>
      </c>
      <c r="K649" s="21">
        <f t="shared" si="59"/>
        <v>259002.68400000004</v>
      </c>
      <c r="L649" s="21">
        <f t="shared" si="60"/>
        <v>5542.5780000000004</v>
      </c>
      <c r="M649" s="31">
        <f t="shared" si="58"/>
        <v>264545.26200000005</v>
      </c>
      <c r="N649" s="93">
        <v>286.92</v>
      </c>
      <c r="O649" s="93">
        <v>6.14</v>
      </c>
      <c r="P649" s="92"/>
      <c r="Q649" s="89"/>
      <c r="R649" s="20" t="s">
        <v>37</v>
      </c>
      <c r="S649" s="20" t="s">
        <v>265</v>
      </c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2:41" s="9" customFormat="1" ht="30" customHeight="1" x14ac:dyDescent="0.3">
      <c r="B650" s="13">
        <v>80</v>
      </c>
      <c r="C650" s="22" t="s">
        <v>503</v>
      </c>
      <c r="D650" s="20" t="s">
        <v>504</v>
      </c>
      <c r="E650" s="92"/>
      <c r="F650" s="20" t="s">
        <v>63</v>
      </c>
      <c r="G650" s="20" t="s">
        <v>505</v>
      </c>
      <c r="H650" s="31">
        <f>I650*1.8</f>
        <v>930.96000000000015</v>
      </c>
      <c r="I650" s="31">
        <v>517.20000000000005</v>
      </c>
      <c r="J650" s="90" t="s">
        <v>104</v>
      </c>
      <c r="K650" s="21">
        <f t="shared" si="59"/>
        <v>260119.53360000005</v>
      </c>
      <c r="L650" s="21">
        <f>O650*H650</f>
        <v>5818.5000000000009</v>
      </c>
      <c r="M650" s="31">
        <f t="shared" si="58"/>
        <v>265938.03360000008</v>
      </c>
      <c r="N650" s="93">
        <v>279.41000000000003</v>
      </c>
      <c r="O650" s="93">
        <v>6.25</v>
      </c>
      <c r="P650" s="92"/>
      <c r="Q650" s="89"/>
      <c r="R650" s="20" t="s">
        <v>37</v>
      </c>
      <c r="S650" s="20" t="s">
        <v>265</v>
      </c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2:41" s="9" customFormat="1" ht="33.75" customHeight="1" x14ac:dyDescent="0.3">
      <c r="B651" s="13">
        <v>81</v>
      </c>
      <c r="C651" s="22" t="s">
        <v>506</v>
      </c>
      <c r="D651" s="20" t="s">
        <v>504</v>
      </c>
      <c r="E651" s="92"/>
      <c r="F651" s="20" t="s">
        <v>63</v>
      </c>
      <c r="G651" s="20" t="s">
        <v>505</v>
      </c>
      <c r="H651" s="31">
        <f>I651*1.8</f>
        <v>920.88000000000011</v>
      </c>
      <c r="I651" s="93">
        <v>511.6</v>
      </c>
      <c r="J651" s="90" t="s">
        <v>104</v>
      </c>
      <c r="K651" s="21">
        <f t="shared" si="59"/>
        <v>257303.08080000005</v>
      </c>
      <c r="L651" s="21">
        <f>H651*O651</f>
        <v>5755.5000000000009</v>
      </c>
      <c r="M651" s="31">
        <f t="shared" si="58"/>
        <v>263058.58080000005</v>
      </c>
      <c r="N651" s="93">
        <v>279.41000000000003</v>
      </c>
      <c r="O651" s="93">
        <v>6.25</v>
      </c>
      <c r="P651" s="92"/>
      <c r="Q651" s="89"/>
      <c r="R651" s="20" t="s">
        <v>37</v>
      </c>
      <c r="S651" s="20" t="s">
        <v>265</v>
      </c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2:41" s="9" customFormat="1" ht="27" customHeight="1" x14ac:dyDescent="0.3">
      <c r="B652" s="92">
        <v>82</v>
      </c>
      <c r="C652" s="22" t="s">
        <v>507</v>
      </c>
      <c r="D652" s="13">
        <v>1968</v>
      </c>
      <c r="E652" s="92"/>
      <c r="F652" s="13" t="s">
        <v>63</v>
      </c>
      <c r="G652" s="13">
        <v>2</v>
      </c>
      <c r="H652" s="21">
        <v>851.8</v>
      </c>
      <c r="I652" s="21">
        <v>330.5</v>
      </c>
      <c r="J652" s="22" t="s">
        <v>104</v>
      </c>
      <c r="K652" s="94">
        <f t="shared" si="59"/>
        <v>238001.43799999999</v>
      </c>
      <c r="L652" s="31">
        <f>O652*H652</f>
        <v>5323.75</v>
      </c>
      <c r="M652" s="31">
        <f t="shared" si="58"/>
        <v>243325.18799999999</v>
      </c>
      <c r="N652" s="93">
        <v>279.41000000000003</v>
      </c>
      <c r="O652" s="93">
        <v>6.25</v>
      </c>
      <c r="P652" s="20"/>
      <c r="Q652" s="89"/>
      <c r="R652" s="20" t="s">
        <v>37</v>
      </c>
      <c r="S652" s="20" t="s">
        <v>265</v>
      </c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2:41" s="9" customFormat="1" ht="37.5" x14ac:dyDescent="0.3">
      <c r="B653" s="92"/>
      <c r="C653" s="22"/>
      <c r="D653" s="13"/>
      <c r="E653" s="92"/>
      <c r="F653" s="13"/>
      <c r="G653" s="13"/>
      <c r="H653" s="21"/>
      <c r="I653" s="21"/>
      <c r="J653" s="22" t="s">
        <v>42</v>
      </c>
      <c r="K653" s="94">
        <f>H652*N653</f>
        <v>106168.352</v>
      </c>
      <c r="L653" s="31">
        <f>H652*O653</f>
        <v>12989.949999999999</v>
      </c>
      <c r="M653" s="31">
        <f t="shared" si="58"/>
        <v>119158.302</v>
      </c>
      <c r="N653" s="31">
        <v>124.64</v>
      </c>
      <c r="O653" s="31">
        <v>15.25</v>
      </c>
      <c r="P653" s="20"/>
      <c r="Q653" s="89"/>
      <c r="R653" s="20" t="s">
        <v>37</v>
      </c>
      <c r="S653" s="20" t="s">
        <v>265</v>
      </c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2:41" s="9" customFormat="1" ht="36" customHeight="1" x14ac:dyDescent="0.3">
      <c r="B654" s="92">
        <v>83</v>
      </c>
      <c r="C654" s="22" t="s">
        <v>508</v>
      </c>
      <c r="D654" s="13" t="s">
        <v>509</v>
      </c>
      <c r="E654" s="92"/>
      <c r="F654" s="13" t="s">
        <v>63</v>
      </c>
      <c r="G654" s="13" t="s">
        <v>505</v>
      </c>
      <c r="H654" s="21">
        <v>913.12</v>
      </c>
      <c r="I654" s="21">
        <v>516.20000000000005</v>
      </c>
      <c r="J654" s="22" t="s">
        <v>104</v>
      </c>
      <c r="K654" s="94">
        <f>H654*N654</f>
        <v>261992.3904</v>
      </c>
      <c r="L654" s="31">
        <f>H654*O654</f>
        <v>5606.5567999999994</v>
      </c>
      <c r="M654" s="31">
        <f t="shared" si="58"/>
        <v>267598.9472</v>
      </c>
      <c r="N654" s="93">
        <v>286.92</v>
      </c>
      <c r="O654" s="93">
        <v>6.14</v>
      </c>
      <c r="P654" s="20"/>
      <c r="Q654" s="89"/>
      <c r="R654" s="20" t="s">
        <v>37</v>
      </c>
      <c r="S654" s="20" t="s">
        <v>265</v>
      </c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2:41" s="9" customFormat="1" ht="35.25" customHeight="1" x14ac:dyDescent="0.3">
      <c r="B655" s="13">
        <v>84</v>
      </c>
      <c r="C655" s="22" t="s">
        <v>510</v>
      </c>
      <c r="D655" s="13">
        <v>1964</v>
      </c>
      <c r="E655" s="13"/>
      <c r="F655" s="59" t="s">
        <v>63</v>
      </c>
      <c r="G655" s="56">
        <v>2</v>
      </c>
      <c r="H655" s="21">
        <v>843.9</v>
      </c>
      <c r="I655" s="21">
        <v>321.2</v>
      </c>
      <c r="J655" s="22" t="s">
        <v>104</v>
      </c>
      <c r="K655" s="94">
        <f>H655*N655</f>
        <v>235794.09900000002</v>
      </c>
      <c r="L655" s="31">
        <f>H655*O655</f>
        <v>5274.375</v>
      </c>
      <c r="M655" s="31">
        <f t="shared" si="58"/>
        <v>241068.47400000002</v>
      </c>
      <c r="N655" s="93">
        <v>279.41000000000003</v>
      </c>
      <c r="O655" s="93">
        <v>6.25</v>
      </c>
      <c r="P655" s="20"/>
      <c r="Q655" s="89"/>
      <c r="R655" s="20" t="s">
        <v>37</v>
      </c>
      <c r="S655" s="20" t="s">
        <v>265</v>
      </c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2:41" s="9" customFormat="1" ht="23.25" customHeight="1" x14ac:dyDescent="0.3">
      <c r="B656" s="13">
        <v>85</v>
      </c>
      <c r="C656" s="22" t="s">
        <v>511</v>
      </c>
      <c r="D656" s="13">
        <v>1967</v>
      </c>
      <c r="E656" s="13"/>
      <c r="F656" s="59" t="s">
        <v>63</v>
      </c>
      <c r="G656" s="56">
        <v>2</v>
      </c>
      <c r="H656" s="21">
        <v>835.26</v>
      </c>
      <c r="I656" s="21">
        <v>332.3</v>
      </c>
      <c r="J656" s="22" t="s">
        <v>104</v>
      </c>
      <c r="K656" s="94">
        <f>N656*H656</f>
        <v>233379.99660000001</v>
      </c>
      <c r="L656" s="31">
        <f>H656*O656</f>
        <v>5220.375</v>
      </c>
      <c r="M656" s="31">
        <f t="shared" si="58"/>
        <v>238600.37160000001</v>
      </c>
      <c r="N656" s="93">
        <v>279.41000000000003</v>
      </c>
      <c r="O656" s="93">
        <v>6.25</v>
      </c>
      <c r="P656" s="20"/>
      <c r="Q656" s="89"/>
      <c r="R656" s="20" t="s">
        <v>37</v>
      </c>
      <c r="S656" s="20" t="s">
        <v>265</v>
      </c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2:41" s="9" customFormat="1" ht="37.5" x14ac:dyDescent="0.3">
      <c r="B657" s="13"/>
      <c r="C657" s="22"/>
      <c r="D657" s="13"/>
      <c r="E657" s="13"/>
      <c r="F657" s="59"/>
      <c r="G657" s="56"/>
      <c r="H657" s="21"/>
      <c r="I657" s="21"/>
      <c r="J657" s="22" t="s">
        <v>42</v>
      </c>
      <c r="K657" s="94">
        <f>H656*N657</f>
        <v>104106.8064</v>
      </c>
      <c r="L657" s="31">
        <f>H656*O657</f>
        <v>12737.715</v>
      </c>
      <c r="M657" s="31">
        <f t="shared" si="58"/>
        <v>116844.5214</v>
      </c>
      <c r="N657" s="31">
        <v>124.64</v>
      </c>
      <c r="O657" s="31">
        <v>15.25</v>
      </c>
      <c r="P657" s="20"/>
      <c r="Q657" s="89"/>
      <c r="R657" s="20" t="s">
        <v>37</v>
      </c>
      <c r="S657" s="20" t="s">
        <v>265</v>
      </c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2:41" s="9" customFormat="1" ht="37.5" x14ac:dyDescent="0.3">
      <c r="B658" s="92">
        <v>86</v>
      </c>
      <c r="C658" s="90" t="s">
        <v>512</v>
      </c>
      <c r="D658" s="13">
        <v>1977</v>
      </c>
      <c r="E658" s="92"/>
      <c r="F658" s="21" t="s">
        <v>34</v>
      </c>
      <c r="G658" s="13">
        <v>3</v>
      </c>
      <c r="H658" s="21">
        <f>I658*1.8</f>
        <v>1736.712</v>
      </c>
      <c r="I658" s="21">
        <v>964.84</v>
      </c>
      <c r="J658" s="90" t="s">
        <v>42</v>
      </c>
      <c r="K658" s="21">
        <f>N658*H658</f>
        <v>261288.32039999997</v>
      </c>
      <c r="L658" s="21">
        <f>H658*O658</f>
        <v>25981.211520000001</v>
      </c>
      <c r="M658" s="31">
        <f t="shared" si="58"/>
        <v>287269.53191999998</v>
      </c>
      <c r="N658" s="31">
        <v>150.44999999999999</v>
      </c>
      <c r="O658" s="31">
        <v>14.96</v>
      </c>
      <c r="P658" s="92"/>
      <c r="Q658" s="89"/>
      <c r="R658" s="20" t="s">
        <v>37</v>
      </c>
      <c r="S658" s="20" t="s">
        <v>265</v>
      </c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2:41" s="9" customFormat="1" ht="37.5" customHeight="1" x14ac:dyDescent="0.3">
      <c r="B659" s="13">
        <v>87</v>
      </c>
      <c r="C659" s="22" t="s">
        <v>513</v>
      </c>
      <c r="D659" s="13">
        <v>1983</v>
      </c>
      <c r="E659" s="13"/>
      <c r="F659" s="13" t="s">
        <v>34</v>
      </c>
      <c r="G659" s="13">
        <v>5</v>
      </c>
      <c r="H659" s="21">
        <f>I659*1.8</f>
        <v>6012.6840000000002</v>
      </c>
      <c r="I659" s="21">
        <v>3340.38</v>
      </c>
      <c r="J659" s="22" t="s">
        <v>104</v>
      </c>
      <c r="K659" s="94">
        <f>N659*H659</f>
        <v>1017646.767</v>
      </c>
      <c r="L659" s="31">
        <f>H659*O659</f>
        <v>21826.04292</v>
      </c>
      <c r="M659" s="31">
        <f t="shared" si="58"/>
        <v>1039472.80992</v>
      </c>
      <c r="N659" s="31">
        <v>169.25</v>
      </c>
      <c r="O659" s="31">
        <v>3.63</v>
      </c>
      <c r="P659" s="20"/>
      <c r="Q659" s="89"/>
      <c r="R659" s="20" t="s">
        <v>37</v>
      </c>
      <c r="S659" s="20" t="s">
        <v>265</v>
      </c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2:41" s="9" customFormat="1" ht="37.5" x14ac:dyDescent="0.3">
      <c r="B660" s="13"/>
      <c r="C660" s="22"/>
      <c r="D660" s="13"/>
      <c r="E660" s="13"/>
      <c r="F660" s="13"/>
      <c r="G660" s="13"/>
      <c r="H660" s="21"/>
      <c r="I660" s="21"/>
      <c r="J660" s="22" t="s">
        <v>514</v>
      </c>
      <c r="K660" s="94">
        <f>N660*H659</f>
        <v>904608.30779999995</v>
      </c>
      <c r="L660" s="31">
        <f>H659*O660</f>
        <v>89949.752640000006</v>
      </c>
      <c r="M660" s="31">
        <f t="shared" si="58"/>
        <v>994558.06043999991</v>
      </c>
      <c r="N660" s="31">
        <v>150.44999999999999</v>
      </c>
      <c r="O660" s="31">
        <v>14.96</v>
      </c>
      <c r="P660" s="20"/>
      <c r="Q660" s="89"/>
      <c r="R660" s="20" t="s">
        <v>37</v>
      </c>
      <c r="S660" s="20" t="s">
        <v>265</v>
      </c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2:41" s="9" customFormat="1" x14ac:dyDescent="0.3">
      <c r="B661" s="13"/>
      <c r="C661" s="22"/>
      <c r="D661" s="13"/>
      <c r="E661" s="13"/>
      <c r="F661" s="13"/>
      <c r="G661" s="13"/>
      <c r="H661" s="21"/>
      <c r="I661" s="21"/>
      <c r="J661" s="22" t="s">
        <v>48</v>
      </c>
      <c r="K661" s="94">
        <f>H659*N661</f>
        <v>6256678.7167199999</v>
      </c>
      <c r="L661" s="31">
        <f>H659*O661</f>
        <v>133902.47268000001</v>
      </c>
      <c r="M661" s="31">
        <f t="shared" si="58"/>
        <v>6390581.1893999996</v>
      </c>
      <c r="N661" s="21">
        <v>1040.58</v>
      </c>
      <c r="O661" s="31">
        <v>22.27</v>
      </c>
      <c r="P661" s="20"/>
      <c r="Q661" s="89"/>
      <c r="R661" s="20" t="s">
        <v>37</v>
      </c>
      <c r="S661" s="20" t="s">
        <v>265</v>
      </c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2:41" s="9" customFormat="1" ht="37.5" x14ac:dyDescent="0.3">
      <c r="B662" s="13">
        <v>88</v>
      </c>
      <c r="C662" s="90" t="s">
        <v>515</v>
      </c>
      <c r="D662" s="13">
        <v>1981</v>
      </c>
      <c r="E662" s="92"/>
      <c r="F662" s="21" t="s">
        <v>34</v>
      </c>
      <c r="G662" s="13">
        <v>3</v>
      </c>
      <c r="H662" s="21">
        <f>I662*1.8</f>
        <v>1651.4640000000002</v>
      </c>
      <c r="I662" s="21">
        <v>917.48</v>
      </c>
      <c r="J662" s="90" t="s">
        <v>42</v>
      </c>
      <c r="K662" s="21">
        <f>N662*H662</f>
        <v>248462.75880000001</v>
      </c>
      <c r="L662" s="21">
        <f>H662*O662</f>
        <v>24705.901440000005</v>
      </c>
      <c r="M662" s="31">
        <f t="shared" si="58"/>
        <v>273168.66024</v>
      </c>
      <c r="N662" s="31">
        <v>150.44999999999999</v>
      </c>
      <c r="O662" s="31">
        <v>14.96</v>
      </c>
      <c r="P662" s="92"/>
      <c r="Q662" s="89"/>
      <c r="R662" s="20" t="s">
        <v>37</v>
      </c>
      <c r="S662" s="20" t="s">
        <v>265</v>
      </c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2:41" s="9" customFormat="1" ht="56.25" x14ac:dyDescent="0.3">
      <c r="B663" s="13">
        <v>89</v>
      </c>
      <c r="C663" s="22" t="s">
        <v>516</v>
      </c>
      <c r="D663" s="13">
        <v>1991</v>
      </c>
      <c r="E663" s="13"/>
      <c r="F663" s="13" t="s">
        <v>83</v>
      </c>
      <c r="G663" s="13">
        <v>10</v>
      </c>
      <c r="H663" s="21">
        <v>9992.02</v>
      </c>
      <c r="I663" s="21">
        <v>6864</v>
      </c>
      <c r="J663" s="22" t="s">
        <v>447</v>
      </c>
      <c r="K663" s="49">
        <v>6486727.9840000002</v>
      </c>
      <c r="L663" s="31">
        <v>138827.30000000002</v>
      </c>
      <c r="M663" s="31">
        <f t="shared" si="58"/>
        <v>6625555.284</v>
      </c>
      <c r="N663" s="31">
        <v>724.24</v>
      </c>
      <c r="O663" s="31">
        <v>15.5</v>
      </c>
      <c r="P663" s="20"/>
      <c r="Q663" s="89"/>
      <c r="R663" s="20" t="s">
        <v>37</v>
      </c>
      <c r="S663" s="20" t="s">
        <v>265</v>
      </c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2:41" s="9" customFormat="1" ht="37.5" x14ac:dyDescent="0.3">
      <c r="B664" s="92">
        <v>90</v>
      </c>
      <c r="C664" s="90" t="s">
        <v>517</v>
      </c>
      <c r="D664" s="92" t="s">
        <v>518</v>
      </c>
      <c r="E664" s="92"/>
      <c r="F664" s="13" t="s">
        <v>63</v>
      </c>
      <c r="G664" s="92" t="s">
        <v>505</v>
      </c>
      <c r="H664" s="93">
        <v>1489</v>
      </c>
      <c r="I664" s="93">
        <v>844.5</v>
      </c>
      <c r="J664" s="90" t="s">
        <v>42</v>
      </c>
      <c r="K664" s="21">
        <f>N664*H664</f>
        <v>261587.52000000002</v>
      </c>
      <c r="L664" s="21">
        <f t="shared" ref="L664:L716" si="61">H664*O664</f>
        <v>22945.49</v>
      </c>
      <c r="M664" s="31">
        <f t="shared" si="58"/>
        <v>284533.01</v>
      </c>
      <c r="N664" s="93">
        <v>175.68</v>
      </c>
      <c r="O664" s="93">
        <v>15.41</v>
      </c>
      <c r="P664" s="92"/>
      <c r="Q664" s="89"/>
      <c r="R664" s="20" t="s">
        <v>37</v>
      </c>
      <c r="S664" s="20" t="s">
        <v>265</v>
      </c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2:41" s="9" customFormat="1" ht="37.5" x14ac:dyDescent="0.3">
      <c r="B665" s="92">
        <v>91</v>
      </c>
      <c r="C665" s="34" t="s">
        <v>519</v>
      </c>
      <c r="D665" s="13">
        <v>1980</v>
      </c>
      <c r="E665" s="92"/>
      <c r="F665" s="13" t="s">
        <v>83</v>
      </c>
      <c r="G665" s="13">
        <v>5</v>
      </c>
      <c r="H665" s="21">
        <v>6747.6</v>
      </c>
      <c r="I665" s="21">
        <v>3892.4</v>
      </c>
      <c r="J665" s="90" t="s">
        <v>42</v>
      </c>
      <c r="K665" s="21">
        <f>N665*H665</f>
        <v>997362.75600000005</v>
      </c>
      <c r="L665" s="21">
        <f t="shared" si="61"/>
        <v>100606.716</v>
      </c>
      <c r="M665" s="31">
        <f t="shared" si="58"/>
        <v>1097969.4720000001</v>
      </c>
      <c r="N665" s="93">
        <v>147.81</v>
      </c>
      <c r="O665" s="93">
        <v>14.91</v>
      </c>
      <c r="P665" s="92"/>
      <c r="Q665" s="89"/>
      <c r="R665" s="20" t="s">
        <v>37</v>
      </c>
      <c r="S665" s="20" t="s">
        <v>265</v>
      </c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2:41" s="9" customFormat="1" ht="37.5" x14ac:dyDescent="0.3">
      <c r="B666" s="92">
        <v>92</v>
      </c>
      <c r="C666" s="90" t="s">
        <v>520</v>
      </c>
      <c r="D666" s="92">
        <v>1961</v>
      </c>
      <c r="E666" s="92"/>
      <c r="F666" s="13" t="s">
        <v>63</v>
      </c>
      <c r="G666" s="92" t="s">
        <v>505</v>
      </c>
      <c r="H666" s="93">
        <f t="shared" ref="H666:H671" si="62">I666*1.8</f>
        <v>560.34</v>
      </c>
      <c r="I666" s="93">
        <v>311.3</v>
      </c>
      <c r="J666" s="90" t="s">
        <v>42</v>
      </c>
      <c r="K666" s="21">
        <f>N666*H666</f>
        <v>93834.536400000012</v>
      </c>
      <c r="L666" s="21">
        <f t="shared" si="61"/>
        <v>8550.7884000000013</v>
      </c>
      <c r="M666" s="31">
        <f t="shared" si="58"/>
        <v>102385.32480000002</v>
      </c>
      <c r="N666" s="93">
        <v>167.46</v>
      </c>
      <c r="O666" s="93">
        <v>15.26</v>
      </c>
      <c r="P666" s="92"/>
      <c r="Q666" s="89"/>
      <c r="R666" s="20" t="s">
        <v>37</v>
      </c>
      <c r="S666" s="20" t="s">
        <v>265</v>
      </c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2:41" s="9" customFormat="1" ht="37.5" x14ac:dyDescent="0.3">
      <c r="B667" s="92">
        <v>93</v>
      </c>
      <c r="C667" s="90" t="s">
        <v>521</v>
      </c>
      <c r="D667" s="92">
        <v>1963</v>
      </c>
      <c r="E667" s="92"/>
      <c r="F667" s="92" t="s">
        <v>522</v>
      </c>
      <c r="G667" s="92">
        <v>2</v>
      </c>
      <c r="H667" s="93">
        <f t="shared" si="62"/>
        <v>1091.52</v>
      </c>
      <c r="I667" s="93">
        <v>606.4</v>
      </c>
      <c r="J667" s="90" t="s">
        <v>42</v>
      </c>
      <c r="K667" s="21">
        <f>H667*N667</f>
        <v>179096.60160000002</v>
      </c>
      <c r="L667" s="21">
        <f t="shared" si="61"/>
        <v>16602.019200000002</v>
      </c>
      <c r="M667" s="31">
        <f t="shared" si="58"/>
        <v>195698.62080000003</v>
      </c>
      <c r="N667" s="93">
        <v>164.08</v>
      </c>
      <c r="O667" s="93">
        <v>15.21</v>
      </c>
      <c r="P667" s="92"/>
      <c r="Q667" s="89"/>
      <c r="R667" s="20" t="s">
        <v>37</v>
      </c>
      <c r="S667" s="20" t="s">
        <v>265</v>
      </c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2:41" s="9" customFormat="1" ht="37.5" x14ac:dyDescent="0.3">
      <c r="B668" s="92">
        <v>94</v>
      </c>
      <c r="C668" s="90" t="s">
        <v>523</v>
      </c>
      <c r="D668" s="92" t="s">
        <v>509</v>
      </c>
      <c r="E668" s="92"/>
      <c r="F668" s="13" t="s">
        <v>421</v>
      </c>
      <c r="G668" s="92" t="s">
        <v>505</v>
      </c>
      <c r="H668" s="93">
        <f t="shared" si="62"/>
        <v>1123.74</v>
      </c>
      <c r="I668" s="93" t="s">
        <v>524</v>
      </c>
      <c r="J668" s="90" t="s">
        <v>42</v>
      </c>
      <c r="K668" s="21">
        <f>N668*H668</f>
        <v>184225.9356</v>
      </c>
      <c r="L668" s="21">
        <f t="shared" si="61"/>
        <v>17092.0854</v>
      </c>
      <c r="M668" s="31">
        <f t="shared" si="58"/>
        <v>201318.02100000001</v>
      </c>
      <c r="N668" s="93">
        <v>163.94</v>
      </c>
      <c r="O668" s="93">
        <v>15.21</v>
      </c>
      <c r="P668" s="92"/>
      <c r="Q668" s="89"/>
      <c r="R668" s="20" t="s">
        <v>37</v>
      </c>
      <c r="S668" s="20" t="s">
        <v>265</v>
      </c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2:41" s="9" customFormat="1" ht="37.5" x14ac:dyDescent="0.3">
      <c r="B669" s="92">
        <v>95</v>
      </c>
      <c r="C669" s="90" t="s">
        <v>525</v>
      </c>
      <c r="D669" s="92">
        <v>1954</v>
      </c>
      <c r="E669" s="92"/>
      <c r="F669" s="92" t="s">
        <v>63</v>
      </c>
      <c r="G669" s="92">
        <v>2</v>
      </c>
      <c r="H669" s="93">
        <f t="shared" si="62"/>
        <v>542.34</v>
      </c>
      <c r="I669" s="93">
        <v>301.3</v>
      </c>
      <c r="J669" s="90" t="s">
        <v>42</v>
      </c>
      <c r="K669" s="21">
        <f t="shared" ref="K669:K676" si="63">H669*N669</f>
        <v>95278.291200000007</v>
      </c>
      <c r="L669" s="21">
        <f t="shared" si="61"/>
        <v>8357.4593999999997</v>
      </c>
      <c r="M669" s="31">
        <f t="shared" si="58"/>
        <v>103635.7506</v>
      </c>
      <c r="N669" s="93">
        <v>175.68</v>
      </c>
      <c r="O669" s="93">
        <v>15.41</v>
      </c>
      <c r="P669" s="92"/>
      <c r="Q669" s="89"/>
      <c r="R669" s="20" t="s">
        <v>37</v>
      </c>
      <c r="S669" s="20" t="s">
        <v>265</v>
      </c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2:41" s="9" customFormat="1" ht="37.5" x14ac:dyDescent="0.3">
      <c r="B670" s="92">
        <v>96</v>
      </c>
      <c r="C670" s="90" t="s">
        <v>526</v>
      </c>
      <c r="D670" s="92">
        <v>1960</v>
      </c>
      <c r="E670" s="92"/>
      <c r="F670" s="92" t="s">
        <v>522</v>
      </c>
      <c r="G670" s="92">
        <v>2</v>
      </c>
      <c r="H670" s="93">
        <f t="shared" si="62"/>
        <v>1250.46</v>
      </c>
      <c r="I670" s="93">
        <v>694.7</v>
      </c>
      <c r="J670" s="90" t="s">
        <v>42</v>
      </c>
      <c r="K670" s="21">
        <f t="shared" si="63"/>
        <v>192058.1514</v>
      </c>
      <c r="L670" s="21">
        <f t="shared" si="61"/>
        <v>19019.496600000002</v>
      </c>
      <c r="M670" s="31">
        <f t="shared" si="58"/>
        <v>211077.64800000002</v>
      </c>
      <c r="N670" s="93">
        <v>153.59</v>
      </c>
      <c r="O670" s="93">
        <v>15.21</v>
      </c>
      <c r="P670" s="92"/>
      <c r="Q670" s="89"/>
      <c r="R670" s="20" t="s">
        <v>37</v>
      </c>
      <c r="S670" s="20" t="s">
        <v>265</v>
      </c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2:41" s="9" customFormat="1" ht="37.5" x14ac:dyDescent="0.3">
      <c r="B671" s="92">
        <v>97</v>
      </c>
      <c r="C671" s="95" t="s">
        <v>527</v>
      </c>
      <c r="D671" s="92">
        <v>1935</v>
      </c>
      <c r="E671" s="92"/>
      <c r="F671" s="92" t="s">
        <v>63</v>
      </c>
      <c r="G671" s="92">
        <v>2</v>
      </c>
      <c r="H671" s="93">
        <f t="shared" si="62"/>
        <v>1571.22</v>
      </c>
      <c r="I671" s="93">
        <v>872.9</v>
      </c>
      <c r="J671" s="90" t="s">
        <v>42</v>
      </c>
      <c r="K671" s="21">
        <f t="shared" si="63"/>
        <v>276031.92960000003</v>
      </c>
      <c r="L671" s="21">
        <f t="shared" si="61"/>
        <v>24212.500200000002</v>
      </c>
      <c r="M671" s="31">
        <f t="shared" si="58"/>
        <v>300244.42980000004</v>
      </c>
      <c r="N671" s="93">
        <v>175.68</v>
      </c>
      <c r="O671" s="93">
        <v>15.41</v>
      </c>
      <c r="P671" s="92"/>
      <c r="Q671" s="89"/>
      <c r="R671" s="20" t="s">
        <v>37</v>
      </c>
      <c r="S671" s="20" t="s">
        <v>265</v>
      </c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2:41" s="9" customFormat="1" ht="56.25" x14ac:dyDescent="0.3">
      <c r="B672" s="92">
        <v>98</v>
      </c>
      <c r="C672" s="90" t="s">
        <v>528</v>
      </c>
      <c r="D672" s="92">
        <v>1947</v>
      </c>
      <c r="E672" s="92"/>
      <c r="F672" s="92" t="s">
        <v>56</v>
      </c>
      <c r="G672" s="92">
        <v>2</v>
      </c>
      <c r="H672" s="93">
        <v>2779</v>
      </c>
      <c r="I672" s="93">
        <v>1369.3</v>
      </c>
      <c r="J672" s="90" t="s">
        <v>42</v>
      </c>
      <c r="K672" s="21">
        <f t="shared" si="63"/>
        <v>426826.61</v>
      </c>
      <c r="L672" s="21">
        <f t="shared" si="61"/>
        <v>42268.590000000004</v>
      </c>
      <c r="M672" s="31">
        <f t="shared" si="58"/>
        <v>469095.2</v>
      </c>
      <c r="N672" s="93">
        <v>153.59</v>
      </c>
      <c r="O672" s="93">
        <v>15.21</v>
      </c>
      <c r="P672" s="92"/>
      <c r="Q672" s="89"/>
      <c r="R672" s="20" t="s">
        <v>37</v>
      </c>
      <c r="S672" s="20" t="s">
        <v>265</v>
      </c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2:41" s="9" customFormat="1" ht="37.5" x14ac:dyDescent="0.3">
      <c r="B673" s="92">
        <v>99</v>
      </c>
      <c r="C673" s="90" t="s">
        <v>529</v>
      </c>
      <c r="D673" s="92">
        <v>1952</v>
      </c>
      <c r="E673" s="92"/>
      <c r="F673" s="92" t="s">
        <v>63</v>
      </c>
      <c r="G673" s="92">
        <v>2</v>
      </c>
      <c r="H673" s="93">
        <v>1015.8</v>
      </c>
      <c r="I673" s="93">
        <v>576.79999999999995</v>
      </c>
      <c r="J673" s="90" t="s">
        <v>42</v>
      </c>
      <c r="K673" s="21">
        <f t="shared" si="63"/>
        <v>178455.74400000001</v>
      </c>
      <c r="L673" s="21">
        <f t="shared" si="61"/>
        <v>15653.477999999999</v>
      </c>
      <c r="M673" s="31">
        <f t="shared" si="58"/>
        <v>194109.22200000001</v>
      </c>
      <c r="N673" s="93">
        <v>175.68</v>
      </c>
      <c r="O673" s="93">
        <v>15.41</v>
      </c>
      <c r="P673" s="92"/>
      <c r="Q673" s="89"/>
      <c r="R673" s="20" t="s">
        <v>37</v>
      </c>
      <c r="S673" s="20" t="s">
        <v>265</v>
      </c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2:41" s="9" customFormat="1" ht="37.5" x14ac:dyDescent="0.3">
      <c r="B674" s="92">
        <v>100</v>
      </c>
      <c r="C674" s="90" t="s">
        <v>530</v>
      </c>
      <c r="D674" s="92">
        <v>1958</v>
      </c>
      <c r="E674" s="92"/>
      <c r="F674" s="92" t="s">
        <v>63</v>
      </c>
      <c r="G674" s="92">
        <v>2</v>
      </c>
      <c r="H674" s="93">
        <v>362.9</v>
      </c>
      <c r="I674" s="93">
        <v>213.4</v>
      </c>
      <c r="J674" s="90" t="s">
        <v>42</v>
      </c>
      <c r="K674" s="21">
        <f t="shared" si="63"/>
        <v>45231.856</v>
      </c>
      <c r="L674" s="21">
        <f>H674*O674</f>
        <v>5534.2249999999995</v>
      </c>
      <c r="M674" s="31">
        <f t="shared" si="58"/>
        <v>50766.080999999998</v>
      </c>
      <c r="N674" s="93">
        <v>124.64</v>
      </c>
      <c r="O674" s="93">
        <v>15.25</v>
      </c>
      <c r="P674" s="92"/>
      <c r="Q674" s="89"/>
      <c r="R674" s="20" t="s">
        <v>37</v>
      </c>
      <c r="S674" s="20" t="s">
        <v>265</v>
      </c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2:41" s="9" customFormat="1" ht="37.5" x14ac:dyDescent="0.3">
      <c r="B675" s="92">
        <v>101</v>
      </c>
      <c r="C675" s="90" t="s">
        <v>531</v>
      </c>
      <c r="D675" s="92">
        <v>1952</v>
      </c>
      <c r="E675" s="92"/>
      <c r="F675" s="92" t="s">
        <v>63</v>
      </c>
      <c r="G675" s="92">
        <v>2</v>
      </c>
      <c r="H675" s="93">
        <v>421.5</v>
      </c>
      <c r="I675" s="93">
        <v>177.5</v>
      </c>
      <c r="J675" s="90" t="s">
        <v>42</v>
      </c>
      <c r="K675" s="21">
        <f t="shared" si="63"/>
        <v>52535.76</v>
      </c>
      <c r="L675" s="21">
        <f>H675*O675</f>
        <v>6427.875</v>
      </c>
      <c r="M675" s="31">
        <f t="shared" si="58"/>
        <v>58963.635000000002</v>
      </c>
      <c r="N675" s="93">
        <v>124.64</v>
      </c>
      <c r="O675" s="93">
        <v>15.25</v>
      </c>
      <c r="P675" s="92"/>
      <c r="Q675" s="89"/>
      <c r="R675" s="20" t="s">
        <v>37</v>
      </c>
      <c r="S675" s="20" t="s">
        <v>265</v>
      </c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2:41" s="9" customFormat="1" ht="37.5" x14ac:dyDescent="0.3">
      <c r="B676" s="92">
        <v>102</v>
      </c>
      <c r="C676" s="90" t="s">
        <v>532</v>
      </c>
      <c r="D676" s="92">
        <v>1928</v>
      </c>
      <c r="E676" s="92"/>
      <c r="F676" s="92" t="s">
        <v>63</v>
      </c>
      <c r="G676" s="92">
        <v>2</v>
      </c>
      <c r="H676" s="93">
        <v>832.1</v>
      </c>
      <c r="I676" s="93">
        <v>472.9</v>
      </c>
      <c r="J676" s="90" t="s">
        <v>42</v>
      </c>
      <c r="K676" s="21">
        <f t="shared" si="63"/>
        <v>103712.944</v>
      </c>
      <c r="L676" s="21">
        <f>H676*O676</f>
        <v>12689.525</v>
      </c>
      <c r="M676" s="31">
        <f t="shared" si="58"/>
        <v>116402.469</v>
      </c>
      <c r="N676" s="93">
        <v>124.64</v>
      </c>
      <c r="O676" s="93">
        <v>15.25</v>
      </c>
      <c r="P676" s="92"/>
      <c r="Q676" s="89"/>
      <c r="R676" s="20" t="s">
        <v>37</v>
      </c>
      <c r="S676" s="20" t="s">
        <v>265</v>
      </c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2:41" s="9" customFormat="1" ht="37.5" x14ac:dyDescent="0.3">
      <c r="B677" s="92">
        <v>103</v>
      </c>
      <c r="C677" s="90" t="s">
        <v>235</v>
      </c>
      <c r="D677" s="92">
        <v>1947</v>
      </c>
      <c r="E677" s="92"/>
      <c r="F677" s="92" t="s">
        <v>63</v>
      </c>
      <c r="G677" s="92">
        <v>2</v>
      </c>
      <c r="H677" s="93">
        <v>1105.4000000000001</v>
      </c>
      <c r="I677" s="93">
        <v>618</v>
      </c>
      <c r="J677" s="90" t="s">
        <v>42</v>
      </c>
      <c r="K677" s="21">
        <f>N677*H677</f>
        <v>137777.05600000001</v>
      </c>
      <c r="L677" s="21">
        <f>O677*H677</f>
        <v>16857.350000000002</v>
      </c>
      <c r="M677" s="31">
        <f t="shared" si="58"/>
        <v>154634.40600000002</v>
      </c>
      <c r="N677" s="31">
        <v>124.64</v>
      </c>
      <c r="O677" s="31">
        <v>15.25</v>
      </c>
      <c r="P677" s="92"/>
      <c r="Q677" s="89"/>
      <c r="R677" s="20" t="s">
        <v>37</v>
      </c>
      <c r="S677" s="20" t="s">
        <v>265</v>
      </c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2:41" s="9" customFormat="1" ht="37.5" x14ac:dyDescent="0.3">
      <c r="B678" s="92">
        <v>104</v>
      </c>
      <c r="C678" s="90" t="s">
        <v>238</v>
      </c>
      <c r="D678" s="92">
        <v>1927</v>
      </c>
      <c r="E678" s="92"/>
      <c r="F678" s="92" t="s">
        <v>63</v>
      </c>
      <c r="G678" s="92">
        <v>2</v>
      </c>
      <c r="H678" s="93">
        <v>891.8</v>
      </c>
      <c r="I678" s="93">
        <v>492.1</v>
      </c>
      <c r="J678" s="90" t="s">
        <v>42</v>
      </c>
      <c r="K678" s="21">
        <f>N678*H678</f>
        <v>111153.95199999999</v>
      </c>
      <c r="L678" s="21">
        <f>O678*H678</f>
        <v>13599.949999999999</v>
      </c>
      <c r="M678" s="31">
        <f t="shared" si="58"/>
        <v>124753.90199999999</v>
      </c>
      <c r="N678" s="31">
        <v>124.64</v>
      </c>
      <c r="O678" s="31">
        <v>15.25</v>
      </c>
      <c r="P678" s="92"/>
      <c r="Q678" s="89"/>
      <c r="R678" s="20" t="s">
        <v>37</v>
      </c>
      <c r="S678" s="20" t="s">
        <v>265</v>
      </c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2:41" s="9" customFormat="1" ht="37.5" x14ac:dyDescent="0.3">
      <c r="B679" s="92">
        <v>105</v>
      </c>
      <c r="C679" s="90" t="s">
        <v>533</v>
      </c>
      <c r="D679" s="92">
        <v>1936</v>
      </c>
      <c r="E679" s="92"/>
      <c r="F679" s="92" t="s">
        <v>63</v>
      </c>
      <c r="G679" s="92">
        <v>2</v>
      </c>
      <c r="H679" s="93">
        <v>790.3</v>
      </c>
      <c r="I679" s="93">
        <v>404.3</v>
      </c>
      <c r="J679" s="90" t="s">
        <v>42</v>
      </c>
      <c r="K679" s="21">
        <f>H679*N679</f>
        <v>98502.991999999998</v>
      </c>
      <c r="L679" s="21">
        <f t="shared" ref="L679:L685" si="64">H679*O679</f>
        <v>12052.074999999999</v>
      </c>
      <c r="M679" s="31">
        <f t="shared" si="58"/>
        <v>110555.067</v>
      </c>
      <c r="N679" s="31">
        <v>124.64</v>
      </c>
      <c r="O679" s="31">
        <v>15.25</v>
      </c>
      <c r="P679" s="92"/>
      <c r="Q679" s="89"/>
      <c r="R679" s="20" t="s">
        <v>37</v>
      </c>
      <c r="S679" s="20" t="s">
        <v>265</v>
      </c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2:41" ht="37.5" x14ac:dyDescent="0.3">
      <c r="B680" s="92">
        <v>106</v>
      </c>
      <c r="C680" s="90" t="s">
        <v>534</v>
      </c>
      <c r="D680" s="92">
        <v>1917</v>
      </c>
      <c r="E680" s="92"/>
      <c r="F680" s="92" t="s">
        <v>63</v>
      </c>
      <c r="G680" s="92">
        <v>1</v>
      </c>
      <c r="H680" s="93">
        <v>563.79999999999995</v>
      </c>
      <c r="I680" s="93">
        <v>191.8</v>
      </c>
      <c r="J680" s="90" t="s">
        <v>42</v>
      </c>
      <c r="K680" s="21">
        <f>H680*N680</f>
        <v>70272.031999999992</v>
      </c>
      <c r="L680" s="21">
        <f t="shared" si="64"/>
        <v>8597.9499999999989</v>
      </c>
      <c r="M680" s="31">
        <f t="shared" si="58"/>
        <v>78869.981999999989</v>
      </c>
      <c r="N680" s="31">
        <v>124.64</v>
      </c>
      <c r="O680" s="31">
        <v>15.25</v>
      </c>
      <c r="P680" s="92"/>
      <c r="Q680" s="89"/>
      <c r="R680" s="20" t="s">
        <v>37</v>
      </c>
      <c r="S680" s="20" t="s">
        <v>265</v>
      </c>
    </row>
    <row r="681" spans="2:41" ht="37.5" x14ac:dyDescent="0.3">
      <c r="B681" s="92">
        <v>107</v>
      </c>
      <c r="C681" s="90" t="s">
        <v>535</v>
      </c>
      <c r="D681" s="92">
        <v>1940</v>
      </c>
      <c r="E681" s="92"/>
      <c r="F681" s="92" t="s">
        <v>63</v>
      </c>
      <c r="G681" s="92">
        <v>2</v>
      </c>
      <c r="H681" s="93">
        <v>1107.5</v>
      </c>
      <c r="I681" s="93">
        <v>628.20000000000005</v>
      </c>
      <c r="J681" s="90" t="s">
        <v>42</v>
      </c>
      <c r="K681" s="21">
        <f>H681*N681</f>
        <v>138038.79999999999</v>
      </c>
      <c r="L681" s="21">
        <f t="shared" si="64"/>
        <v>16889.375</v>
      </c>
      <c r="M681" s="31">
        <f t="shared" si="58"/>
        <v>154928.17499999999</v>
      </c>
      <c r="N681" s="31">
        <v>124.64</v>
      </c>
      <c r="O681" s="31">
        <v>15.25</v>
      </c>
      <c r="P681" s="92"/>
      <c r="Q681" s="89"/>
      <c r="R681" s="20" t="s">
        <v>37</v>
      </c>
      <c r="S681" s="20" t="s">
        <v>265</v>
      </c>
    </row>
    <row r="682" spans="2:41" ht="37.5" x14ac:dyDescent="0.3">
      <c r="B682" s="92">
        <v>108</v>
      </c>
      <c r="C682" s="90" t="s">
        <v>536</v>
      </c>
      <c r="D682" s="92">
        <v>1917</v>
      </c>
      <c r="E682" s="92"/>
      <c r="F682" s="92" t="s">
        <v>63</v>
      </c>
      <c r="G682" s="92">
        <v>1</v>
      </c>
      <c r="H682" s="93">
        <f>I682*1.8</f>
        <v>251.64000000000001</v>
      </c>
      <c r="I682" s="93">
        <v>139.80000000000001</v>
      </c>
      <c r="J682" s="90" t="s">
        <v>42</v>
      </c>
      <c r="K682" s="21">
        <f>N682*H682</f>
        <v>31364.409600000003</v>
      </c>
      <c r="L682" s="21">
        <f t="shared" si="64"/>
        <v>3837.51</v>
      </c>
      <c r="M682" s="31">
        <f t="shared" si="58"/>
        <v>35201.919600000001</v>
      </c>
      <c r="N682" s="93">
        <v>124.64</v>
      </c>
      <c r="O682" s="93">
        <v>15.25</v>
      </c>
      <c r="P682" s="92"/>
      <c r="Q682" s="89"/>
      <c r="R682" s="20" t="s">
        <v>37</v>
      </c>
      <c r="S682" s="20" t="s">
        <v>265</v>
      </c>
    </row>
    <row r="683" spans="2:41" ht="37.5" x14ac:dyDescent="0.3">
      <c r="B683" s="92">
        <v>109</v>
      </c>
      <c r="C683" s="90" t="s">
        <v>236</v>
      </c>
      <c r="D683" s="92">
        <v>1937</v>
      </c>
      <c r="E683" s="92"/>
      <c r="F683" s="92" t="s">
        <v>63</v>
      </c>
      <c r="G683" s="92">
        <v>2</v>
      </c>
      <c r="H683" s="93">
        <v>922.4</v>
      </c>
      <c r="I683" s="93">
        <v>495.2</v>
      </c>
      <c r="J683" s="90" t="s">
        <v>42</v>
      </c>
      <c r="K683" s="21">
        <f>N683*H683</f>
        <v>114967.936</v>
      </c>
      <c r="L683" s="21">
        <f t="shared" si="64"/>
        <v>14066.6</v>
      </c>
      <c r="M683" s="31">
        <f t="shared" si="58"/>
        <v>129034.53600000001</v>
      </c>
      <c r="N683" s="31">
        <v>124.64</v>
      </c>
      <c r="O683" s="31">
        <v>15.25</v>
      </c>
      <c r="P683" s="92"/>
      <c r="Q683" s="89"/>
      <c r="R683" s="20" t="s">
        <v>37</v>
      </c>
      <c r="S683" s="20" t="s">
        <v>265</v>
      </c>
    </row>
    <row r="684" spans="2:41" ht="37.5" x14ac:dyDescent="0.3">
      <c r="B684" s="92">
        <v>110</v>
      </c>
      <c r="C684" s="90" t="s">
        <v>537</v>
      </c>
      <c r="D684" s="92">
        <v>1917</v>
      </c>
      <c r="E684" s="92"/>
      <c r="F684" s="92" t="s">
        <v>63</v>
      </c>
      <c r="G684" s="92">
        <v>2</v>
      </c>
      <c r="H684" s="93">
        <v>497.9</v>
      </c>
      <c r="I684" s="93">
        <v>294.39999999999998</v>
      </c>
      <c r="J684" s="90" t="s">
        <v>42</v>
      </c>
      <c r="K684" s="21">
        <f>H684*N684</f>
        <v>62058.255999999994</v>
      </c>
      <c r="L684" s="21">
        <f t="shared" si="64"/>
        <v>7592.9749999999995</v>
      </c>
      <c r="M684" s="31">
        <f t="shared" si="58"/>
        <v>69651.231</v>
      </c>
      <c r="N684" s="31">
        <v>124.64</v>
      </c>
      <c r="O684" s="31">
        <v>15.25</v>
      </c>
      <c r="P684" s="92"/>
      <c r="Q684" s="89"/>
      <c r="R684" s="20" t="s">
        <v>37</v>
      </c>
      <c r="S684" s="20" t="s">
        <v>265</v>
      </c>
    </row>
    <row r="685" spans="2:41" ht="37.5" x14ac:dyDescent="0.3">
      <c r="B685" s="92">
        <v>111</v>
      </c>
      <c r="C685" s="90" t="s">
        <v>538</v>
      </c>
      <c r="D685" s="92">
        <v>1937</v>
      </c>
      <c r="E685" s="92"/>
      <c r="F685" s="92" t="s">
        <v>63</v>
      </c>
      <c r="G685" s="92">
        <v>2</v>
      </c>
      <c r="H685" s="93">
        <v>967.8</v>
      </c>
      <c r="I685" s="93">
        <v>527</v>
      </c>
      <c r="J685" s="90" t="s">
        <v>42</v>
      </c>
      <c r="K685" s="21">
        <f>H685*N685</f>
        <v>120626.59199999999</v>
      </c>
      <c r="L685" s="21">
        <f t="shared" si="64"/>
        <v>14758.949999999999</v>
      </c>
      <c r="M685" s="31">
        <f t="shared" si="58"/>
        <v>135385.54199999999</v>
      </c>
      <c r="N685" s="31">
        <v>124.64</v>
      </c>
      <c r="O685" s="31">
        <v>15.25</v>
      </c>
      <c r="P685" s="92"/>
      <c r="Q685" s="89"/>
      <c r="R685" s="20" t="s">
        <v>37</v>
      </c>
      <c r="S685" s="20" t="s">
        <v>265</v>
      </c>
    </row>
    <row r="686" spans="2:41" ht="37.5" x14ac:dyDescent="0.3">
      <c r="B686" s="92">
        <v>112</v>
      </c>
      <c r="C686" s="90" t="s">
        <v>239</v>
      </c>
      <c r="D686" s="92">
        <v>1925</v>
      </c>
      <c r="E686" s="92"/>
      <c r="F686" s="92" t="s">
        <v>63</v>
      </c>
      <c r="G686" s="92">
        <v>2</v>
      </c>
      <c r="H686" s="93">
        <v>1000.7</v>
      </c>
      <c r="I686" s="93">
        <v>636.4</v>
      </c>
      <c r="J686" s="90" t="s">
        <v>42</v>
      </c>
      <c r="K686" s="21">
        <f>N686*H686</f>
        <v>124727.24800000001</v>
      </c>
      <c r="L686" s="21">
        <f>O686*H686</f>
        <v>15260.675000000001</v>
      </c>
      <c r="M686" s="31">
        <f t="shared" si="58"/>
        <v>139987.92300000001</v>
      </c>
      <c r="N686" s="31">
        <v>124.64</v>
      </c>
      <c r="O686" s="31">
        <v>15.25</v>
      </c>
      <c r="P686" s="92"/>
      <c r="Q686" s="89"/>
      <c r="R686" s="20" t="s">
        <v>37</v>
      </c>
      <c r="S686" s="20" t="s">
        <v>265</v>
      </c>
    </row>
    <row r="687" spans="2:41" ht="37.5" x14ac:dyDescent="0.3">
      <c r="B687" s="92">
        <v>113</v>
      </c>
      <c r="C687" s="90" t="s">
        <v>539</v>
      </c>
      <c r="D687" s="92">
        <v>1973</v>
      </c>
      <c r="E687" s="92"/>
      <c r="F687" s="92" t="s">
        <v>83</v>
      </c>
      <c r="G687" s="92">
        <v>5</v>
      </c>
      <c r="H687" s="93">
        <v>5632.1</v>
      </c>
      <c r="I687" s="93">
        <v>3578.8</v>
      </c>
      <c r="J687" s="90" t="s">
        <v>42</v>
      </c>
      <c r="K687" s="21">
        <f>N687*H687</f>
        <v>832480.70100000012</v>
      </c>
      <c r="L687" s="21">
        <f>O687*H687</f>
        <v>83974.611000000004</v>
      </c>
      <c r="M687" s="31">
        <f t="shared" si="58"/>
        <v>916455.31200000015</v>
      </c>
      <c r="N687" s="31">
        <v>147.81</v>
      </c>
      <c r="O687" s="31">
        <v>14.91</v>
      </c>
      <c r="P687" s="92"/>
      <c r="Q687" s="89"/>
      <c r="R687" s="20" t="s">
        <v>37</v>
      </c>
      <c r="S687" s="20" t="s">
        <v>265</v>
      </c>
    </row>
    <row r="688" spans="2:41" ht="37.5" x14ac:dyDescent="0.3">
      <c r="B688" s="92">
        <v>114</v>
      </c>
      <c r="C688" s="90" t="s">
        <v>540</v>
      </c>
      <c r="D688" s="92">
        <v>1953</v>
      </c>
      <c r="E688" s="92"/>
      <c r="F688" s="92" t="s">
        <v>63</v>
      </c>
      <c r="G688" s="92">
        <v>2</v>
      </c>
      <c r="H688" s="93">
        <v>911.9</v>
      </c>
      <c r="I688" s="93">
        <v>487.8</v>
      </c>
      <c r="J688" s="90" t="s">
        <v>42</v>
      </c>
      <c r="K688" s="21">
        <f>H688*N688</f>
        <v>113659.216</v>
      </c>
      <c r="L688" s="21">
        <f>H688*O688</f>
        <v>13906.475</v>
      </c>
      <c r="M688" s="31">
        <f t="shared" si="58"/>
        <v>127565.69100000001</v>
      </c>
      <c r="N688" s="31">
        <v>124.64</v>
      </c>
      <c r="O688" s="31">
        <v>15.25</v>
      </c>
      <c r="P688" s="92"/>
      <c r="Q688" s="89"/>
      <c r="R688" s="20" t="s">
        <v>37</v>
      </c>
      <c r="S688" s="20" t="s">
        <v>265</v>
      </c>
    </row>
    <row r="689" spans="2:19" ht="37.5" x14ac:dyDescent="0.3">
      <c r="B689" s="92">
        <v>115</v>
      </c>
      <c r="C689" s="90" t="s">
        <v>541</v>
      </c>
      <c r="D689" s="92">
        <v>1952</v>
      </c>
      <c r="E689" s="92"/>
      <c r="F689" s="92" t="s">
        <v>63</v>
      </c>
      <c r="G689" s="92">
        <v>2</v>
      </c>
      <c r="H689" s="93">
        <f>I689*1.8</f>
        <v>424.8</v>
      </c>
      <c r="I689" s="93">
        <v>236</v>
      </c>
      <c r="J689" s="90" t="s">
        <v>42</v>
      </c>
      <c r="K689" s="21">
        <f>N689*H689</f>
        <v>52947.072</v>
      </c>
      <c r="L689" s="21">
        <f>O689*H689</f>
        <v>6478.2</v>
      </c>
      <c r="M689" s="31">
        <f t="shared" ref="M689:M743" si="65">K689+L689</f>
        <v>59425.271999999997</v>
      </c>
      <c r="N689" s="31">
        <v>124.64</v>
      </c>
      <c r="O689" s="31">
        <v>15.25</v>
      </c>
      <c r="P689" s="92"/>
      <c r="Q689" s="89"/>
      <c r="R689" s="20" t="s">
        <v>37</v>
      </c>
      <c r="S689" s="20" t="s">
        <v>265</v>
      </c>
    </row>
    <row r="690" spans="2:19" ht="37.5" x14ac:dyDescent="0.3">
      <c r="B690" s="92">
        <v>116</v>
      </c>
      <c r="C690" s="22" t="s">
        <v>542</v>
      </c>
      <c r="D690" s="13">
        <v>1959</v>
      </c>
      <c r="E690" s="20"/>
      <c r="F690" s="13" t="s">
        <v>63</v>
      </c>
      <c r="G690" s="13">
        <v>2</v>
      </c>
      <c r="H690" s="21">
        <f>I690*1.8</f>
        <v>1048.68</v>
      </c>
      <c r="I690" s="21">
        <v>582.6</v>
      </c>
      <c r="J690" s="22" t="s">
        <v>42</v>
      </c>
      <c r="K690" s="50">
        <f>H690*N690</f>
        <v>130707.47520000002</v>
      </c>
      <c r="L690" s="31">
        <f>H690*O690</f>
        <v>15992.37</v>
      </c>
      <c r="M690" s="31">
        <f t="shared" si="65"/>
        <v>146699.84520000001</v>
      </c>
      <c r="N690" s="31">
        <v>124.64</v>
      </c>
      <c r="O690" s="31">
        <v>15.25</v>
      </c>
      <c r="P690" s="20"/>
      <c r="Q690" s="89"/>
      <c r="R690" s="20" t="s">
        <v>37</v>
      </c>
      <c r="S690" s="20" t="s">
        <v>265</v>
      </c>
    </row>
    <row r="691" spans="2:19" ht="37.5" x14ac:dyDescent="0.3">
      <c r="B691" s="92">
        <v>117</v>
      </c>
      <c r="C691" s="22" t="s">
        <v>543</v>
      </c>
      <c r="D691" s="13">
        <v>1958</v>
      </c>
      <c r="E691" s="13"/>
      <c r="F691" s="13" t="s">
        <v>63</v>
      </c>
      <c r="G691" s="13">
        <v>2</v>
      </c>
      <c r="H691" s="21">
        <v>849.3</v>
      </c>
      <c r="I691" s="21">
        <v>491.7</v>
      </c>
      <c r="J691" s="22" t="s">
        <v>42</v>
      </c>
      <c r="K691" s="50">
        <f>N691*H691</f>
        <v>105856.75199999999</v>
      </c>
      <c r="L691" s="31">
        <f>H691*O691</f>
        <v>12951.824999999999</v>
      </c>
      <c r="M691" s="31">
        <f t="shared" si="65"/>
        <v>118808.57699999999</v>
      </c>
      <c r="N691" s="31">
        <v>124.64</v>
      </c>
      <c r="O691" s="31">
        <v>15.25</v>
      </c>
      <c r="P691" s="20"/>
      <c r="Q691" s="89"/>
      <c r="R691" s="20" t="s">
        <v>37</v>
      </c>
      <c r="S691" s="20" t="s">
        <v>265</v>
      </c>
    </row>
    <row r="692" spans="2:19" ht="37.5" x14ac:dyDescent="0.3">
      <c r="B692" s="92">
        <v>118</v>
      </c>
      <c r="C692" s="22" t="s">
        <v>544</v>
      </c>
      <c r="D692" s="13">
        <v>1930</v>
      </c>
      <c r="E692" s="13"/>
      <c r="F692" s="13" t="s">
        <v>63</v>
      </c>
      <c r="G692" s="13">
        <v>2</v>
      </c>
      <c r="H692" s="21">
        <v>893.1</v>
      </c>
      <c r="I692" s="21">
        <v>507.4</v>
      </c>
      <c r="J692" s="22" t="s">
        <v>545</v>
      </c>
      <c r="K692" s="50">
        <f>N692*H692</f>
        <v>156899.80800000002</v>
      </c>
      <c r="L692" s="31">
        <f>H692*O692</f>
        <v>13762.671</v>
      </c>
      <c r="M692" s="31">
        <f t="shared" si="65"/>
        <v>170662.47900000002</v>
      </c>
      <c r="N692" s="31">
        <v>175.68</v>
      </c>
      <c r="O692" s="31">
        <v>15.41</v>
      </c>
      <c r="P692" s="20"/>
      <c r="Q692" s="89"/>
      <c r="R692" s="20" t="s">
        <v>37</v>
      </c>
      <c r="S692" s="20" t="s">
        <v>265</v>
      </c>
    </row>
    <row r="693" spans="2:19" ht="37.5" x14ac:dyDescent="0.3">
      <c r="B693" s="92">
        <v>119</v>
      </c>
      <c r="C693" s="22" t="s">
        <v>546</v>
      </c>
      <c r="D693" s="13">
        <v>1928</v>
      </c>
      <c r="E693" s="13"/>
      <c r="F693" s="13" t="s">
        <v>63</v>
      </c>
      <c r="G693" s="13">
        <v>2</v>
      </c>
      <c r="H693" s="21">
        <v>659.4</v>
      </c>
      <c r="I693" s="21">
        <v>380</v>
      </c>
      <c r="J693" s="22" t="s">
        <v>42</v>
      </c>
      <c r="K693" s="50">
        <f>N693*H693</f>
        <v>110456.094</v>
      </c>
      <c r="L693" s="31">
        <f>H693*O693</f>
        <v>10069.037999999999</v>
      </c>
      <c r="M693" s="31">
        <f t="shared" si="65"/>
        <v>120525.132</v>
      </c>
      <c r="N693" s="31">
        <v>167.51</v>
      </c>
      <c r="O693" s="31">
        <v>15.27</v>
      </c>
      <c r="P693" s="20"/>
      <c r="Q693" s="89"/>
      <c r="R693" s="20" t="s">
        <v>37</v>
      </c>
      <c r="S693" s="20" t="s">
        <v>265</v>
      </c>
    </row>
    <row r="694" spans="2:19" ht="37.5" x14ac:dyDescent="0.3">
      <c r="B694" s="92">
        <v>120</v>
      </c>
      <c r="C694" s="90" t="s">
        <v>237</v>
      </c>
      <c r="D694" s="92">
        <v>1934</v>
      </c>
      <c r="E694" s="92"/>
      <c r="F694" s="92" t="s">
        <v>63</v>
      </c>
      <c r="G694" s="92">
        <v>2</v>
      </c>
      <c r="H694" s="93">
        <v>936.6</v>
      </c>
      <c r="I694" s="93">
        <v>499.37</v>
      </c>
      <c r="J694" s="90" t="s">
        <v>42</v>
      </c>
      <c r="K694" s="21">
        <f>N694*H694</f>
        <v>116737.82400000001</v>
      </c>
      <c r="L694" s="21">
        <f>O694*H694</f>
        <v>14283.15</v>
      </c>
      <c r="M694" s="31">
        <f t="shared" si="65"/>
        <v>131020.974</v>
      </c>
      <c r="N694" s="31">
        <v>124.64</v>
      </c>
      <c r="O694" s="31">
        <v>15.25</v>
      </c>
      <c r="P694" s="92"/>
      <c r="Q694" s="89"/>
      <c r="R694" s="20" t="s">
        <v>37</v>
      </c>
      <c r="S694" s="20" t="s">
        <v>265</v>
      </c>
    </row>
    <row r="695" spans="2:19" ht="37.5" x14ac:dyDescent="0.3">
      <c r="B695" s="92">
        <v>121</v>
      </c>
      <c r="C695" s="90" t="s">
        <v>547</v>
      </c>
      <c r="D695" s="92">
        <v>1936</v>
      </c>
      <c r="E695" s="92"/>
      <c r="F695" s="92" t="s">
        <v>63</v>
      </c>
      <c r="G695" s="92">
        <v>2</v>
      </c>
      <c r="H695" s="93">
        <v>1006.5</v>
      </c>
      <c r="I695" s="93">
        <v>567.5</v>
      </c>
      <c r="J695" s="90" t="s">
        <v>42</v>
      </c>
      <c r="K695" s="21">
        <f>H695*N695</f>
        <v>125450.16</v>
      </c>
      <c r="L695" s="21">
        <f>H695*O695</f>
        <v>15349.125</v>
      </c>
      <c r="M695" s="31">
        <f t="shared" si="65"/>
        <v>140799.285</v>
      </c>
      <c r="N695" s="31">
        <v>124.64</v>
      </c>
      <c r="O695" s="31">
        <v>15.25</v>
      </c>
      <c r="P695" s="92"/>
      <c r="Q695" s="89"/>
      <c r="R695" s="20" t="s">
        <v>37</v>
      </c>
      <c r="S695" s="20" t="s">
        <v>265</v>
      </c>
    </row>
    <row r="696" spans="2:19" ht="37.5" x14ac:dyDescent="0.3">
      <c r="B696" s="92">
        <v>122</v>
      </c>
      <c r="C696" s="90" t="s">
        <v>548</v>
      </c>
      <c r="D696" s="92">
        <v>1943</v>
      </c>
      <c r="E696" s="92"/>
      <c r="F696" s="92" t="s">
        <v>63</v>
      </c>
      <c r="G696" s="92">
        <v>2</v>
      </c>
      <c r="H696" s="93">
        <v>883.3</v>
      </c>
      <c r="I696" s="93">
        <v>488</v>
      </c>
      <c r="J696" s="90" t="s">
        <v>42</v>
      </c>
      <c r="K696" s="21">
        <f>H696*N696</f>
        <v>110094.51199999999</v>
      </c>
      <c r="L696" s="21">
        <f>H696*O696</f>
        <v>13470.324999999999</v>
      </c>
      <c r="M696" s="31">
        <f t="shared" si="65"/>
        <v>123564.83699999998</v>
      </c>
      <c r="N696" s="31">
        <v>124.64</v>
      </c>
      <c r="O696" s="31">
        <v>15.25</v>
      </c>
      <c r="P696" s="92"/>
      <c r="Q696" s="89"/>
      <c r="R696" s="20" t="s">
        <v>37</v>
      </c>
      <c r="S696" s="20" t="s">
        <v>265</v>
      </c>
    </row>
    <row r="697" spans="2:19" ht="56.25" x14ac:dyDescent="0.3">
      <c r="B697" s="92">
        <v>123</v>
      </c>
      <c r="C697" s="90" t="s">
        <v>549</v>
      </c>
      <c r="D697" s="92">
        <v>1987</v>
      </c>
      <c r="E697" s="92"/>
      <c r="F697" s="92" t="s">
        <v>83</v>
      </c>
      <c r="G697" s="92">
        <v>9</v>
      </c>
      <c r="H697" s="21">
        <v>9758.08</v>
      </c>
      <c r="I697" s="21">
        <v>5950.3</v>
      </c>
      <c r="J697" s="90" t="s">
        <v>452</v>
      </c>
      <c r="K697" s="93">
        <f>N697*H697</f>
        <v>7535970.0224000001</v>
      </c>
      <c r="L697" s="93">
        <f t="shared" si="61"/>
        <v>161301.06240000002</v>
      </c>
      <c r="M697" s="31">
        <f t="shared" si="65"/>
        <v>7697271.0848000003</v>
      </c>
      <c r="N697" s="93">
        <v>772.28</v>
      </c>
      <c r="O697" s="93">
        <v>16.53</v>
      </c>
      <c r="P697" s="92"/>
      <c r="Q697" s="89"/>
      <c r="R697" s="20" t="s">
        <v>37</v>
      </c>
      <c r="S697" s="20" t="s">
        <v>265</v>
      </c>
    </row>
    <row r="698" spans="2:19" ht="37.5" x14ac:dyDescent="0.3">
      <c r="B698" s="92">
        <v>124</v>
      </c>
      <c r="C698" s="90" t="s">
        <v>550</v>
      </c>
      <c r="D698" s="92">
        <v>1958</v>
      </c>
      <c r="E698" s="92"/>
      <c r="F698" s="92" t="s">
        <v>63</v>
      </c>
      <c r="G698" s="92">
        <v>2</v>
      </c>
      <c r="H698" s="93">
        <v>533.79999999999995</v>
      </c>
      <c r="I698" s="93">
        <v>306.3</v>
      </c>
      <c r="J698" s="90" t="s">
        <v>42</v>
      </c>
      <c r="K698" s="21">
        <f t="shared" ref="K698:K716" si="66">H698*N698</f>
        <v>89390.148000000001</v>
      </c>
      <c r="L698" s="21">
        <f t="shared" si="61"/>
        <v>8145.7879999999996</v>
      </c>
      <c r="M698" s="31">
        <f t="shared" si="65"/>
        <v>97535.936000000002</v>
      </c>
      <c r="N698" s="93">
        <v>167.46</v>
      </c>
      <c r="O698" s="93">
        <v>15.26</v>
      </c>
      <c r="P698" s="92"/>
      <c r="Q698" s="89"/>
      <c r="R698" s="20" t="s">
        <v>37</v>
      </c>
      <c r="S698" s="20" t="s">
        <v>265</v>
      </c>
    </row>
    <row r="699" spans="2:19" ht="37.5" x14ac:dyDescent="0.3">
      <c r="B699" s="92">
        <v>125</v>
      </c>
      <c r="C699" s="90" t="s">
        <v>551</v>
      </c>
      <c r="D699" s="92">
        <v>1958</v>
      </c>
      <c r="E699" s="92"/>
      <c r="F699" s="92" t="s">
        <v>63</v>
      </c>
      <c r="G699" s="92">
        <v>2</v>
      </c>
      <c r="H699" s="93">
        <v>534.79999999999995</v>
      </c>
      <c r="I699" s="93">
        <v>302.60000000000002</v>
      </c>
      <c r="J699" s="90" t="s">
        <v>42</v>
      </c>
      <c r="K699" s="21">
        <f t="shared" si="66"/>
        <v>89557.607999999993</v>
      </c>
      <c r="L699" s="21">
        <f t="shared" si="61"/>
        <v>8161.0479999999989</v>
      </c>
      <c r="M699" s="31">
        <f t="shared" si="65"/>
        <v>97718.655999999988</v>
      </c>
      <c r="N699" s="93">
        <v>167.46</v>
      </c>
      <c r="O699" s="93">
        <v>15.26</v>
      </c>
      <c r="P699" s="92"/>
      <c r="Q699" s="89"/>
      <c r="R699" s="20" t="s">
        <v>37</v>
      </c>
      <c r="S699" s="20" t="s">
        <v>265</v>
      </c>
    </row>
    <row r="700" spans="2:19" ht="37.5" x14ac:dyDescent="0.3">
      <c r="B700" s="92">
        <v>126</v>
      </c>
      <c r="C700" s="90" t="s">
        <v>552</v>
      </c>
      <c r="D700" s="13">
        <v>1958</v>
      </c>
      <c r="E700" s="13"/>
      <c r="F700" s="13" t="s">
        <v>63</v>
      </c>
      <c r="G700" s="13">
        <v>2</v>
      </c>
      <c r="H700" s="21">
        <v>522.1</v>
      </c>
      <c r="I700" s="21">
        <v>300.7</v>
      </c>
      <c r="J700" s="90" t="s">
        <v>42</v>
      </c>
      <c r="K700" s="21">
        <f>H700*N700</f>
        <v>91722.528000000006</v>
      </c>
      <c r="L700" s="21">
        <f>H700*O700</f>
        <v>8045.5610000000006</v>
      </c>
      <c r="M700" s="31">
        <f t="shared" si="65"/>
        <v>99768.089000000007</v>
      </c>
      <c r="N700" s="93">
        <v>175.68</v>
      </c>
      <c r="O700" s="93">
        <v>15.41</v>
      </c>
      <c r="P700" s="92"/>
      <c r="Q700" s="89"/>
      <c r="R700" s="20" t="s">
        <v>37</v>
      </c>
      <c r="S700" s="20" t="s">
        <v>265</v>
      </c>
    </row>
    <row r="701" spans="2:19" ht="37.5" x14ac:dyDescent="0.3">
      <c r="B701" s="92">
        <v>127</v>
      </c>
      <c r="C701" s="90" t="s">
        <v>553</v>
      </c>
      <c r="D701" s="92">
        <v>1961</v>
      </c>
      <c r="E701" s="92"/>
      <c r="F701" s="13" t="s">
        <v>63</v>
      </c>
      <c r="G701" s="92">
        <v>2</v>
      </c>
      <c r="H701" s="93">
        <v>518.4</v>
      </c>
      <c r="I701" s="93">
        <v>298.8</v>
      </c>
      <c r="J701" s="90" t="s">
        <v>42</v>
      </c>
      <c r="K701" s="21">
        <f t="shared" si="66"/>
        <v>64613.375999999997</v>
      </c>
      <c r="L701" s="21">
        <f t="shared" si="61"/>
        <v>7905.5999999999995</v>
      </c>
      <c r="M701" s="31">
        <f t="shared" si="65"/>
        <v>72518.975999999995</v>
      </c>
      <c r="N701" s="93">
        <v>124.64</v>
      </c>
      <c r="O701" s="93">
        <v>15.25</v>
      </c>
      <c r="P701" s="92"/>
      <c r="Q701" s="89"/>
      <c r="R701" s="20" t="s">
        <v>37</v>
      </c>
      <c r="S701" s="20" t="s">
        <v>265</v>
      </c>
    </row>
    <row r="702" spans="2:19" ht="37.5" x14ac:dyDescent="0.3">
      <c r="B702" s="92">
        <v>128</v>
      </c>
      <c r="C702" s="90" t="s">
        <v>554</v>
      </c>
      <c r="D702" s="92">
        <v>1959</v>
      </c>
      <c r="E702" s="92"/>
      <c r="F702" s="13" t="s">
        <v>63</v>
      </c>
      <c r="G702" s="92">
        <v>2</v>
      </c>
      <c r="H702" s="93">
        <v>509</v>
      </c>
      <c r="I702" s="93">
        <v>292.2</v>
      </c>
      <c r="J702" s="90" t="s">
        <v>42</v>
      </c>
      <c r="K702" s="21">
        <f t="shared" si="66"/>
        <v>63441.760000000002</v>
      </c>
      <c r="L702" s="21">
        <f t="shared" si="61"/>
        <v>7762.25</v>
      </c>
      <c r="M702" s="31">
        <f t="shared" si="65"/>
        <v>71204.010000000009</v>
      </c>
      <c r="N702" s="93">
        <v>124.64</v>
      </c>
      <c r="O702" s="93">
        <v>15.25</v>
      </c>
      <c r="P702" s="92"/>
      <c r="Q702" s="89"/>
      <c r="R702" s="20" t="s">
        <v>37</v>
      </c>
      <c r="S702" s="20" t="s">
        <v>265</v>
      </c>
    </row>
    <row r="703" spans="2:19" ht="37.5" x14ac:dyDescent="0.3">
      <c r="B703" s="92">
        <v>129</v>
      </c>
      <c r="C703" s="90" t="s">
        <v>555</v>
      </c>
      <c r="D703" s="92">
        <v>1959</v>
      </c>
      <c r="E703" s="92"/>
      <c r="F703" s="13" t="s">
        <v>63</v>
      </c>
      <c r="G703" s="92">
        <v>2</v>
      </c>
      <c r="H703" s="93">
        <v>538.9</v>
      </c>
      <c r="I703" s="93">
        <v>316</v>
      </c>
      <c r="J703" s="90" t="s">
        <v>42</v>
      </c>
      <c r="K703" s="21">
        <f t="shared" si="66"/>
        <v>67168.495999999999</v>
      </c>
      <c r="L703" s="21">
        <f t="shared" si="61"/>
        <v>8218.2250000000004</v>
      </c>
      <c r="M703" s="31">
        <f t="shared" si="65"/>
        <v>75386.721000000005</v>
      </c>
      <c r="N703" s="93">
        <v>124.64</v>
      </c>
      <c r="O703" s="93">
        <v>15.25</v>
      </c>
      <c r="P703" s="92"/>
      <c r="Q703" s="89"/>
      <c r="R703" s="20" t="s">
        <v>37</v>
      </c>
      <c r="S703" s="20" t="s">
        <v>265</v>
      </c>
    </row>
    <row r="704" spans="2:19" ht="37.5" x14ac:dyDescent="0.3">
      <c r="B704" s="92">
        <v>130</v>
      </c>
      <c r="C704" s="90" t="s">
        <v>556</v>
      </c>
      <c r="D704" s="92">
        <v>1961</v>
      </c>
      <c r="E704" s="92"/>
      <c r="F704" s="13" t="s">
        <v>63</v>
      </c>
      <c r="G704" s="92">
        <v>2</v>
      </c>
      <c r="H704" s="93">
        <v>517.70000000000005</v>
      </c>
      <c r="I704" s="93">
        <v>296.2</v>
      </c>
      <c r="J704" s="90" t="s">
        <v>42</v>
      </c>
      <c r="K704" s="21">
        <f t="shared" si="66"/>
        <v>64526.128000000004</v>
      </c>
      <c r="L704" s="21">
        <f t="shared" si="61"/>
        <v>7894.9250000000011</v>
      </c>
      <c r="M704" s="31">
        <f t="shared" si="65"/>
        <v>72421.053</v>
      </c>
      <c r="N704" s="93">
        <v>124.64</v>
      </c>
      <c r="O704" s="93">
        <v>15.25</v>
      </c>
      <c r="P704" s="92"/>
      <c r="Q704" s="89"/>
      <c r="R704" s="20" t="s">
        <v>37</v>
      </c>
      <c r="S704" s="20" t="s">
        <v>265</v>
      </c>
    </row>
    <row r="705" spans="2:19" ht="37.5" x14ac:dyDescent="0.3">
      <c r="B705" s="92">
        <v>131</v>
      </c>
      <c r="C705" s="90" t="s">
        <v>557</v>
      </c>
      <c r="D705" s="92">
        <v>1962</v>
      </c>
      <c r="E705" s="92"/>
      <c r="F705" s="13" t="s">
        <v>63</v>
      </c>
      <c r="G705" s="92">
        <v>2</v>
      </c>
      <c r="H705" s="93">
        <v>531.6</v>
      </c>
      <c r="I705" s="93">
        <v>308.10000000000002</v>
      </c>
      <c r="J705" s="90" t="s">
        <v>42</v>
      </c>
      <c r="K705" s="21">
        <f t="shared" si="66"/>
        <v>66258.623999999996</v>
      </c>
      <c r="L705" s="21">
        <f t="shared" si="61"/>
        <v>8106.9000000000005</v>
      </c>
      <c r="M705" s="31">
        <f t="shared" si="65"/>
        <v>74365.52399999999</v>
      </c>
      <c r="N705" s="93">
        <v>124.64</v>
      </c>
      <c r="O705" s="93">
        <v>15.25</v>
      </c>
      <c r="P705" s="92"/>
      <c r="Q705" s="89"/>
      <c r="R705" s="20" t="s">
        <v>37</v>
      </c>
      <c r="S705" s="20" t="s">
        <v>265</v>
      </c>
    </row>
    <row r="706" spans="2:19" ht="37.5" x14ac:dyDescent="0.3">
      <c r="B706" s="92">
        <v>132</v>
      </c>
      <c r="C706" s="90" t="s">
        <v>558</v>
      </c>
      <c r="D706" s="92">
        <v>1948</v>
      </c>
      <c r="E706" s="92"/>
      <c r="F706" s="13" t="s">
        <v>63</v>
      </c>
      <c r="G706" s="92">
        <v>2</v>
      </c>
      <c r="H706" s="93">
        <v>511.9</v>
      </c>
      <c r="I706" s="93">
        <v>295.7</v>
      </c>
      <c r="J706" s="90" t="s">
        <v>42</v>
      </c>
      <c r="K706" s="21">
        <f t="shared" si="66"/>
        <v>63803.216</v>
      </c>
      <c r="L706" s="21">
        <f t="shared" si="61"/>
        <v>7806.4749999999995</v>
      </c>
      <c r="M706" s="31">
        <f t="shared" si="65"/>
        <v>71609.691000000006</v>
      </c>
      <c r="N706" s="93">
        <v>124.64</v>
      </c>
      <c r="O706" s="93">
        <v>15.25</v>
      </c>
      <c r="P706" s="92"/>
      <c r="Q706" s="89"/>
      <c r="R706" s="20" t="s">
        <v>37</v>
      </c>
      <c r="S706" s="20" t="s">
        <v>265</v>
      </c>
    </row>
    <row r="707" spans="2:19" ht="37.5" x14ac:dyDescent="0.3">
      <c r="B707" s="92">
        <v>133</v>
      </c>
      <c r="C707" s="90" t="s">
        <v>559</v>
      </c>
      <c r="D707" s="92">
        <v>1961</v>
      </c>
      <c r="E707" s="92"/>
      <c r="F707" s="13" t="s">
        <v>63</v>
      </c>
      <c r="G707" s="92">
        <v>2</v>
      </c>
      <c r="H707" s="93">
        <v>529.29999999999995</v>
      </c>
      <c r="I707" s="93">
        <v>306.8</v>
      </c>
      <c r="J707" s="90" t="s">
        <v>42</v>
      </c>
      <c r="K707" s="21">
        <f t="shared" si="66"/>
        <v>65971.95199999999</v>
      </c>
      <c r="L707" s="21">
        <f t="shared" si="61"/>
        <v>8071.8249999999989</v>
      </c>
      <c r="M707" s="31">
        <f t="shared" si="65"/>
        <v>74043.776999999987</v>
      </c>
      <c r="N707" s="93">
        <v>124.64</v>
      </c>
      <c r="O707" s="93">
        <v>15.25</v>
      </c>
      <c r="P707" s="92"/>
      <c r="Q707" s="89"/>
      <c r="R707" s="20" t="s">
        <v>37</v>
      </c>
      <c r="S707" s="20" t="s">
        <v>265</v>
      </c>
    </row>
    <row r="708" spans="2:19" ht="37.5" x14ac:dyDescent="0.3">
      <c r="B708" s="92">
        <v>134</v>
      </c>
      <c r="C708" s="90" t="s">
        <v>560</v>
      </c>
      <c r="D708" s="92">
        <v>1960</v>
      </c>
      <c r="E708" s="92"/>
      <c r="F708" s="13" t="s">
        <v>63</v>
      </c>
      <c r="G708" s="92">
        <v>2</v>
      </c>
      <c r="H708" s="93">
        <v>505.5</v>
      </c>
      <c r="I708" s="93">
        <v>288.60000000000002</v>
      </c>
      <c r="J708" s="90" t="s">
        <v>42</v>
      </c>
      <c r="K708" s="21">
        <f t="shared" si="66"/>
        <v>63005.52</v>
      </c>
      <c r="L708" s="21">
        <f t="shared" si="61"/>
        <v>7708.875</v>
      </c>
      <c r="M708" s="31">
        <f t="shared" si="65"/>
        <v>70714.39499999999</v>
      </c>
      <c r="N708" s="93">
        <v>124.64</v>
      </c>
      <c r="O708" s="93">
        <v>15.25</v>
      </c>
      <c r="P708" s="92"/>
      <c r="Q708" s="89"/>
      <c r="R708" s="20" t="s">
        <v>37</v>
      </c>
      <c r="S708" s="20" t="s">
        <v>265</v>
      </c>
    </row>
    <row r="709" spans="2:19" ht="37.5" x14ac:dyDescent="0.3">
      <c r="B709" s="92">
        <v>135</v>
      </c>
      <c r="C709" s="90" t="s">
        <v>561</v>
      </c>
      <c r="D709" s="92">
        <v>1960</v>
      </c>
      <c r="E709" s="92"/>
      <c r="F709" s="13" t="s">
        <v>63</v>
      </c>
      <c r="G709" s="92">
        <v>2</v>
      </c>
      <c r="H709" s="93">
        <v>508.3</v>
      </c>
      <c r="I709" s="93">
        <v>284.7</v>
      </c>
      <c r="J709" s="90" t="s">
        <v>42</v>
      </c>
      <c r="K709" s="21">
        <f t="shared" si="66"/>
        <v>63354.512000000002</v>
      </c>
      <c r="L709" s="21">
        <f t="shared" si="61"/>
        <v>7751.5749999999998</v>
      </c>
      <c r="M709" s="31">
        <f t="shared" si="65"/>
        <v>71106.087</v>
      </c>
      <c r="N709" s="93">
        <v>124.64</v>
      </c>
      <c r="O709" s="93">
        <v>15.25</v>
      </c>
      <c r="P709" s="92"/>
      <c r="Q709" s="89"/>
      <c r="R709" s="20" t="s">
        <v>37</v>
      </c>
      <c r="S709" s="20" t="s">
        <v>265</v>
      </c>
    </row>
    <row r="710" spans="2:19" ht="37.5" x14ac:dyDescent="0.3">
      <c r="B710" s="92">
        <v>136</v>
      </c>
      <c r="C710" s="90" t="s">
        <v>562</v>
      </c>
      <c r="D710" s="92">
        <v>1961</v>
      </c>
      <c r="E710" s="92"/>
      <c r="F710" s="13" t="s">
        <v>63</v>
      </c>
      <c r="G710" s="92">
        <v>2</v>
      </c>
      <c r="H710" s="93">
        <v>520.29999999999995</v>
      </c>
      <c r="I710" s="93">
        <v>298.89999999999998</v>
      </c>
      <c r="J710" s="90" t="s">
        <v>42</v>
      </c>
      <c r="K710" s="21">
        <f t="shared" si="66"/>
        <v>64850.191999999995</v>
      </c>
      <c r="L710" s="21">
        <f t="shared" si="61"/>
        <v>7934.5749999999989</v>
      </c>
      <c r="M710" s="31">
        <f t="shared" si="65"/>
        <v>72784.766999999993</v>
      </c>
      <c r="N710" s="93">
        <v>124.64</v>
      </c>
      <c r="O710" s="93">
        <v>15.25</v>
      </c>
      <c r="P710" s="92"/>
      <c r="Q710" s="89"/>
      <c r="R710" s="20" t="s">
        <v>37</v>
      </c>
      <c r="S710" s="20" t="s">
        <v>265</v>
      </c>
    </row>
    <row r="711" spans="2:19" ht="37.5" x14ac:dyDescent="0.3">
      <c r="B711" s="92">
        <v>137</v>
      </c>
      <c r="C711" s="90" t="s">
        <v>563</v>
      </c>
      <c r="D711" s="92">
        <v>1961</v>
      </c>
      <c r="E711" s="92"/>
      <c r="F711" s="13" t="s">
        <v>63</v>
      </c>
      <c r="G711" s="92">
        <v>2</v>
      </c>
      <c r="H711" s="93">
        <v>520.79999999999995</v>
      </c>
      <c r="I711" s="93">
        <v>297.7</v>
      </c>
      <c r="J711" s="90" t="s">
        <v>42</v>
      </c>
      <c r="K711" s="21">
        <f t="shared" si="66"/>
        <v>64912.511999999995</v>
      </c>
      <c r="L711" s="21">
        <f t="shared" si="61"/>
        <v>7942.1999999999989</v>
      </c>
      <c r="M711" s="31">
        <f t="shared" si="65"/>
        <v>72854.712</v>
      </c>
      <c r="N711" s="93">
        <v>124.64</v>
      </c>
      <c r="O711" s="93">
        <v>15.25</v>
      </c>
      <c r="P711" s="92"/>
      <c r="Q711" s="89"/>
      <c r="R711" s="20" t="s">
        <v>37</v>
      </c>
      <c r="S711" s="20" t="s">
        <v>265</v>
      </c>
    </row>
    <row r="712" spans="2:19" ht="37.5" x14ac:dyDescent="0.3">
      <c r="B712" s="92">
        <v>138</v>
      </c>
      <c r="C712" s="90" t="s">
        <v>564</v>
      </c>
      <c r="D712" s="92">
        <v>1960</v>
      </c>
      <c r="E712" s="108"/>
      <c r="F712" s="13" t="s">
        <v>63</v>
      </c>
      <c r="G712" s="92">
        <v>2</v>
      </c>
      <c r="H712" s="93">
        <v>525.4</v>
      </c>
      <c r="I712" s="93">
        <v>301</v>
      </c>
      <c r="J712" s="90" t="s">
        <v>42</v>
      </c>
      <c r="K712" s="21">
        <f t="shared" si="66"/>
        <v>65485.856</v>
      </c>
      <c r="L712" s="21">
        <f t="shared" si="61"/>
        <v>8012.3499999999995</v>
      </c>
      <c r="M712" s="31">
        <f t="shared" si="65"/>
        <v>73498.206000000006</v>
      </c>
      <c r="N712" s="93">
        <v>124.64</v>
      </c>
      <c r="O712" s="93">
        <v>15.25</v>
      </c>
      <c r="P712" s="92"/>
      <c r="Q712" s="89"/>
      <c r="R712" s="20" t="s">
        <v>37</v>
      </c>
      <c r="S712" s="20" t="s">
        <v>265</v>
      </c>
    </row>
    <row r="713" spans="2:19" ht="56.25" x14ac:dyDescent="0.3">
      <c r="B713" s="92">
        <v>139</v>
      </c>
      <c r="C713" s="90" t="s">
        <v>565</v>
      </c>
      <c r="D713" s="92">
        <v>1960</v>
      </c>
      <c r="E713" s="108"/>
      <c r="F713" s="13" t="s">
        <v>56</v>
      </c>
      <c r="G713" s="92">
        <v>2</v>
      </c>
      <c r="H713" s="93">
        <v>503.2</v>
      </c>
      <c r="I713" s="93">
        <v>273</v>
      </c>
      <c r="J713" s="90" t="s">
        <v>42</v>
      </c>
      <c r="K713" s="21">
        <f t="shared" si="66"/>
        <v>61360.207999999999</v>
      </c>
      <c r="L713" s="21">
        <f t="shared" si="61"/>
        <v>7643.6079999999993</v>
      </c>
      <c r="M713" s="31">
        <f t="shared" si="65"/>
        <v>69003.815999999992</v>
      </c>
      <c r="N713" s="93">
        <v>121.94</v>
      </c>
      <c r="O713" s="93">
        <v>15.19</v>
      </c>
      <c r="P713" s="92"/>
      <c r="Q713" s="89"/>
      <c r="R713" s="20" t="s">
        <v>37</v>
      </c>
      <c r="S713" s="20" t="s">
        <v>265</v>
      </c>
    </row>
    <row r="714" spans="2:19" ht="37.5" x14ac:dyDescent="0.3">
      <c r="B714" s="92">
        <v>140</v>
      </c>
      <c r="C714" s="90" t="s">
        <v>566</v>
      </c>
      <c r="D714" s="92">
        <v>1960</v>
      </c>
      <c r="E714" s="108"/>
      <c r="F714" s="13" t="s">
        <v>34</v>
      </c>
      <c r="G714" s="92">
        <v>2</v>
      </c>
      <c r="H714" s="93">
        <v>501.2</v>
      </c>
      <c r="I714" s="93">
        <v>268.89999999999998</v>
      </c>
      <c r="J714" s="90" t="s">
        <v>42</v>
      </c>
      <c r="K714" s="21">
        <f>H714*N714</f>
        <v>61021.1</v>
      </c>
      <c r="L714" s="21">
        <f>H714*O714</f>
        <v>7613.2279999999992</v>
      </c>
      <c r="M714" s="31">
        <f t="shared" si="65"/>
        <v>68634.327999999994</v>
      </c>
      <c r="N714" s="93">
        <v>121.75</v>
      </c>
      <c r="O714" s="93">
        <v>15.19</v>
      </c>
      <c r="P714" s="92"/>
      <c r="Q714" s="89"/>
      <c r="R714" s="20" t="s">
        <v>37</v>
      </c>
      <c r="S714" s="20" t="s">
        <v>265</v>
      </c>
    </row>
    <row r="715" spans="2:19" ht="37.5" x14ac:dyDescent="0.3">
      <c r="B715" s="92">
        <v>141</v>
      </c>
      <c r="C715" s="90" t="s">
        <v>567</v>
      </c>
      <c r="D715" s="92">
        <v>1972</v>
      </c>
      <c r="E715" s="92"/>
      <c r="F715" s="92" t="s">
        <v>34</v>
      </c>
      <c r="G715" s="92">
        <v>4</v>
      </c>
      <c r="H715" s="93">
        <v>11375.2</v>
      </c>
      <c r="I715" s="93">
        <v>5212.7</v>
      </c>
      <c r="J715" s="90" t="s">
        <v>42</v>
      </c>
      <c r="K715" s="21">
        <f>H715*N715</f>
        <v>1711398.84</v>
      </c>
      <c r="L715" s="21">
        <f>H715*O715</f>
        <v>170172.99200000003</v>
      </c>
      <c r="M715" s="31">
        <f t="shared" si="65"/>
        <v>1881571.8320000002</v>
      </c>
      <c r="N715" s="93">
        <v>150.44999999999999</v>
      </c>
      <c r="O715" s="93">
        <v>14.96</v>
      </c>
      <c r="P715" s="92"/>
      <c r="Q715" s="89"/>
      <c r="R715" s="20" t="s">
        <v>37</v>
      </c>
      <c r="S715" s="20" t="s">
        <v>265</v>
      </c>
    </row>
    <row r="716" spans="2:19" ht="37.5" x14ac:dyDescent="0.3">
      <c r="B716" s="92">
        <v>142</v>
      </c>
      <c r="C716" s="90" t="s">
        <v>568</v>
      </c>
      <c r="D716" s="92">
        <v>1961</v>
      </c>
      <c r="E716" s="92"/>
      <c r="F716" s="13" t="s">
        <v>63</v>
      </c>
      <c r="G716" s="13">
        <v>2</v>
      </c>
      <c r="H716" s="21">
        <v>521.4</v>
      </c>
      <c r="I716" s="21">
        <v>298.8</v>
      </c>
      <c r="J716" s="90" t="s">
        <v>42</v>
      </c>
      <c r="K716" s="21">
        <f t="shared" si="66"/>
        <v>87334.5</v>
      </c>
      <c r="L716" s="21">
        <f t="shared" si="61"/>
        <v>7956.5639999999994</v>
      </c>
      <c r="M716" s="31">
        <f t="shared" si="65"/>
        <v>95291.063999999998</v>
      </c>
      <c r="N716" s="93">
        <v>167.5</v>
      </c>
      <c r="O716" s="93">
        <v>15.26</v>
      </c>
      <c r="P716" s="92"/>
      <c r="Q716" s="89"/>
      <c r="R716" s="20" t="s">
        <v>37</v>
      </c>
      <c r="S716" s="20" t="s">
        <v>265</v>
      </c>
    </row>
    <row r="717" spans="2:19" ht="37.5" x14ac:dyDescent="0.3">
      <c r="B717" s="92">
        <v>143</v>
      </c>
      <c r="C717" s="90" t="s">
        <v>569</v>
      </c>
      <c r="D717" s="13">
        <v>1965</v>
      </c>
      <c r="E717" s="13"/>
      <c r="F717" s="20" t="s">
        <v>34</v>
      </c>
      <c r="G717" s="13">
        <v>3</v>
      </c>
      <c r="H717" s="21">
        <f>I717*1.8</f>
        <v>1977.4079999999999</v>
      </c>
      <c r="I717" s="21">
        <v>1098.56</v>
      </c>
      <c r="J717" s="90" t="s">
        <v>42</v>
      </c>
      <c r="K717" s="49">
        <v>281572.76699999999</v>
      </c>
      <c r="L717" s="31">
        <v>26761.114799999996</v>
      </c>
      <c r="M717" s="31">
        <f t="shared" si="65"/>
        <v>308333.88179999997</v>
      </c>
      <c r="N717" s="31">
        <v>174.45</v>
      </c>
      <c r="O717" s="31">
        <v>16.579999999999998</v>
      </c>
      <c r="P717" s="20"/>
      <c r="Q717" s="89"/>
      <c r="R717" s="20" t="s">
        <v>37</v>
      </c>
      <c r="S717" s="20" t="s">
        <v>265</v>
      </c>
    </row>
    <row r="718" spans="2:19" ht="29.25" customHeight="1" x14ac:dyDescent="0.3">
      <c r="B718" s="92">
        <v>144</v>
      </c>
      <c r="C718" s="90" t="s">
        <v>570</v>
      </c>
      <c r="D718" s="13">
        <v>1967</v>
      </c>
      <c r="E718" s="13"/>
      <c r="F718" s="20" t="s">
        <v>34</v>
      </c>
      <c r="G718" s="13">
        <v>5</v>
      </c>
      <c r="H718" s="21">
        <f>I718*1.8</f>
        <v>4039.0739999999996</v>
      </c>
      <c r="I718" s="21">
        <v>2243.9299999999998</v>
      </c>
      <c r="J718" s="90" t="s">
        <v>229</v>
      </c>
      <c r="K718" s="49">
        <v>3519345.6179999998</v>
      </c>
      <c r="L718" s="31">
        <v>75319.366999999998</v>
      </c>
      <c r="M718" s="31">
        <f t="shared" si="65"/>
        <v>3594664.9849999999</v>
      </c>
      <c r="N718" s="31">
        <v>1040.58</v>
      </c>
      <c r="O718" s="31">
        <v>22.27</v>
      </c>
      <c r="P718" s="20"/>
      <c r="Q718" s="89"/>
      <c r="R718" s="20" t="s">
        <v>37</v>
      </c>
      <c r="S718" s="20" t="s">
        <v>265</v>
      </c>
    </row>
    <row r="719" spans="2:19" ht="33.75" customHeight="1" x14ac:dyDescent="0.3">
      <c r="B719" s="92">
        <v>145</v>
      </c>
      <c r="C719" s="90" t="s">
        <v>571</v>
      </c>
      <c r="D719" s="13">
        <v>38</v>
      </c>
      <c r="E719" s="13"/>
      <c r="F719" s="20" t="s">
        <v>63</v>
      </c>
      <c r="G719" s="13">
        <v>2</v>
      </c>
      <c r="H719" s="21">
        <f>I719*1.8</f>
        <v>862.56</v>
      </c>
      <c r="I719" s="21">
        <v>479.2</v>
      </c>
      <c r="J719" s="90" t="s">
        <v>229</v>
      </c>
      <c r="K719" s="49">
        <v>617902.04400000011</v>
      </c>
      <c r="L719" s="31">
        <v>19699.392000000003</v>
      </c>
      <c r="M719" s="31">
        <f t="shared" si="65"/>
        <v>637601.4360000001</v>
      </c>
      <c r="N719" s="31">
        <v>1114.1400000000001</v>
      </c>
      <c r="O719" s="31">
        <v>35.520000000000003</v>
      </c>
      <c r="P719" s="20"/>
      <c r="Q719" s="89"/>
      <c r="R719" s="20" t="s">
        <v>37</v>
      </c>
      <c r="S719" s="20" t="s">
        <v>265</v>
      </c>
    </row>
    <row r="720" spans="2:19" ht="33.75" customHeight="1" x14ac:dyDescent="0.3">
      <c r="B720" s="92">
        <v>146</v>
      </c>
      <c r="C720" s="90" t="s">
        <v>572</v>
      </c>
      <c r="D720" s="13">
        <v>38</v>
      </c>
      <c r="E720" s="13"/>
      <c r="F720" s="20" t="s">
        <v>63</v>
      </c>
      <c r="G720" s="13">
        <v>2</v>
      </c>
      <c r="H720" s="21">
        <f>I720*1.8</f>
        <v>884.16</v>
      </c>
      <c r="I720" s="21">
        <v>491.2</v>
      </c>
      <c r="J720" s="90" t="s">
        <v>229</v>
      </c>
      <c r="K720" s="49">
        <v>620353.152</v>
      </c>
      <c r="L720" s="31">
        <v>19777.536</v>
      </c>
      <c r="M720" s="31">
        <f t="shared" si="65"/>
        <v>640130.68799999997</v>
      </c>
      <c r="N720" s="31">
        <v>1114.1400000000001</v>
      </c>
      <c r="O720" s="31">
        <v>35.520000000000003</v>
      </c>
      <c r="P720" s="20"/>
      <c r="Q720" s="89"/>
      <c r="R720" s="20" t="s">
        <v>37</v>
      </c>
      <c r="S720" s="20" t="s">
        <v>265</v>
      </c>
    </row>
    <row r="721" spans="2:19" ht="56.25" x14ac:dyDescent="0.3">
      <c r="B721" s="92">
        <v>147</v>
      </c>
      <c r="C721" s="22" t="s">
        <v>573</v>
      </c>
      <c r="D721" s="13">
        <v>1993</v>
      </c>
      <c r="E721" s="13"/>
      <c r="F721" s="13" t="s">
        <v>83</v>
      </c>
      <c r="G721" s="13">
        <v>10</v>
      </c>
      <c r="H721" s="21">
        <v>5908.2</v>
      </c>
      <c r="I721" s="21">
        <v>4278.1000000000004</v>
      </c>
      <c r="J721" s="22" t="s">
        <v>447</v>
      </c>
      <c r="K721" s="49">
        <v>3332807.6320000002</v>
      </c>
      <c r="L721" s="31">
        <v>71327.900000000009</v>
      </c>
      <c r="M721" s="31">
        <f t="shared" si="65"/>
        <v>3404135.5320000001</v>
      </c>
      <c r="N721" s="31">
        <v>724.24</v>
      </c>
      <c r="O721" s="31">
        <v>15.5</v>
      </c>
      <c r="P721" s="20"/>
      <c r="Q721" s="89"/>
      <c r="R721" s="20" t="s">
        <v>37</v>
      </c>
      <c r="S721" s="20" t="s">
        <v>265</v>
      </c>
    </row>
    <row r="722" spans="2:19" ht="37.5" x14ac:dyDescent="0.3">
      <c r="B722" s="92">
        <v>148</v>
      </c>
      <c r="C722" s="90" t="s">
        <v>574</v>
      </c>
      <c r="D722" s="13">
        <v>1968</v>
      </c>
      <c r="E722" s="13"/>
      <c r="F722" s="20" t="s">
        <v>34</v>
      </c>
      <c r="G722" s="13">
        <v>5</v>
      </c>
      <c r="H722" s="21">
        <v>6512.5</v>
      </c>
      <c r="I722" s="21">
        <v>3933.2</v>
      </c>
      <c r="J722" s="90" t="s">
        <v>42</v>
      </c>
      <c r="K722" s="49">
        <v>776923.79999999993</v>
      </c>
      <c r="L722" s="31">
        <v>77253.440000000002</v>
      </c>
      <c r="M722" s="31">
        <f t="shared" si="65"/>
        <v>854177.24</v>
      </c>
      <c r="N722" s="31">
        <v>150.44999999999999</v>
      </c>
      <c r="O722" s="31">
        <v>14.96</v>
      </c>
      <c r="P722" s="20"/>
      <c r="Q722" s="89"/>
      <c r="R722" s="20" t="s">
        <v>37</v>
      </c>
      <c r="S722" s="20" t="s">
        <v>265</v>
      </c>
    </row>
    <row r="723" spans="2:19" ht="37.5" x14ac:dyDescent="0.3">
      <c r="B723" s="92">
        <v>149</v>
      </c>
      <c r="C723" s="90" t="s">
        <v>575</v>
      </c>
      <c r="D723" s="13">
        <v>1967</v>
      </c>
      <c r="E723" s="13"/>
      <c r="F723" s="20" t="s">
        <v>34</v>
      </c>
      <c r="G723" s="13">
        <v>5</v>
      </c>
      <c r="H723" s="21">
        <v>6486.1</v>
      </c>
      <c r="I723" s="21">
        <v>3919.2</v>
      </c>
      <c r="J723" s="90" t="s">
        <v>42</v>
      </c>
      <c r="K723" s="49">
        <v>774065.24999999988</v>
      </c>
      <c r="L723" s="31">
        <v>76969.200000000012</v>
      </c>
      <c r="M723" s="31">
        <f t="shared" si="65"/>
        <v>851034.45</v>
      </c>
      <c r="N723" s="31">
        <v>150.44999999999999</v>
      </c>
      <c r="O723" s="31">
        <v>14.96</v>
      </c>
      <c r="P723" s="20"/>
      <c r="Q723" s="89"/>
      <c r="R723" s="20" t="s">
        <v>37</v>
      </c>
      <c r="S723" s="20" t="s">
        <v>265</v>
      </c>
    </row>
    <row r="724" spans="2:19" ht="37.5" x14ac:dyDescent="0.3">
      <c r="B724" s="92">
        <v>150</v>
      </c>
      <c r="C724" s="90" t="s">
        <v>576</v>
      </c>
      <c r="D724" s="13">
        <v>1969</v>
      </c>
      <c r="E724" s="13"/>
      <c r="F724" s="20" t="s">
        <v>34</v>
      </c>
      <c r="G724" s="13">
        <v>5</v>
      </c>
      <c r="H724" s="21">
        <v>6445.6</v>
      </c>
      <c r="I724" s="21">
        <v>3925.6</v>
      </c>
      <c r="J724" s="90" t="s">
        <v>42</v>
      </c>
      <c r="K724" s="49">
        <v>770604.89999999991</v>
      </c>
      <c r="L724" s="31">
        <v>76625.12000000001</v>
      </c>
      <c r="M724" s="31">
        <f t="shared" si="65"/>
        <v>847230.0199999999</v>
      </c>
      <c r="N724" s="31">
        <v>150.44999999999999</v>
      </c>
      <c r="O724" s="31">
        <v>14.96</v>
      </c>
      <c r="P724" s="20"/>
      <c r="Q724" s="89"/>
      <c r="R724" s="20" t="s">
        <v>37</v>
      </c>
      <c r="S724" s="20" t="s">
        <v>265</v>
      </c>
    </row>
    <row r="725" spans="2:19" ht="37.5" x14ac:dyDescent="0.3">
      <c r="B725" s="92">
        <v>151</v>
      </c>
      <c r="C725" s="90" t="s">
        <v>577</v>
      </c>
      <c r="D725" s="13">
        <v>1956</v>
      </c>
      <c r="E725" s="13"/>
      <c r="F725" s="20" t="s">
        <v>34</v>
      </c>
      <c r="G725" s="13">
        <v>5</v>
      </c>
      <c r="H725" s="21">
        <v>6068.2</v>
      </c>
      <c r="I725" s="21">
        <v>3868.8</v>
      </c>
      <c r="J725" s="90" t="s">
        <v>42</v>
      </c>
      <c r="K725" s="49">
        <v>885458.42999999993</v>
      </c>
      <c r="L725" s="31">
        <v>88045.584000000003</v>
      </c>
      <c r="M725" s="31">
        <f t="shared" si="65"/>
        <v>973504.01399999997</v>
      </c>
      <c r="N725" s="31">
        <v>150.44999999999999</v>
      </c>
      <c r="O725" s="31">
        <v>14.96</v>
      </c>
      <c r="P725" s="20"/>
      <c r="Q725" s="89"/>
      <c r="R725" s="20" t="s">
        <v>37</v>
      </c>
      <c r="S725" s="20" t="s">
        <v>265</v>
      </c>
    </row>
    <row r="726" spans="2:19" ht="37.5" x14ac:dyDescent="0.3">
      <c r="B726" s="92">
        <v>152</v>
      </c>
      <c r="C726" s="90" t="s">
        <v>578</v>
      </c>
      <c r="D726" s="13">
        <v>1966</v>
      </c>
      <c r="E726" s="13"/>
      <c r="F726" s="20" t="s">
        <v>34</v>
      </c>
      <c r="G726" s="13">
        <v>5</v>
      </c>
      <c r="H726" s="21">
        <v>5564.1</v>
      </c>
      <c r="I726" s="21">
        <v>3416</v>
      </c>
      <c r="J726" s="90" t="s">
        <v>42</v>
      </c>
      <c r="K726" s="49">
        <v>837118.84499999997</v>
      </c>
      <c r="L726" s="31">
        <v>83238.936000000016</v>
      </c>
      <c r="M726" s="31">
        <f t="shared" si="65"/>
        <v>920357.78099999996</v>
      </c>
      <c r="N726" s="31">
        <v>150.44999999999999</v>
      </c>
      <c r="O726" s="31">
        <v>14.96</v>
      </c>
      <c r="P726" s="20"/>
      <c r="Q726" s="89"/>
      <c r="R726" s="20" t="s">
        <v>37</v>
      </c>
      <c r="S726" s="20" t="s">
        <v>265</v>
      </c>
    </row>
    <row r="727" spans="2:19" ht="37.5" x14ac:dyDescent="0.3">
      <c r="B727" s="92">
        <v>153</v>
      </c>
      <c r="C727" s="90" t="s">
        <v>579</v>
      </c>
      <c r="D727" s="13">
        <v>1968</v>
      </c>
      <c r="E727" s="13"/>
      <c r="F727" s="20" t="s">
        <v>34</v>
      </c>
      <c r="G727" s="13">
        <v>5</v>
      </c>
      <c r="H727" s="21">
        <v>6590.1</v>
      </c>
      <c r="I727" s="21">
        <v>4008.1</v>
      </c>
      <c r="J727" s="90" t="s">
        <v>42</v>
      </c>
      <c r="K727" s="49">
        <v>936581.33999999985</v>
      </c>
      <c r="L727" s="31">
        <v>93128.991999999998</v>
      </c>
      <c r="M727" s="31">
        <f t="shared" si="65"/>
        <v>1029710.3319999998</v>
      </c>
      <c r="N727" s="31">
        <v>150.44999999999999</v>
      </c>
      <c r="O727" s="31">
        <v>14.96</v>
      </c>
      <c r="P727" s="20"/>
      <c r="Q727" s="89"/>
      <c r="R727" s="20" t="s">
        <v>37</v>
      </c>
      <c r="S727" s="20" t="s">
        <v>265</v>
      </c>
    </row>
    <row r="728" spans="2:19" ht="37.5" x14ac:dyDescent="0.3">
      <c r="B728" s="92">
        <v>154</v>
      </c>
      <c r="C728" s="90" t="s">
        <v>580</v>
      </c>
      <c r="D728" s="13">
        <v>1978</v>
      </c>
      <c r="E728" s="13"/>
      <c r="F728" s="20" t="s">
        <v>34</v>
      </c>
      <c r="G728" s="13">
        <v>5</v>
      </c>
      <c r="H728" s="21">
        <f>I728*1.8</f>
        <v>11302.992</v>
      </c>
      <c r="I728" s="21">
        <v>6279.44</v>
      </c>
      <c r="J728" s="90" t="s">
        <v>42</v>
      </c>
      <c r="K728" s="49">
        <v>944478.46049999981</v>
      </c>
      <c r="L728" s="31">
        <v>93914.242400000003</v>
      </c>
      <c r="M728" s="31">
        <f t="shared" si="65"/>
        <v>1038392.7028999998</v>
      </c>
      <c r="N728" s="31">
        <v>150.44999999999999</v>
      </c>
      <c r="O728" s="31">
        <v>14.96</v>
      </c>
      <c r="P728" s="20"/>
      <c r="Q728" s="89"/>
      <c r="R728" s="20" t="s">
        <v>37</v>
      </c>
      <c r="S728" s="20" t="s">
        <v>265</v>
      </c>
    </row>
    <row r="729" spans="2:19" ht="37.5" x14ac:dyDescent="0.3">
      <c r="B729" s="92">
        <v>155</v>
      </c>
      <c r="C729" s="90" t="s">
        <v>581</v>
      </c>
      <c r="D729" s="13">
        <v>1986</v>
      </c>
      <c r="E729" s="13"/>
      <c r="F729" s="20" t="s">
        <v>34</v>
      </c>
      <c r="G729" s="13">
        <v>5</v>
      </c>
      <c r="H729" s="21">
        <f>I729*1.8</f>
        <v>10952.1</v>
      </c>
      <c r="I729" s="21">
        <v>6084.5</v>
      </c>
      <c r="J729" s="90" t="s">
        <v>42</v>
      </c>
      <c r="K729" s="49">
        <v>1510788.8099999998</v>
      </c>
      <c r="L729" s="31">
        <v>150225.32800000001</v>
      </c>
      <c r="M729" s="31">
        <f t="shared" si="65"/>
        <v>1661014.1379999998</v>
      </c>
      <c r="N729" s="31">
        <v>150.44999999999999</v>
      </c>
      <c r="O729" s="31">
        <v>14.96</v>
      </c>
      <c r="P729" s="20"/>
      <c r="Q729" s="89"/>
      <c r="R729" s="20" t="s">
        <v>37</v>
      </c>
      <c r="S729" s="20" t="s">
        <v>265</v>
      </c>
    </row>
    <row r="730" spans="2:19" ht="47.25" customHeight="1" x14ac:dyDescent="0.3">
      <c r="B730" s="92">
        <v>156</v>
      </c>
      <c r="C730" s="90" t="s">
        <v>582</v>
      </c>
      <c r="D730" s="13">
        <v>1989</v>
      </c>
      <c r="E730" s="13"/>
      <c r="F730" s="13" t="s">
        <v>83</v>
      </c>
      <c r="G730" s="13">
        <v>10</v>
      </c>
      <c r="H730" s="21">
        <v>9706.2000000000007</v>
      </c>
      <c r="I730" s="21">
        <v>6502</v>
      </c>
      <c r="J730" s="90" t="s">
        <v>45</v>
      </c>
      <c r="K730" s="49">
        <v>3792925.5723000006</v>
      </c>
      <c r="L730" s="31">
        <v>66725.516700000007</v>
      </c>
      <c r="M730" s="31">
        <f t="shared" si="65"/>
        <v>3859651.0890000006</v>
      </c>
      <c r="N730" s="31">
        <v>392.79</v>
      </c>
      <c r="O730" s="31">
        <v>6.91</v>
      </c>
      <c r="P730" s="20"/>
      <c r="Q730" s="89"/>
      <c r="R730" s="20" t="s">
        <v>37</v>
      </c>
      <c r="S730" s="20" t="s">
        <v>265</v>
      </c>
    </row>
    <row r="731" spans="2:19" ht="31.5" customHeight="1" x14ac:dyDescent="0.3">
      <c r="B731" s="13"/>
      <c r="C731" s="90"/>
      <c r="D731" s="13"/>
      <c r="E731" s="13"/>
      <c r="F731" s="13"/>
      <c r="G731" s="13"/>
      <c r="H731" s="21"/>
      <c r="I731" s="21"/>
      <c r="J731" s="90" t="s">
        <v>229</v>
      </c>
      <c r="K731" s="49">
        <v>3332992.6692000004</v>
      </c>
      <c r="L731" s="31">
        <v>85845.129300000015</v>
      </c>
      <c r="M731" s="31">
        <f t="shared" si="65"/>
        <v>3418837.7985000005</v>
      </c>
      <c r="N731" s="31">
        <v>345.16</v>
      </c>
      <c r="O731" s="31">
        <v>8.89</v>
      </c>
      <c r="P731" s="20"/>
      <c r="Q731" s="89"/>
      <c r="R731" s="20" t="s">
        <v>37</v>
      </c>
      <c r="S731" s="20" t="s">
        <v>265</v>
      </c>
    </row>
    <row r="732" spans="2:19" ht="38.25" customHeight="1" x14ac:dyDescent="0.3">
      <c r="B732" s="13"/>
      <c r="C732" s="90"/>
      <c r="D732" s="13"/>
      <c r="E732" s="13"/>
      <c r="F732" s="13"/>
      <c r="G732" s="13"/>
      <c r="H732" s="21"/>
      <c r="I732" s="21"/>
      <c r="J732" s="90" t="s">
        <v>583</v>
      </c>
      <c r="K732" s="49">
        <v>480404.40750000003</v>
      </c>
      <c r="L732" s="31">
        <v>12553.281000000001</v>
      </c>
      <c r="M732" s="31">
        <f t="shared" si="65"/>
        <v>492957.68850000005</v>
      </c>
      <c r="N732" s="31">
        <v>49.75</v>
      </c>
      <c r="O732" s="31">
        <v>1.3</v>
      </c>
      <c r="P732" s="20"/>
      <c r="Q732" s="89"/>
      <c r="R732" s="20" t="s">
        <v>37</v>
      </c>
      <c r="S732" s="20" t="s">
        <v>265</v>
      </c>
    </row>
    <row r="733" spans="2:19" ht="43.5" customHeight="1" x14ac:dyDescent="0.3">
      <c r="B733" s="13">
        <v>157</v>
      </c>
      <c r="C733" s="90" t="s">
        <v>584</v>
      </c>
      <c r="D733" s="13">
        <v>1990</v>
      </c>
      <c r="E733" s="13"/>
      <c r="F733" s="13" t="s">
        <v>83</v>
      </c>
      <c r="G733" s="13">
        <v>9</v>
      </c>
      <c r="H733" s="21">
        <v>9621.1</v>
      </c>
      <c r="I733" s="21">
        <v>5984.8</v>
      </c>
      <c r="J733" s="90" t="s">
        <v>45</v>
      </c>
      <c r="K733" s="49">
        <v>3588721.5520000001</v>
      </c>
      <c r="L733" s="31">
        <v>63799.879000000008</v>
      </c>
      <c r="M733" s="31">
        <f t="shared" si="65"/>
        <v>3652521.4310000003</v>
      </c>
      <c r="N733" s="31">
        <v>414.56</v>
      </c>
      <c r="O733" s="31">
        <v>7.37</v>
      </c>
      <c r="P733" s="20"/>
      <c r="Q733" s="89"/>
      <c r="R733" s="20" t="s">
        <v>37</v>
      </c>
      <c r="S733" s="20" t="s">
        <v>265</v>
      </c>
    </row>
    <row r="734" spans="2:19" ht="31.5" customHeight="1" x14ac:dyDescent="0.3">
      <c r="B734" s="13"/>
      <c r="C734" s="90"/>
      <c r="D734" s="13"/>
      <c r="E734" s="13"/>
      <c r="F734" s="13"/>
      <c r="G734" s="13"/>
      <c r="H734" s="21"/>
      <c r="I734" s="21"/>
      <c r="J734" s="90" t="s">
        <v>229</v>
      </c>
      <c r="K734" s="49">
        <v>3165928.3240000005</v>
      </c>
      <c r="L734" s="31">
        <v>80767.011000000013</v>
      </c>
      <c r="M734" s="31">
        <f t="shared" si="65"/>
        <v>3246695.3350000004</v>
      </c>
      <c r="N734" s="31">
        <v>365.72</v>
      </c>
      <c r="O734" s="31">
        <v>9.33</v>
      </c>
      <c r="P734" s="20"/>
      <c r="Q734" s="89"/>
      <c r="R734" s="20" t="s">
        <v>37</v>
      </c>
      <c r="S734" s="20" t="s">
        <v>265</v>
      </c>
    </row>
    <row r="735" spans="2:19" ht="27" customHeight="1" x14ac:dyDescent="0.3">
      <c r="B735" s="13"/>
      <c r="C735" s="90"/>
      <c r="D735" s="13"/>
      <c r="E735" s="13"/>
      <c r="F735" s="13"/>
      <c r="G735" s="13"/>
      <c r="H735" s="21"/>
      <c r="I735" s="21"/>
      <c r="J735" s="90" t="s">
        <v>583</v>
      </c>
      <c r="K735" s="49">
        <v>805073.10000000009</v>
      </c>
      <c r="L735" s="31">
        <v>19304.441000000003</v>
      </c>
      <c r="M735" s="31">
        <f t="shared" si="65"/>
        <v>824377.54100000008</v>
      </c>
      <c r="N735" s="31">
        <v>93</v>
      </c>
      <c r="O735" s="31">
        <v>2.23</v>
      </c>
      <c r="P735" s="20"/>
      <c r="Q735" s="89"/>
      <c r="R735" s="20" t="s">
        <v>37</v>
      </c>
      <c r="S735" s="20" t="s">
        <v>265</v>
      </c>
    </row>
    <row r="736" spans="2:19" ht="37.5" x14ac:dyDescent="0.3">
      <c r="B736" s="13">
        <v>158</v>
      </c>
      <c r="C736" s="90" t="s">
        <v>585</v>
      </c>
      <c r="D736" s="13">
        <v>1973</v>
      </c>
      <c r="E736" s="13"/>
      <c r="F736" s="20" t="s">
        <v>34</v>
      </c>
      <c r="G736" s="13">
        <v>5</v>
      </c>
      <c r="H736" s="21">
        <f>I736*1.8</f>
        <v>7156.4400000000005</v>
      </c>
      <c r="I736" s="21">
        <v>3975.8</v>
      </c>
      <c r="J736" s="90" t="s">
        <v>42</v>
      </c>
      <c r="K736" s="49">
        <v>952769.76</v>
      </c>
      <c r="L736" s="31">
        <v>94738.688000000009</v>
      </c>
      <c r="M736" s="31">
        <f t="shared" si="65"/>
        <v>1047508.448</v>
      </c>
      <c r="N736" s="31">
        <v>150.44999999999999</v>
      </c>
      <c r="O736" s="31">
        <v>14.96</v>
      </c>
      <c r="P736" s="20"/>
      <c r="Q736" s="89"/>
      <c r="R736" s="20" t="s">
        <v>37</v>
      </c>
      <c r="S736" s="20" t="s">
        <v>265</v>
      </c>
    </row>
    <row r="737" spans="1:23" ht="33.75" customHeight="1" x14ac:dyDescent="0.3">
      <c r="B737" s="13">
        <v>159</v>
      </c>
      <c r="C737" s="90" t="s">
        <v>586</v>
      </c>
      <c r="D737" s="13">
        <v>1973</v>
      </c>
      <c r="E737" s="13"/>
      <c r="F737" s="20" t="s">
        <v>34</v>
      </c>
      <c r="G737" s="13">
        <v>5</v>
      </c>
      <c r="H737" s="21">
        <f>I737*1.8</f>
        <v>8433.7379999999994</v>
      </c>
      <c r="I737" s="21">
        <v>4685.41</v>
      </c>
      <c r="J737" s="90" t="s">
        <v>229</v>
      </c>
      <c r="K737" s="49">
        <v>7900405.9397999998</v>
      </c>
      <c r="L737" s="31">
        <v>169080.74369999999</v>
      </c>
      <c r="M737" s="31">
        <f t="shared" si="65"/>
        <v>8069486.6834999993</v>
      </c>
      <c r="N737" s="31">
        <v>1040.58</v>
      </c>
      <c r="O737" s="31">
        <v>22.27</v>
      </c>
      <c r="P737" s="20"/>
      <c r="Q737" s="89"/>
      <c r="R737" s="20" t="s">
        <v>37</v>
      </c>
      <c r="S737" s="20" t="s">
        <v>265</v>
      </c>
    </row>
    <row r="738" spans="1:23" ht="37.5" x14ac:dyDescent="0.3">
      <c r="B738" s="13">
        <v>160</v>
      </c>
      <c r="C738" s="90" t="s">
        <v>587</v>
      </c>
      <c r="D738" s="13">
        <v>1977.2012</v>
      </c>
      <c r="E738" s="13"/>
      <c r="F738" s="20" t="s">
        <v>34</v>
      </c>
      <c r="G738" s="13">
        <v>3</v>
      </c>
      <c r="H738" s="21">
        <f>I738*1.8</f>
        <v>857.88000000000011</v>
      </c>
      <c r="I738" s="21">
        <v>476.6</v>
      </c>
      <c r="J738" s="90" t="s">
        <v>42</v>
      </c>
      <c r="K738" s="49">
        <v>116809.37999999999</v>
      </c>
      <c r="L738" s="31">
        <v>11614.944</v>
      </c>
      <c r="M738" s="31">
        <f t="shared" si="65"/>
        <v>128424.32399999999</v>
      </c>
      <c r="N738" s="31">
        <v>150.44999999999999</v>
      </c>
      <c r="O738" s="31">
        <v>14.96</v>
      </c>
      <c r="P738" s="20"/>
      <c r="Q738" s="89"/>
      <c r="R738" s="20" t="s">
        <v>37</v>
      </c>
      <c r="S738" s="20" t="s">
        <v>265</v>
      </c>
    </row>
    <row r="739" spans="1:23" ht="37.5" x14ac:dyDescent="0.3">
      <c r="B739" s="13">
        <v>161</v>
      </c>
      <c r="C739" s="90" t="s">
        <v>588</v>
      </c>
      <c r="D739" s="92">
        <v>1960</v>
      </c>
      <c r="E739" s="92"/>
      <c r="F739" s="109" t="s">
        <v>34</v>
      </c>
      <c r="G739" s="92">
        <v>2</v>
      </c>
      <c r="H739" s="21">
        <v>1272.8</v>
      </c>
      <c r="I739" s="21">
        <v>638</v>
      </c>
      <c r="J739" s="90" t="s">
        <v>42</v>
      </c>
      <c r="K739" s="21">
        <f>H739*N739</f>
        <v>208535.552</v>
      </c>
      <c r="L739" s="21">
        <f>H739*O739</f>
        <v>19346.559999999998</v>
      </c>
      <c r="M739" s="31">
        <f t="shared" si="65"/>
        <v>227882.11199999999</v>
      </c>
      <c r="N739" s="93">
        <v>163.84</v>
      </c>
      <c r="O739" s="93">
        <v>15.2</v>
      </c>
      <c r="P739" s="92"/>
      <c r="Q739" s="89"/>
      <c r="R739" s="20" t="s">
        <v>37</v>
      </c>
      <c r="S739" s="20" t="s">
        <v>265</v>
      </c>
      <c r="T739" s="96" t="s">
        <v>589</v>
      </c>
    </row>
    <row r="740" spans="1:23" ht="37.5" x14ac:dyDescent="0.3">
      <c r="B740" s="13">
        <v>162</v>
      </c>
      <c r="C740" s="90" t="s">
        <v>590</v>
      </c>
      <c r="D740" s="92">
        <v>1959</v>
      </c>
      <c r="E740" s="92"/>
      <c r="F740" s="109" t="s">
        <v>34</v>
      </c>
      <c r="G740" s="92">
        <v>2</v>
      </c>
      <c r="H740" s="21">
        <v>1269.2</v>
      </c>
      <c r="I740" s="21">
        <v>646.79999999999995</v>
      </c>
      <c r="J740" s="90" t="s">
        <v>42</v>
      </c>
      <c r="K740" s="21">
        <f>H740*N740</f>
        <v>207945.728</v>
      </c>
      <c r="L740" s="21">
        <f>H740*O740</f>
        <v>19291.84</v>
      </c>
      <c r="M740" s="31">
        <f t="shared" si="65"/>
        <v>227237.568</v>
      </c>
      <c r="N740" s="93">
        <v>163.84</v>
      </c>
      <c r="O740" s="93">
        <v>15.2</v>
      </c>
      <c r="P740" s="92"/>
      <c r="Q740" s="89"/>
      <c r="R740" s="20" t="s">
        <v>37</v>
      </c>
      <c r="S740" s="20" t="s">
        <v>265</v>
      </c>
      <c r="T740" s="96" t="s">
        <v>589</v>
      </c>
    </row>
    <row r="741" spans="1:23" ht="37.5" x14ac:dyDescent="0.3">
      <c r="B741" s="13">
        <v>163</v>
      </c>
      <c r="C741" s="90" t="s">
        <v>591</v>
      </c>
      <c r="D741" s="13">
        <v>1959</v>
      </c>
      <c r="E741" s="13"/>
      <c r="F741" s="13" t="s">
        <v>34</v>
      </c>
      <c r="G741" s="13">
        <v>2</v>
      </c>
      <c r="H741" s="21">
        <v>1273.4000000000001</v>
      </c>
      <c r="I741" s="21">
        <v>634.6</v>
      </c>
      <c r="J741" s="90" t="s">
        <v>42</v>
      </c>
      <c r="K741" s="21">
        <f>H741*N741</f>
        <v>208633.85600000003</v>
      </c>
      <c r="L741" s="21">
        <f>H741*O741</f>
        <v>19355.68</v>
      </c>
      <c r="M741" s="31">
        <f t="shared" si="65"/>
        <v>227989.53600000002</v>
      </c>
      <c r="N741" s="93">
        <v>163.84</v>
      </c>
      <c r="O741" s="93">
        <v>15.2</v>
      </c>
      <c r="P741" s="92"/>
      <c r="Q741" s="89"/>
      <c r="R741" s="20" t="s">
        <v>37</v>
      </c>
      <c r="S741" s="20" t="s">
        <v>265</v>
      </c>
      <c r="T741" s="96" t="s">
        <v>589</v>
      </c>
    </row>
    <row r="742" spans="1:23" ht="56.25" x14ac:dyDescent="0.3">
      <c r="B742" s="13">
        <v>164</v>
      </c>
      <c r="C742" s="22" t="s">
        <v>592</v>
      </c>
      <c r="D742" s="13">
        <v>1992</v>
      </c>
      <c r="E742" s="13"/>
      <c r="F742" s="13" t="s">
        <v>83</v>
      </c>
      <c r="G742" s="13">
        <v>9</v>
      </c>
      <c r="H742" s="21">
        <v>3161.5</v>
      </c>
      <c r="I742" s="21">
        <v>2089.8000000000002</v>
      </c>
      <c r="J742" s="22" t="s">
        <v>447</v>
      </c>
      <c r="K742" s="49">
        <v>2067625.2439999997</v>
      </c>
      <c r="L742" s="31">
        <v>44255.769</v>
      </c>
      <c r="M742" s="31">
        <f t="shared" si="65"/>
        <v>2111881.0129999998</v>
      </c>
      <c r="N742" s="31">
        <v>772.28</v>
      </c>
      <c r="O742" s="31">
        <v>16.53</v>
      </c>
      <c r="P742" s="20"/>
      <c r="Q742" s="89"/>
      <c r="R742" s="20" t="s">
        <v>37</v>
      </c>
      <c r="S742" s="20" t="s">
        <v>265</v>
      </c>
      <c r="T742" s="96" t="s">
        <v>589</v>
      </c>
    </row>
    <row r="743" spans="1:23" ht="56.25" x14ac:dyDescent="0.3">
      <c r="B743" s="13">
        <v>165</v>
      </c>
      <c r="C743" s="22" t="s">
        <v>593</v>
      </c>
      <c r="D743" s="13">
        <v>1992</v>
      </c>
      <c r="E743" s="13"/>
      <c r="F743" s="13" t="s">
        <v>83</v>
      </c>
      <c r="G743" s="13">
        <v>9</v>
      </c>
      <c r="H743" s="21">
        <v>11114.9</v>
      </c>
      <c r="I743" s="21">
        <v>8385.4</v>
      </c>
      <c r="J743" s="22" t="s">
        <v>447</v>
      </c>
      <c r="K743" s="49">
        <v>8480792.8199999984</v>
      </c>
      <c r="L743" s="31">
        <v>181524.19499999998</v>
      </c>
      <c r="M743" s="31">
        <f t="shared" si="65"/>
        <v>8662317.0149999987</v>
      </c>
      <c r="N743" s="21">
        <v>772.28</v>
      </c>
      <c r="O743" s="31">
        <v>16.53</v>
      </c>
      <c r="P743" s="20"/>
      <c r="Q743" s="89"/>
      <c r="R743" s="20" t="s">
        <v>37</v>
      </c>
      <c r="S743" s="20" t="s">
        <v>265</v>
      </c>
      <c r="T743" s="96" t="s">
        <v>589</v>
      </c>
    </row>
    <row r="744" spans="1:23" x14ac:dyDescent="0.3">
      <c r="B744" s="13"/>
      <c r="C744" s="63"/>
      <c r="D744" s="13"/>
      <c r="E744" s="13"/>
      <c r="F744" s="13"/>
      <c r="G744" s="13"/>
      <c r="H744" s="21"/>
      <c r="I744" s="21"/>
      <c r="J744" s="22"/>
      <c r="K744" s="21"/>
      <c r="L744" s="13"/>
      <c r="M744" s="20"/>
      <c r="N744" s="31"/>
      <c r="O744" s="28"/>
      <c r="P744" s="24"/>
      <c r="Q744" s="24"/>
      <c r="R744" s="20"/>
      <c r="S744" s="20"/>
    </row>
    <row r="745" spans="1:23" s="61" customFormat="1" x14ac:dyDescent="0.3">
      <c r="A745" s="61">
        <f>B762+B770+B788+B794+B810+B896+B910+B916+B951+B960+B969+B971+B1002+B1027+B1034+B1060+B1065+B1073+B1171+B1084</f>
        <v>320</v>
      </c>
      <c r="B745" s="32"/>
      <c r="C745" s="62" t="s">
        <v>594</v>
      </c>
      <c r="D745" s="32"/>
      <c r="E745" s="32"/>
      <c r="F745" s="32"/>
      <c r="G745" s="26"/>
      <c r="H745" s="26"/>
      <c r="I745" s="32"/>
      <c r="J745" s="27"/>
      <c r="K745" s="30">
        <f>K746+K1086</f>
        <v>256725770.02781993</v>
      </c>
      <c r="L745" s="30">
        <f>L746+L1086</f>
        <v>17139002.417600002</v>
      </c>
      <c r="M745" s="30">
        <f>M746+M1086</f>
        <v>273864772.44541991</v>
      </c>
      <c r="N745" s="28"/>
      <c r="O745" s="24"/>
      <c r="P745" s="24"/>
      <c r="Q745" s="24"/>
      <c r="R745" s="24"/>
      <c r="S745" s="47"/>
    </row>
    <row r="746" spans="1:23" s="61" customFormat="1" x14ac:dyDescent="0.3">
      <c r="B746" s="32"/>
      <c r="C746" s="62" t="s">
        <v>31</v>
      </c>
      <c r="D746" s="32"/>
      <c r="E746" s="32"/>
      <c r="F746" s="32"/>
      <c r="G746" s="26"/>
      <c r="H746" s="32"/>
      <c r="I746" s="26"/>
      <c r="J746" s="32"/>
      <c r="K746" s="30">
        <f>K747+K763+K771+K789+K795+K811+K897+K911+K917+K952+K961+K970+K972+K1003+K1028+K1035+K1061+K1066+K1074</f>
        <v>165800275.51579997</v>
      </c>
      <c r="L746" s="30">
        <f>L747+L763+L771+L789+L795+L811+L897+L911+L917+L952+L961+L970+L972+L1003+L1028+L1035+L1061+L1066+L1074</f>
        <v>11276144.2246</v>
      </c>
      <c r="M746" s="30">
        <f>M747+M763+M771+M789+M795+M811+M897+M911+M917+M952+M961+M970+M972+M1003+M1028+M1035+M1061+M1066+M1074</f>
        <v>177076419.74039996</v>
      </c>
      <c r="N746" s="24"/>
      <c r="O746" s="24"/>
      <c r="P746" s="24"/>
      <c r="Q746" s="24"/>
      <c r="R746" s="47"/>
      <c r="S746" s="47"/>
    </row>
    <row r="747" spans="1:23" s="61" customFormat="1" x14ac:dyDescent="0.3">
      <c r="B747" s="32"/>
      <c r="C747" s="62" t="s">
        <v>32</v>
      </c>
      <c r="D747" s="32"/>
      <c r="E747" s="32"/>
      <c r="F747" s="32"/>
      <c r="G747" s="26"/>
      <c r="H747" s="32"/>
      <c r="I747" s="26"/>
      <c r="J747" s="32"/>
      <c r="K747" s="30">
        <f>SUM(K748:K762)</f>
        <v>2164968.4240000001</v>
      </c>
      <c r="L747" s="30">
        <f>SUM(L748:L762)</f>
        <v>178391.68250000002</v>
      </c>
      <c r="M747" s="30">
        <f>SUM(M748:M762)</f>
        <v>2343360.1065000002</v>
      </c>
      <c r="N747" s="24"/>
      <c r="O747" s="24"/>
      <c r="P747" s="24"/>
      <c r="Q747" s="24"/>
      <c r="R747" s="24"/>
      <c r="S747" s="47"/>
      <c r="T747" s="97"/>
      <c r="U747" s="97"/>
      <c r="V747" s="97"/>
    </row>
    <row r="748" spans="1:23" ht="37.5" x14ac:dyDescent="0.3">
      <c r="B748" s="13">
        <v>1</v>
      </c>
      <c r="C748" s="63" t="s">
        <v>595</v>
      </c>
      <c r="D748" s="13">
        <v>1986</v>
      </c>
      <c r="E748" s="13"/>
      <c r="F748" s="13" t="s">
        <v>34</v>
      </c>
      <c r="G748" s="13">
        <v>2</v>
      </c>
      <c r="H748" s="13">
        <v>1902.5</v>
      </c>
      <c r="I748" s="21">
        <v>879.9</v>
      </c>
      <c r="J748" s="22" t="s">
        <v>42</v>
      </c>
      <c r="K748" s="31">
        <f>H748*N748</f>
        <v>291729.35000000003</v>
      </c>
      <c r="L748" s="31">
        <f>H748*O748</f>
        <v>28918</v>
      </c>
      <c r="M748" s="31">
        <f t="shared" ref="M748:M762" si="67">K748+L748</f>
        <v>320647.35000000003</v>
      </c>
      <c r="N748" s="20">
        <v>153.34</v>
      </c>
      <c r="O748" s="20">
        <v>15.2</v>
      </c>
      <c r="P748" s="20"/>
      <c r="Q748" s="20"/>
      <c r="R748" s="20" t="s">
        <v>265</v>
      </c>
      <c r="S748" s="20" t="s">
        <v>596</v>
      </c>
      <c r="T748" s="96" t="s">
        <v>589</v>
      </c>
      <c r="U748" s="98"/>
      <c r="V748" s="99"/>
      <c r="W748" s="99"/>
    </row>
    <row r="749" spans="1:23" ht="37.5" x14ac:dyDescent="0.3">
      <c r="B749" s="13">
        <v>2</v>
      </c>
      <c r="C749" s="63" t="s">
        <v>597</v>
      </c>
      <c r="D749" s="13">
        <v>1983</v>
      </c>
      <c r="E749" s="13"/>
      <c r="F749" s="13" t="s">
        <v>34</v>
      </c>
      <c r="G749" s="13">
        <v>2</v>
      </c>
      <c r="H749" s="13">
        <v>1738.3</v>
      </c>
      <c r="I749" s="21">
        <v>835.3</v>
      </c>
      <c r="J749" s="22" t="s">
        <v>42</v>
      </c>
      <c r="K749" s="31">
        <f>H749*N749</f>
        <v>266550.92200000002</v>
      </c>
      <c r="L749" s="31">
        <f>H749*O749</f>
        <v>26422.16</v>
      </c>
      <c r="M749" s="31">
        <f t="shared" si="67"/>
        <v>292973.08199999999</v>
      </c>
      <c r="N749" s="20">
        <v>153.34</v>
      </c>
      <c r="O749" s="20">
        <v>15.2</v>
      </c>
      <c r="P749" s="20"/>
      <c r="Q749" s="20"/>
      <c r="R749" s="20" t="s">
        <v>265</v>
      </c>
      <c r="S749" s="20" t="s">
        <v>596</v>
      </c>
      <c r="T749" s="96" t="s">
        <v>589</v>
      </c>
      <c r="U749" s="98"/>
      <c r="V749" s="99"/>
      <c r="W749" s="99"/>
    </row>
    <row r="750" spans="1:23" ht="37.5" x14ac:dyDescent="0.3">
      <c r="B750" s="13">
        <v>3</v>
      </c>
      <c r="C750" s="63" t="s">
        <v>598</v>
      </c>
      <c r="D750" s="13">
        <v>1967</v>
      </c>
      <c r="E750" s="13"/>
      <c r="F750" s="13" t="s">
        <v>63</v>
      </c>
      <c r="G750" s="13">
        <v>2</v>
      </c>
      <c r="H750" s="13">
        <v>522</v>
      </c>
      <c r="I750" s="21">
        <v>348</v>
      </c>
      <c r="J750" s="22" t="s">
        <v>42</v>
      </c>
      <c r="K750" s="31">
        <f>H750*N750</f>
        <v>87414.12000000001</v>
      </c>
      <c r="L750" s="31">
        <f>H750*O750</f>
        <v>7965.72</v>
      </c>
      <c r="M750" s="31">
        <f t="shared" si="67"/>
        <v>95379.840000000011</v>
      </c>
      <c r="N750" s="20">
        <v>167.46</v>
      </c>
      <c r="O750" s="20">
        <v>15.26</v>
      </c>
      <c r="P750" s="20"/>
      <c r="Q750" s="20"/>
      <c r="R750" s="20" t="s">
        <v>265</v>
      </c>
      <c r="S750" s="20" t="s">
        <v>596</v>
      </c>
      <c r="T750" s="96" t="s">
        <v>589</v>
      </c>
      <c r="U750" s="98"/>
      <c r="V750" s="99"/>
      <c r="W750" s="99"/>
    </row>
    <row r="751" spans="1:23" x14ac:dyDescent="0.3">
      <c r="B751" s="13"/>
      <c r="C751" s="63"/>
      <c r="D751" s="13"/>
      <c r="E751" s="13"/>
      <c r="F751" s="13"/>
      <c r="G751" s="13"/>
      <c r="H751" s="13"/>
      <c r="I751" s="21"/>
      <c r="J751" s="22" t="s">
        <v>229</v>
      </c>
      <c r="K751" s="31">
        <f>H750*N751</f>
        <v>581581.08000000007</v>
      </c>
      <c r="L751" s="31">
        <f>H750*O751</f>
        <v>18541.440000000002</v>
      </c>
      <c r="M751" s="31">
        <f t="shared" si="67"/>
        <v>600122.52</v>
      </c>
      <c r="N751" s="20">
        <v>1114.1400000000001</v>
      </c>
      <c r="O751" s="20">
        <v>35.520000000000003</v>
      </c>
      <c r="P751" s="20"/>
      <c r="Q751" s="20"/>
      <c r="R751" s="20" t="s">
        <v>265</v>
      </c>
      <c r="S751" s="20" t="s">
        <v>596</v>
      </c>
      <c r="T751" s="96"/>
      <c r="U751" s="98"/>
      <c r="V751" s="99"/>
      <c r="W751" s="99"/>
    </row>
    <row r="752" spans="1:23" ht="37.5" x14ac:dyDescent="0.3">
      <c r="B752" s="13"/>
      <c r="C752" s="63"/>
      <c r="D752" s="13"/>
      <c r="E752" s="13"/>
      <c r="F752" s="13"/>
      <c r="G752" s="13"/>
      <c r="H752" s="13"/>
      <c r="I752" s="21"/>
      <c r="J752" s="22" t="s">
        <v>45</v>
      </c>
      <c r="K752" s="31">
        <f>H750*N752</f>
        <v>223499.52000000002</v>
      </c>
      <c r="L752" s="31">
        <f>H750*O752</f>
        <v>9161.1</v>
      </c>
      <c r="M752" s="31">
        <f t="shared" si="67"/>
        <v>232660.62000000002</v>
      </c>
      <c r="N752" s="20">
        <v>428.16</v>
      </c>
      <c r="O752" s="20">
        <v>17.55</v>
      </c>
      <c r="P752" s="20"/>
      <c r="Q752" s="20"/>
      <c r="R752" s="20" t="s">
        <v>265</v>
      </c>
      <c r="S752" s="20" t="s">
        <v>596</v>
      </c>
      <c r="T752" s="96"/>
      <c r="U752" s="98"/>
      <c r="V752" s="99"/>
      <c r="W752" s="99"/>
    </row>
    <row r="753" spans="2:23" ht="37.5" x14ac:dyDescent="0.3">
      <c r="B753" s="13">
        <v>4</v>
      </c>
      <c r="C753" s="63" t="s">
        <v>599</v>
      </c>
      <c r="D753" s="13">
        <v>1979</v>
      </c>
      <c r="E753" s="13"/>
      <c r="F753" s="13" t="s">
        <v>63</v>
      </c>
      <c r="G753" s="13">
        <v>2</v>
      </c>
      <c r="H753" s="13">
        <v>840.75</v>
      </c>
      <c r="I753" s="21">
        <v>560.5</v>
      </c>
      <c r="J753" s="22" t="s">
        <v>42</v>
      </c>
      <c r="K753" s="31">
        <f t="shared" ref="K753:K762" si="68">H753*N753</f>
        <v>104791.08</v>
      </c>
      <c r="L753" s="31">
        <f t="shared" ref="L753:L762" si="69">H753*O753</f>
        <v>12821.4375</v>
      </c>
      <c r="M753" s="31">
        <f t="shared" si="67"/>
        <v>117612.5175</v>
      </c>
      <c r="N753" s="20">
        <v>124.64</v>
      </c>
      <c r="O753" s="20">
        <v>15.25</v>
      </c>
      <c r="P753" s="20"/>
      <c r="Q753" s="20"/>
      <c r="R753" s="20" t="s">
        <v>265</v>
      </c>
      <c r="S753" s="20" t="s">
        <v>596</v>
      </c>
      <c r="T753" s="96" t="s">
        <v>600</v>
      </c>
      <c r="U753" s="98"/>
      <c r="V753" s="99"/>
      <c r="W753" s="99"/>
    </row>
    <row r="754" spans="2:23" ht="37.5" x14ac:dyDescent="0.3">
      <c r="B754" s="13">
        <v>5</v>
      </c>
      <c r="C754" s="63" t="s">
        <v>601</v>
      </c>
      <c r="D754" s="13">
        <v>1967</v>
      </c>
      <c r="E754" s="13"/>
      <c r="F754" s="13" t="s">
        <v>63</v>
      </c>
      <c r="G754" s="13">
        <v>2</v>
      </c>
      <c r="H754" s="13">
        <v>436.8</v>
      </c>
      <c r="I754" s="21">
        <v>291.2</v>
      </c>
      <c r="J754" s="22" t="s">
        <v>42</v>
      </c>
      <c r="K754" s="31">
        <f t="shared" si="68"/>
        <v>54442.752</v>
      </c>
      <c r="L754" s="31">
        <f t="shared" si="69"/>
        <v>6661.2</v>
      </c>
      <c r="M754" s="31">
        <f t="shared" si="67"/>
        <v>61103.951999999997</v>
      </c>
      <c r="N754" s="20">
        <v>124.64</v>
      </c>
      <c r="O754" s="20">
        <v>15.25</v>
      </c>
      <c r="P754" s="20"/>
      <c r="Q754" s="20"/>
      <c r="R754" s="20" t="s">
        <v>265</v>
      </c>
      <c r="S754" s="20" t="s">
        <v>596</v>
      </c>
      <c r="T754" s="96" t="s">
        <v>600</v>
      </c>
      <c r="U754" s="98"/>
      <c r="V754" s="99"/>
      <c r="W754" s="99"/>
    </row>
    <row r="755" spans="2:23" ht="37.5" x14ac:dyDescent="0.3">
      <c r="B755" s="13">
        <v>6</v>
      </c>
      <c r="C755" s="63" t="s">
        <v>602</v>
      </c>
      <c r="D755" s="13">
        <v>1968</v>
      </c>
      <c r="E755" s="13"/>
      <c r="F755" s="13" t="s">
        <v>63</v>
      </c>
      <c r="G755" s="13">
        <v>2</v>
      </c>
      <c r="H755" s="13">
        <v>515.70000000000005</v>
      </c>
      <c r="I755" s="21">
        <v>343.8</v>
      </c>
      <c r="J755" s="22" t="s">
        <v>42</v>
      </c>
      <c r="K755" s="31">
        <f t="shared" si="68"/>
        <v>64276.848000000005</v>
      </c>
      <c r="L755" s="31">
        <f t="shared" si="69"/>
        <v>7864.4250000000011</v>
      </c>
      <c r="M755" s="31">
        <f t="shared" si="67"/>
        <v>72141.273000000001</v>
      </c>
      <c r="N755" s="20">
        <v>124.64</v>
      </c>
      <c r="O755" s="20">
        <v>15.25</v>
      </c>
      <c r="P755" s="20"/>
      <c r="Q755" s="20"/>
      <c r="R755" s="20" t="s">
        <v>265</v>
      </c>
      <c r="S755" s="20" t="s">
        <v>596</v>
      </c>
      <c r="T755" s="96" t="s">
        <v>600</v>
      </c>
      <c r="U755" s="98"/>
      <c r="V755" s="99"/>
      <c r="W755" s="99"/>
    </row>
    <row r="756" spans="2:23" ht="37.5" x14ac:dyDescent="0.3">
      <c r="B756" s="13">
        <v>7</v>
      </c>
      <c r="C756" s="63" t="s">
        <v>603</v>
      </c>
      <c r="D756" s="13">
        <v>1966</v>
      </c>
      <c r="E756" s="13"/>
      <c r="F756" s="13" t="s">
        <v>63</v>
      </c>
      <c r="G756" s="13">
        <v>2</v>
      </c>
      <c r="H756" s="13">
        <v>498.6</v>
      </c>
      <c r="I756" s="21">
        <v>332.4</v>
      </c>
      <c r="J756" s="22" t="s">
        <v>42</v>
      </c>
      <c r="K756" s="31">
        <f t="shared" si="68"/>
        <v>62145.504000000001</v>
      </c>
      <c r="L756" s="31">
        <f t="shared" si="69"/>
        <v>7603.6500000000005</v>
      </c>
      <c r="M756" s="31">
        <f t="shared" si="67"/>
        <v>69749.153999999995</v>
      </c>
      <c r="N756" s="20">
        <v>124.64</v>
      </c>
      <c r="O756" s="20">
        <v>15.25</v>
      </c>
      <c r="P756" s="20"/>
      <c r="Q756" s="20"/>
      <c r="R756" s="20" t="s">
        <v>265</v>
      </c>
      <c r="S756" s="20" t="s">
        <v>596</v>
      </c>
      <c r="T756" s="96" t="s">
        <v>600</v>
      </c>
      <c r="U756" s="98"/>
      <c r="V756" s="99"/>
      <c r="W756" s="99"/>
    </row>
    <row r="757" spans="2:23" ht="37.5" x14ac:dyDescent="0.3">
      <c r="B757" s="13">
        <v>8</v>
      </c>
      <c r="C757" s="63" t="s">
        <v>604</v>
      </c>
      <c r="D757" s="13">
        <v>1969</v>
      </c>
      <c r="E757" s="13"/>
      <c r="F757" s="13" t="s">
        <v>63</v>
      </c>
      <c r="G757" s="13">
        <v>2</v>
      </c>
      <c r="H757" s="13">
        <v>437.4</v>
      </c>
      <c r="I757" s="21">
        <v>291.60000000000002</v>
      </c>
      <c r="J757" s="22" t="s">
        <v>42</v>
      </c>
      <c r="K757" s="31">
        <f t="shared" si="68"/>
        <v>54517.536</v>
      </c>
      <c r="L757" s="31">
        <f t="shared" si="69"/>
        <v>6670.3499999999995</v>
      </c>
      <c r="M757" s="31">
        <f t="shared" si="67"/>
        <v>61187.885999999999</v>
      </c>
      <c r="N757" s="20">
        <v>124.64</v>
      </c>
      <c r="O757" s="20">
        <v>15.25</v>
      </c>
      <c r="P757" s="20"/>
      <c r="Q757" s="20"/>
      <c r="R757" s="20" t="s">
        <v>265</v>
      </c>
      <c r="S757" s="20" t="s">
        <v>596</v>
      </c>
      <c r="T757" s="96" t="s">
        <v>600</v>
      </c>
      <c r="U757" s="98"/>
      <c r="V757" s="99"/>
      <c r="W757" s="99"/>
    </row>
    <row r="758" spans="2:23" ht="37.5" x14ac:dyDescent="0.3">
      <c r="B758" s="13">
        <v>9</v>
      </c>
      <c r="C758" s="63" t="s">
        <v>605</v>
      </c>
      <c r="D758" s="13">
        <v>1965</v>
      </c>
      <c r="E758" s="13"/>
      <c r="F758" s="13" t="s">
        <v>63</v>
      </c>
      <c r="G758" s="13">
        <v>2</v>
      </c>
      <c r="H758" s="13">
        <v>490.05</v>
      </c>
      <c r="I758" s="21">
        <v>326.7</v>
      </c>
      <c r="J758" s="22" t="s">
        <v>42</v>
      </c>
      <c r="K758" s="31">
        <f t="shared" si="68"/>
        <v>61079.832000000002</v>
      </c>
      <c r="L758" s="31">
        <f t="shared" si="69"/>
        <v>7473.2624999999998</v>
      </c>
      <c r="M758" s="31">
        <f t="shared" si="67"/>
        <v>68553.094500000007</v>
      </c>
      <c r="N758" s="20">
        <v>124.64</v>
      </c>
      <c r="O758" s="20">
        <v>15.25</v>
      </c>
      <c r="P758" s="20"/>
      <c r="Q758" s="20"/>
      <c r="R758" s="20" t="s">
        <v>265</v>
      </c>
      <c r="S758" s="20" t="s">
        <v>596</v>
      </c>
      <c r="T758" s="96" t="s">
        <v>600</v>
      </c>
      <c r="U758" s="98"/>
      <c r="V758" s="99"/>
      <c r="W758" s="99"/>
    </row>
    <row r="759" spans="2:23" ht="37.5" x14ac:dyDescent="0.3">
      <c r="B759" s="13">
        <v>10</v>
      </c>
      <c r="C759" s="63" t="s">
        <v>606</v>
      </c>
      <c r="D759" s="13">
        <v>1969</v>
      </c>
      <c r="E759" s="13"/>
      <c r="F759" s="13" t="s">
        <v>63</v>
      </c>
      <c r="G759" s="13">
        <v>2</v>
      </c>
      <c r="H759" s="13">
        <v>383.85</v>
      </c>
      <c r="I759" s="21">
        <v>255.9</v>
      </c>
      <c r="J759" s="22" t="s">
        <v>42</v>
      </c>
      <c r="K759" s="31">
        <f t="shared" si="68"/>
        <v>47843.064000000006</v>
      </c>
      <c r="L759" s="31">
        <f t="shared" si="69"/>
        <v>5853.7125000000005</v>
      </c>
      <c r="M759" s="31">
        <f t="shared" si="67"/>
        <v>53696.776500000007</v>
      </c>
      <c r="N759" s="20">
        <v>124.64</v>
      </c>
      <c r="O759" s="20">
        <v>15.25</v>
      </c>
      <c r="P759" s="20"/>
      <c r="Q759" s="20"/>
      <c r="R759" s="20" t="s">
        <v>265</v>
      </c>
      <c r="S759" s="20" t="s">
        <v>596</v>
      </c>
      <c r="T759" s="96" t="s">
        <v>600</v>
      </c>
      <c r="U759" s="98"/>
      <c r="V759" s="99"/>
      <c r="W759" s="99"/>
    </row>
    <row r="760" spans="2:23" ht="37.5" x14ac:dyDescent="0.3">
      <c r="B760" s="13">
        <v>11</v>
      </c>
      <c r="C760" s="63" t="s">
        <v>607</v>
      </c>
      <c r="D760" s="13">
        <v>1985</v>
      </c>
      <c r="E760" s="13"/>
      <c r="F760" s="13" t="s">
        <v>63</v>
      </c>
      <c r="G760" s="13">
        <v>2</v>
      </c>
      <c r="H760" s="13">
        <v>827.7</v>
      </c>
      <c r="I760" s="21">
        <v>522.1</v>
      </c>
      <c r="J760" s="22" t="s">
        <v>42</v>
      </c>
      <c r="K760" s="31">
        <f t="shared" si="68"/>
        <v>103164.52800000001</v>
      </c>
      <c r="L760" s="31">
        <f t="shared" si="69"/>
        <v>12622.425000000001</v>
      </c>
      <c r="M760" s="31">
        <f t="shared" si="67"/>
        <v>115786.95300000001</v>
      </c>
      <c r="N760" s="20">
        <v>124.64</v>
      </c>
      <c r="O760" s="20">
        <v>15.25</v>
      </c>
      <c r="P760" s="20"/>
      <c r="Q760" s="20"/>
      <c r="R760" s="20" t="s">
        <v>265</v>
      </c>
      <c r="S760" s="20" t="s">
        <v>596</v>
      </c>
      <c r="T760" s="96"/>
      <c r="U760" s="98"/>
      <c r="V760" s="99"/>
      <c r="W760" s="99"/>
    </row>
    <row r="761" spans="2:23" ht="37.5" x14ac:dyDescent="0.3">
      <c r="B761" s="13">
        <v>12</v>
      </c>
      <c r="C761" s="63" t="s">
        <v>608</v>
      </c>
      <c r="D761" s="13">
        <v>1980</v>
      </c>
      <c r="E761" s="13"/>
      <c r="F761" s="13" t="s">
        <v>63</v>
      </c>
      <c r="G761" s="13">
        <v>2</v>
      </c>
      <c r="H761" s="13">
        <v>646.9</v>
      </c>
      <c r="I761" s="21">
        <v>407.5</v>
      </c>
      <c r="J761" s="22" t="s">
        <v>42</v>
      </c>
      <c r="K761" s="31">
        <f t="shared" si="68"/>
        <v>80629.615999999995</v>
      </c>
      <c r="L761" s="31">
        <f t="shared" si="69"/>
        <v>9865.2250000000004</v>
      </c>
      <c r="M761" s="31">
        <f t="shared" si="67"/>
        <v>90494.841</v>
      </c>
      <c r="N761" s="20">
        <v>124.64</v>
      </c>
      <c r="O761" s="20">
        <v>15.25</v>
      </c>
      <c r="P761" s="20"/>
      <c r="Q761" s="20"/>
      <c r="R761" s="20" t="s">
        <v>265</v>
      </c>
      <c r="S761" s="20" t="s">
        <v>596</v>
      </c>
      <c r="T761" s="96"/>
      <c r="U761" s="98"/>
      <c r="V761" s="99"/>
      <c r="W761" s="99"/>
    </row>
    <row r="762" spans="2:23" s="61" customFormat="1" ht="37.5" x14ac:dyDescent="0.3">
      <c r="B762" s="13">
        <v>13</v>
      </c>
      <c r="C762" s="63" t="s">
        <v>609</v>
      </c>
      <c r="D762" s="13">
        <v>1981</v>
      </c>
      <c r="E762" s="13"/>
      <c r="F762" s="13" t="s">
        <v>63</v>
      </c>
      <c r="G762" s="13">
        <v>2</v>
      </c>
      <c r="H762" s="13">
        <v>652.29999999999995</v>
      </c>
      <c r="I762" s="21">
        <v>414.2</v>
      </c>
      <c r="J762" s="22" t="s">
        <v>42</v>
      </c>
      <c r="K762" s="31">
        <f t="shared" si="68"/>
        <v>81302.671999999991</v>
      </c>
      <c r="L762" s="31">
        <f t="shared" si="69"/>
        <v>9947.5749999999989</v>
      </c>
      <c r="M762" s="31">
        <f t="shared" si="67"/>
        <v>91250.246999999988</v>
      </c>
      <c r="N762" s="20">
        <v>124.64</v>
      </c>
      <c r="O762" s="20">
        <v>15.25</v>
      </c>
      <c r="P762" s="20"/>
      <c r="Q762" s="20"/>
      <c r="R762" s="20" t="s">
        <v>265</v>
      </c>
      <c r="S762" s="20" t="s">
        <v>596</v>
      </c>
      <c r="T762" s="100"/>
      <c r="U762" s="100"/>
      <c r="V762" s="97"/>
      <c r="W762" s="97"/>
    </row>
    <row r="763" spans="2:23" s="61" customFormat="1" x14ac:dyDescent="0.3">
      <c r="B763" s="32"/>
      <c r="C763" s="62" t="s">
        <v>46</v>
      </c>
      <c r="D763" s="32"/>
      <c r="E763" s="32"/>
      <c r="F763" s="32"/>
      <c r="G763" s="32"/>
      <c r="H763" s="32"/>
      <c r="I763" s="26"/>
      <c r="J763" s="25"/>
      <c r="K763" s="30">
        <f>SUM(K764:K770)</f>
        <v>2713440.3755000001</v>
      </c>
      <c r="L763" s="30">
        <f>SUM(L764:L770)</f>
        <v>176326.33059999999</v>
      </c>
      <c r="M763" s="30">
        <f>SUM(M764:M770)</f>
        <v>2889766.7061000001</v>
      </c>
      <c r="N763" s="24"/>
      <c r="O763" s="24"/>
      <c r="P763" s="24"/>
      <c r="Q763" s="24"/>
      <c r="R763" s="20"/>
      <c r="S763" s="20"/>
      <c r="T763" s="101"/>
      <c r="U763" s="100"/>
      <c r="V763" s="97"/>
      <c r="W763" s="97"/>
    </row>
    <row r="764" spans="2:23" ht="37.5" x14ac:dyDescent="0.3">
      <c r="B764" s="13">
        <v>1</v>
      </c>
      <c r="C764" s="63" t="s">
        <v>610</v>
      </c>
      <c r="D764" s="13">
        <v>1974</v>
      </c>
      <c r="E764" s="13"/>
      <c r="F764" s="13" t="s">
        <v>34</v>
      </c>
      <c r="G764" s="13">
        <v>2</v>
      </c>
      <c r="H764" s="13">
        <v>983.1</v>
      </c>
      <c r="I764" s="21">
        <v>403.43</v>
      </c>
      <c r="J764" s="22" t="s">
        <v>42</v>
      </c>
      <c r="K764" s="31">
        <f>H764*N764</f>
        <v>150748.554</v>
      </c>
      <c r="L764" s="31">
        <f>H764*O764</f>
        <v>14943.119999999999</v>
      </c>
      <c r="M764" s="31">
        <f t="shared" ref="M764:M770" si="70">K764+L764</f>
        <v>165691.674</v>
      </c>
      <c r="N764" s="20">
        <v>153.34</v>
      </c>
      <c r="O764" s="20">
        <v>15.2</v>
      </c>
      <c r="P764" s="20"/>
      <c r="Q764" s="20"/>
      <c r="R764" s="20" t="s">
        <v>265</v>
      </c>
      <c r="S764" s="20" t="s">
        <v>596</v>
      </c>
      <c r="T764" s="96" t="s">
        <v>600</v>
      </c>
      <c r="U764" s="98"/>
      <c r="V764" s="99"/>
      <c r="W764" s="99"/>
    </row>
    <row r="765" spans="2:23" ht="37.5" x14ac:dyDescent="0.3">
      <c r="B765" s="13"/>
      <c r="C765" s="63"/>
      <c r="D765" s="13"/>
      <c r="E765" s="13"/>
      <c r="F765" s="13"/>
      <c r="G765" s="13"/>
      <c r="H765" s="13"/>
      <c r="I765" s="21"/>
      <c r="J765" s="22" t="s">
        <v>45</v>
      </c>
      <c r="K765" s="31">
        <f>H764*N765</f>
        <v>438767.36100000003</v>
      </c>
      <c r="L765" s="31">
        <f>H764*O765</f>
        <v>17636.814000000002</v>
      </c>
      <c r="M765" s="31">
        <f t="shared" si="70"/>
        <v>456404.17500000005</v>
      </c>
      <c r="N765" s="20">
        <v>446.31</v>
      </c>
      <c r="O765" s="20">
        <v>17.940000000000001</v>
      </c>
      <c r="P765" s="20"/>
      <c r="Q765" s="20"/>
      <c r="R765" s="20" t="s">
        <v>265</v>
      </c>
      <c r="S765" s="20" t="s">
        <v>596</v>
      </c>
      <c r="T765" s="96"/>
      <c r="U765" s="98"/>
      <c r="V765" s="99"/>
      <c r="W765" s="99"/>
    </row>
    <row r="766" spans="2:23" x14ac:dyDescent="0.3">
      <c r="B766" s="13"/>
      <c r="C766" s="63"/>
      <c r="D766" s="13"/>
      <c r="E766" s="13"/>
      <c r="F766" s="13"/>
      <c r="G766" s="13"/>
      <c r="H766" s="13"/>
      <c r="I766" s="21"/>
      <c r="J766" s="22" t="s">
        <v>229</v>
      </c>
      <c r="K766" s="31">
        <f>H764*N766</f>
        <v>1050599.6460000002</v>
      </c>
      <c r="L766" s="31">
        <f>H764*O766</f>
        <v>38527.688999999998</v>
      </c>
      <c r="M766" s="31">
        <f t="shared" si="70"/>
        <v>1089127.3350000002</v>
      </c>
      <c r="N766" s="20">
        <v>1068.6600000000001</v>
      </c>
      <c r="O766" s="20">
        <v>39.19</v>
      </c>
      <c r="P766" s="20"/>
      <c r="Q766" s="20"/>
      <c r="R766" s="20" t="s">
        <v>265</v>
      </c>
      <c r="S766" s="20" t="s">
        <v>596</v>
      </c>
      <c r="T766" s="96"/>
      <c r="U766" s="98"/>
      <c r="V766" s="99"/>
      <c r="W766" s="99"/>
    </row>
    <row r="767" spans="2:23" ht="37.5" x14ac:dyDescent="0.3">
      <c r="B767" s="13">
        <v>2</v>
      </c>
      <c r="C767" s="63" t="s">
        <v>611</v>
      </c>
      <c r="D767" s="13">
        <v>1989</v>
      </c>
      <c r="E767" s="13"/>
      <c r="F767" s="13" t="s">
        <v>63</v>
      </c>
      <c r="G767" s="13">
        <v>2</v>
      </c>
      <c r="H767" s="13">
        <v>1738.62</v>
      </c>
      <c r="I767" s="21">
        <v>735.7</v>
      </c>
      <c r="J767" s="22" t="s">
        <v>42</v>
      </c>
      <c r="K767" s="31">
        <f>H767*N767</f>
        <v>271607.21639999998</v>
      </c>
      <c r="L767" s="31">
        <f>H767*O767</f>
        <v>26531.341199999999</v>
      </c>
      <c r="M767" s="31">
        <f t="shared" si="70"/>
        <v>298138.5576</v>
      </c>
      <c r="N767" s="20">
        <v>156.22</v>
      </c>
      <c r="O767" s="20">
        <v>15.26</v>
      </c>
      <c r="P767" s="20"/>
      <c r="Q767" s="20"/>
      <c r="R767" s="20" t="s">
        <v>265</v>
      </c>
      <c r="S767" s="20" t="s">
        <v>596</v>
      </c>
      <c r="T767" s="96" t="s">
        <v>600</v>
      </c>
      <c r="U767" s="98"/>
      <c r="V767" s="99"/>
      <c r="W767" s="99"/>
    </row>
    <row r="768" spans="2:23" ht="37.5" x14ac:dyDescent="0.3">
      <c r="B768" s="13">
        <v>3</v>
      </c>
      <c r="C768" s="63" t="s">
        <v>612</v>
      </c>
      <c r="D768" s="13">
        <v>1976</v>
      </c>
      <c r="E768" s="13"/>
      <c r="F768" s="13" t="s">
        <v>34</v>
      </c>
      <c r="G768" s="13">
        <v>2</v>
      </c>
      <c r="H768" s="13">
        <v>1679.61</v>
      </c>
      <c r="I768" s="21">
        <v>739.61</v>
      </c>
      <c r="J768" s="22" t="s">
        <v>42</v>
      </c>
      <c r="K768" s="31">
        <f>H768*N768</f>
        <v>257534.60130000001</v>
      </c>
      <c r="L768" s="31">
        <f>H768*O768</f>
        <v>25530.071999999996</v>
      </c>
      <c r="M768" s="31">
        <f t="shared" si="70"/>
        <v>283064.67330000002</v>
      </c>
      <c r="N768" s="20">
        <v>153.33000000000001</v>
      </c>
      <c r="O768" s="20">
        <v>15.2</v>
      </c>
      <c r="P768" s="20"/>
      <c r="Q768" s="20"/>
      <c r="R768" s="20" t="s">
        <v>265</v>
      </c>
      <c r="S768" s="20" t="s">
        <v>596</v>
      </c>
      <c r="T768" s="96" t="s">
        <v>600</v>
      </c>
      <c r="U768" s="98"/>
      <c r="V768" s="99"/>
      <c r="W768" s="99"/>
    </row>
    <row r="769" spans="2:22" ht="37.5" x14ac:dyDescent="0.3">
      <c r="B769" s="13">
        <v>4</v>
      </c>
      <c r="C769" s="63" t="s">
        <v>613</v>
      </c>
      <c r="D769" s="13">
        <v>1989</v>
      </c>
      <c r="E769" s="13"/>
      <c r="F769" s="13" t="s">
        <v>63</v>
      </c>
      <c r="G769" s="13">
        <v>2</v>
      </c>
      <c r="H769" s="13">
        <v>1750.12</v>
      </c>
      <c r="I769" s="64">
        <v>735.94</v>
      </c>
      <c r="J769" s="64" t="s">
        <v>42</v>
      </c>
      <c r="K769" s="31">
        <f>H769*N769</f>
        <v>273403.7464</v>
      </c>
      <c r="L769" s="31">
        <f>H769*O769</f>
        <v>26706.831199999997</v>
      </c>
      <c r="M769" s="31">
        <f t="shared" si="70"/>
        <v>300110.57760000002</v>
      </c>
      <c r="N769" s="20">
        <v>156.22</v>
      </c>
      <c r="O769" s="20">
        <v>15.26</v>
      </c>
      <c r="P769" s="20"/>
      <c r="Q769" s="102"/>
      <c r="R769" s="20" t="s">
        <v>265</v>
      </c>
      <c r="S769" s="20" t="s">
        <v>596</v>
      </c>
      <c r="T769" s="96" t="s">
        <v>600</v>
      </c>
      <c r="U769" s="99"/>
      <c r="V769" s="99"/>
    </row>
    <row r="770" spans="2:22" s="61" customFormat="1" ht="37.5" x14ac:dyDescent="0.3">
      <c r="B770" s="13">
        <v>5</v>
      </c>
      <c r="C770" s="63" t="s">
        <v>614</v>
      </c>
      <c r="D770" s="13">
        <v>1989</v>
      </c>
      <c r="E770" s="13"/>
      <c r="F770" s="13" t="s">
        <v>63</v>
      </c>
      <c r="G770" s="13">
        <v>2</v>
      </c>
      <c r="H770" s="13">
        <v>1733.32</v>
      </c>
      <c r="I770" s="64">
        <v>718.2</v>
      </c>
      <c r="J770" s="64" t="s">
        <v>42</v>
      </c>
      <c r="K770" s="31">
        <f>H770*N770</f>
        <v>270779.25039999996</v>
      </c>
      <c r="L770" s="31">
        <f>H770*O770</f>
        <v>26450.463199999998</v>
      </c>
      <c r="M770" s="31">
        <f t="shared" si="70"/>
        <v>297229.71359999996</v>
      </c>
      <c r="N770" s="20">
        <v>156.22</v>
      </c>
      <c r="O770" s="20">
        <v>15.26</v>
      </c>
      <c r="P770" s="20"/>
      <c r="Q770" s="102"/>
      <c r="R770" s="20" t="s">
        <v>265</v>
      </c>
      <c r="S770" s="20" t="s">
        <v>596</v>
      </c>
      <c r="T770" s="100" t="s">
        <v>600</v>
      </c>
      <c r="U770" s="97"/>
      <c r="V770" s="97"/>
    </row>
    <row r="771" spans="2:22" s="61" customFormat="1" x14ac:dyDescent="0.3">
      <c r="B771" s="32"/>
      <c r="C771" s="62" t="s">
        <v>50</v>
      </c>
      <c r="D771" s="32"/>
      <c r="E771" s="32"/>
      <c r="F771" s="32"/>
      <c r="G771" s="32"/>
      <c r="H771" s="32"/>
      <c r="I771" s="27"/>
      <c r="J771" s="27"/>
      <c r="K771" s="30">
        <f>SUM(K772:K788)</f>
        <v>11986656.965399997</v>
      </c>
      <c r="L771" s="30">
        <f>SUM(L772:L788)</f>
        <v>796837.32900000014</v>
      </c>
      <c r="M771" s="30">
        <f>SUM(M772:M788)</f>
        <v>12783494.294400003</v>
      </c>
      <c r="N771" s="24"/>
      <c r="O771" s="24"/>
      <c r="P771" s="24"/>
      <c r="Q771" s="47"/>
      <c r="R771" s="20"/>
      <c r="S771" s="20"/>
      <c r="T771" s="101"/>
      <c r="U771" s="97"/>
      <c r="V771" s="97"/>
    </row>
    <row r="772" spans="2:22" ht="37.5" x14ac:dyDescent="0.3">
      <c r="B772" s="13">
        <v>1</v>
      </c>
      <c r="C772" s="63" t="s">
        <v>615</v>
      </c>
      <c r="D772" s="13">
        <v>1963</v>
      </c>
      <c r="E772" s="13"/>
      <c r="F772" s="13" t="s">
        <v>34</v>
      </c>
      <c r="G772" s="13">
        <v>2</v>
      </c>
      <c r="H772" s="13">
        <v>1076.4000000000001</v>
      </c>
      <c r="I772" s="64">
        <v>516.9</v>
      </c>
      <c r="J772" s="64" t="s">
        <v>229</v>
      </c>
      <c r="K772" s="31">
        <f t="shared" ref="K772:K780" si="71">H772*N772</f>
        <v>1150305.6240000003</v>
      </c>
      <c r="L772" s="31">
        <f t="shared" ref="L772:L780" si="72">H772*O772</f>
        <v>42184.116000000002</v>
      </c>
      <c r="M772" s="31">
        <f t="shared" ref="M772:M788" si="73">K772+L772</f>
        <v>1192489.7400000002</v>
      </c>
      <c r="N772" s="20">
        <v>1068.6600000000001</v>
      </c>
      <c r="O772" s="20">
        <v>39.19</v>
      </c>
      <c r="P772" s="20"/>
      <c r="Q772" s="102"/>
      <c r="R772" s="20" t="s">
        <v>265</v>
      </c>
      <c r="S772" s="20" t="s">
        <v>596</v>
      </c>
      <c r="T772" s="96" t="s">
        <v>600</v>
      </c>
      <c r="U772" s="99"/>
      <c r="V772" s="99"/>
    </row>
    <row r="773" spans="2:22" ht="37.5" x14ac:dyDescent="0.3">
      <c r="B773" s="13">
        <v>2</v>
      </c>
      <c r="C773" s="63" t="s">
        <v>616</v>
      </c>
      <c r="D773" s="13">
        <v>1967</v>
      </c>
      <c r="E773" s="13"/>
      <c r="F773" s="13" t="s">
        <v>34</v>
      </c>
      <c r="G773" s="13">
        <v>2</v>
      </c>
      <c r="H773" s="13">
        <v>1138</v>
      </c>
      <c r="I773" s="64">
        <v>566.9</v>
      </c>
      <c r="J773" s="64" t="s">
        <v>229</v>
      </c>
      <c r="K773" s="31">
        <f t="shared" si="71"/>
        <v>1216135.08</v>
      </c>
      <c r="L773" s="31">
        <f t="shared" si="72"/>
        <v>44598.219999999994</v>
      </c>
      <c r="M773" s="31">
        <f t="shared" si="73"/>
        <v>1260733.3</v>
      </c>
      <c r="N773" s="20">
        <v>1068.6600000000001</v>
      </c>
      <c r="O773" s="20">
        <v>39.19</v>
      </c>
      <c r="P773" s="20"/>
      <c r="Q773" s="102"/>
      <c r="R773" s="20" t="s">
        <v>265</v>
      </c>
      <c r="S773" s="20" t="s">
        <v>596</v>
      </c>
      <c r="T773" s="96" t="s">
        <v>600</v>
      </c>
      <c r="U773" s="99"/>
      <c r="V773" s="99"/>
    </row>
    <row r="774" spans="2:22" ht="37.5" x14ac:dyDescent="0.3">
      <c r="B774" s="13">
        <v>3</v>
      </c>
      <c r="C774" s="63" t="s">
        <v>617</v>
      </c>
      <c r="D774" s="13">
        <v>1962</v>
      </c>
      <c r="E774" s="13"/>
      <c r="F774" s="13" t="s">
        <v>34</v>
      </c>
      <c r="G774" s="13">
        <v>2</v>
      </c>
      <c r="H774" s="13">
        <v>747.8</v>
      </c>
      <c r="I774" s="64">
        <v>373.9</v>
      </c>
      <c r="J774" s="64" t="s">
        <v>229</v>
      </c>
      <c r="K774" s="31">
        <f>H774*N774</f>
        <v>799143.94799999997</v>
      </c>
      <c r="L774" s="31">
        <f t="shared" si="72"/>
        <v>29306.281999999996</v>
      </c>
      <c r="M774" s="31">
        <f>K774+L774</f>
        <v>828450.23</v>
      </c>
      <c r="N774" s="20">
        <v>1068.6600000000001</v>
      </c>
      <c r="O774" s="20">
        <v>39.19</v>
      </c>
      <c r="P774" s="20"/>
      <c r="Q774" s="102"/>
      <c r="R774" s="20" t="s">
        <v>265</v>
      </c>
      <c r="S774" s="20" t="s">
        <v>596</v>
      </c>
      <c r="T774" s="96" t="s">
        <v>600</v>
      </c>
      <c r="U774" s="99"/>
      <c r="V774" s="99"/>
    </row>
    <row r="775" spans="2:22" ht="37.5" x14ac:dyDescent="0.3">
      <c r="B775" s="13">
        <v>4</v>
      </c>
      <c r="C775" s="63" t="s">
        <v>618</v>
      </c>
      <c r="D775" s="13">
        <v>1962</v>
      </c>
      <c r="E775" s="13"/>
      <c r="F775" s="13" t="s">
        <v>34</v>
      </c>
      <c r="G775" s="13">
        <v>2</v>
      </c>
      <c r="H775" s="13">
        <v>1022.8</v>
      </c>
      <c r="I775" s="64">
        <v>511.4</v>
      </c>
      <c r="J775" s="64" t="s">
        <v>229</v>
      </c>
      <c r="K775" s="31">
        <f t="shared" si="71"/>
        <v>1093025.4480000001</v>
      </c>
      <c r="L775" s="31">
        <f t="shared" si="72"/>
        <v>40083.531999999999</v>
      </c>
      <c r="M775" s="31">
        <f t="shared" si="73"/>
        <v>1133108.98</v>
      </c>
      <c r="N775" s="20">
        <v>1068.6600000000001</v>
      </c>
      <c r="O775" s="20">
        <v>39.19</v>
      </c>
      <c r="P775" s="20"/>
      <c r="Q775" s="102"/>
      <c r="R775" s="20" t="s">
        <v>265</v>
      </c>
      <c r="S775" s="20" t="s">
        <v>596</v>
      </c>
      <c r="T775" s="96" t="s">
        <v>600</v>
      </c>
      <c r="U775" s="99"/>
      <c r="V775" s="99"/>
    </row>
    <row r="776" spans="2:22" ht="37.5" x14ac:dyDescent="0.3">
      <c r="B776" s="13">
        <v>5</v>
      </c>
      <c r="C776" s="63" t="s">
        <v>619</v>
      </c>
      <c r="D776" s="13">
        <v>1980</v>
      </c>
      <c r="E776" s="13"/>
      <c r="F776" s="13" t="s">
        <v>34</v>
      </c>
      <c r="G776" s="13">
        <v>3</v>
      </c>
      <c r="H776" s="13">
        <v>1578.9</v>
      </c>
      <c r="I776" s="64">
        <v>821.4</v>
      </c>
      <c r="J776" s="64" t="s">
        <v>42</v>
      </c>
      <c r="K776" s="31">
        <f t="shared" si="71"/>
        <v>237545.505</v>
      </c>
      <c r="L776" s="31">
        <f t="shared" si="72"/>
        <v>23620.344000000001</v>
      </c>
      <c r="M776" s="31">
        <f t="shared" si="73"/>
        <v>261165.84900000002</v>
      </c>
      <c r="N776" s="20">
        <v>150.44999999999999</v>
      </c>
      <c r="O776" s="20">
        <v>14.96</v>
      </c>
      <c r="P776" s="20"/>
      <c r="Q776" s="102"/>
      <c r="R776" s="20" t="s">
        <v>265</v>
      </c>
      <c r="S776" s="20" t="s">
        <v>596</v>
      </c>
      <c r="T776" s="96" t="s">
        <v>620</v>
      </c>
      <c r="U776" s="99"/>
      <c r="V776" s="99"/>
    </row>
    <row r="777" spans="2:22" ht="37.5" x14ac:dyDescent="0.3">
      <c r="B777" s="13">
        <v>6</v>
      </c>
      <c r="C777" s="63" t="s">
        <v>621</v>
      </c>
      <c r="D777" s="13">
        <v>1978</v>
      </c>
      <c r="E777" s="13"/>
      <c r="F777" s="13" t="s">
        <v>34</v>
      </c>
      <c r="G777" s="13">
        <v>5</v>
      </c>
      <c r="H777" s="13">
        <v>4675.3</v>
      </c>
      <c r="I777" s="64">
        <v>3369.9</v>
      </c>
      <c r="J777" s="64" t="s">
        <v>42</v>
      </c>
      <c r="K777" s="31">
        <f t="shared" si="71"/>
        <v>703398.88500000001</v>
      </c>
      <c r="L777" s="31">
        <f t="shared" si="72"/>
        <v>69942.488000000012</v>
      </c>
      <c r="M777" s="31">
        <f t="shared" si="73"/>
        <v>773341.37300000002</v>
      </c>
      <c r="N777" s="20">
        <v>150.44999999999999</v>
      </c>
      <c r="O777" s="20">
        <v>14.96</v>
      </c>
      <c r="P777" s="20"/>
      <c r="Q777" s="102"/>
      <c r="R777" s="20" t="s">
        <v>265</v>
      </c>
      <c r="S777" s="20" t="s">
        <v>596</v>
      </c>
      <c r="T777" s="96" t="s">
        <v>600</v>
      </c>
      <c r="U777" s="99"/>
      <c r="V777" s="99"/>
    </row>
    <row r="778" spans="2:22" ht="37.5" x14ac:dyDescent="0.3">
      <c r="B778" s="13">
        <v>7</v>
      </c>
      <c r="C778" s="63" t="s">
        <v>622</v>
      </c>
      <c r="D778" s="13">
        <v>1980</v>
      </c>
      <c r="E778" s="13"/>
      <c r="F778" s="13" t="s">
        <v>34</v>
      </c>
      <c r="G778" s="13">
        <v>5</v>
      </c>
      <c r="H778" s="13">
        <v>5774.3</v>
      </c>
      <c r="I778" s="64">
        <v>3766.9</v>
      </c>
      <c r="J778" s="64" t="s">
        <v>42</v>
      </c>
      <c r="K778" s="31">
        <f t="shared" si="71"/>
        <v>868743.43499999994</v>
      </c>
      <c r="L778" s="31">
        <f t="shared" si="72"/>
        <v>86383.528000000006</v>
      </c>
      <c r="M778" s="31">
        <f t="shared" si="73"/>
        <v>955126.96299999999</v>
      </c>
      <c r="N778" s="20">
        <v>150.44999999999999</v>
      </c>
      <c r="O778" s="20">
        <v>14.96</v>
      </c>
      <c r="P778" s="20"/>
      <c r="Q778" s="102"/>
      <c r="R778" s="20" t="s">
        <v>265</v>
      </c>
      <c r="S778" s="20" t="s">
        <v>596</v>
      </c>
      <c r="T778" s="96"/>
      <c r="U778" s="99"/>
      <c r="V778" s="99"/>
    </row>
    <row r="779" spans="2:22" ht="37.5" x14ac:dyDescent="0.3">
      <c r="B779" s="13">
        <v>8</v>
      </c>
      <c r="C779" s="63" t="s">
        <v>623</v>
      </c>
      <c r="D779" s="13">
        <v>1980</v>
      </c>
      <c r="E779" s="13"/>
      <c r="F779" s="13" t="s">
        <v>34</v>
      </c>
      <c r="G779" s="13">
        <v>5</v>
      </c>
      <c r="H779" s="13">
        <v>5800</v>
      </c>
      <c r="I779" s="64">
        <v>3801.8</v>
      </c>
      <c r="J779" s="64" t="s">
        <v>42</v>
      </c>
      <c r="K779" s="31">
        <f t="shared" si="71"/>
        <v>872609.99999999988</v>
      </c>
      <c r="L779" s="31">
        <f t="shared" si="72"/>
        <v>86768</v>
      </c>
      <c r="M779" s="31">
        <f t="shared" si="73"/>
        <v>959377.99999999988</v>
      </c>
      <c r="N779" s="20">
        <v>150.44999999999999</v>
      </c>
      <c r="O779" s="20">
        <v>14.96</v>
      </c>
      <c r="P779" s="20"/>
      <c r="Q779" s="102"/>
      <c r="R779" s="20" t="s">
        <v>265</v>
      </c>
      <c r="S779" s="20" t="s">
        <v>596</v>
      </c>
      <c r="T779" s="96"/>
      <c r="U779" s="99"/>
      <c r="V779" s="99"/>
    </row>
    <row r="780" spans="2:22" ht="37.5" x14ac:dyDescent="0.3">
      <c r="B780" s="13">
        <v>9</v>
      </c>
      <c r="C780" s="63" t="s">
        <v>624</v>
      </c>
      <c r="D780" s="13">
        <v>1966</v>
      </c>
      <c r="E780" s="13"/>
      <c r="F780" s="13" t="s">
        <v>34</v>
      </c>
      <c r="G780" s="13">
        <v>2</v>
      </c>
      <c r="H780" s="13">
        <v>936.7</v>
      </c>
      <c r="I780" s="64">
        <v>494.9</v>
      </c>
      <c r="J780" s="64" t="s">
        <v>42</v>
      </c>
      <c r="K780" s="31">
        <f t="shared" si="71"/>
        <v>153468.92800000001</v>
      </c>
      <c r="L780" s="31">
        <f t="shared" si="72"/>
        <v>14237.84</v>
      </c>
      <c r="M780" s="31">
        <f t="shared" si="73"/>
        <v>167706.76800000001</v>
      </c>
      <c r="N780" s="20">
        <v>163.84</v>
      </c>
      <c r="O780" s="20">
        <v>15.2</v>
      </c>
      <c r="P780" s="20"/>
      <c r="Q780" s="102"/>
      <c r="R780" s="20" t="s">
        <v>265</v>
      </c>
      <c r="S780" s="20" t="s">
        <v>596</v>
      </c>
      <c r="T780" s="96"/>
      <c r="U780" s="99"/>
      <c r="V780" s="99"/>
    </row>
    <row r="781" spans="2:22" x14ac:dyDescent="0.3">
      <c r="B781" s="13"/>
      <c r="C781" s="63"/>
      <c r="D781" s="13"/>
      <c r="E781" s="13"/>
      <c r="F781" s="13"/>
      <c r="G781" s="13"/>
      <c r="H781" s="13"/>
      <c r="I781" s="64"/>
      <c r="J781" s="64" t="s">
        <v>229</v>
      </c>
      <c r="K781" s="31">
        <f>H780*N781</f>
        <v>1051651.824</v>
      </c>
      <c r="L781" s="31">
        <f>H780*O781</f>
        <v>36709.273000000001</v>
      </c>
      <c r="M781" s="31">
        <f t="shared" si="73"/>
        <v>1088361.0970000001</v>
      </c>
      <c r="N781" s="20">
        <v>1122.72</v>
      </c>
      <c r="O781" s="20">
        <v>39.19</v>
      </c>
      <c r="P781" s="20"/>
      <c r="Q781" s="102"/>
      <c r="R781" s="20" t="s">
        <v>265</v>
      </c>
      <c r="S781" s="20" t="s">
        <v>596</v>
      </c>
      <c r="T781" s="96"/>
      <c r="U781" s="99"/>
      <c r="V781" s="99"/>
    </row>
    <row r="782" spans="2:22" ht="37.5" x14ac:dyDescent="0.3">
      <c r="B782" s="13">
        <v>10</v>
      </c>
      <c r="C782" s="63" t="s">
        <v>625</v>
      </c>
      <c r="D782" s="13">
        <v>1969</v>
      </c>
      <c r="E782" s="13"/>
      <c r="F782" s="13" t="s">
        <v>34</v>
      </c>
      <c r="G782" s="13">
        <v>2</v>
      </c>
      <c r="H782" s="13">
        <v>2066.6999999999998</v>
      </c>
      <c r="I782" s="64">
        <v>1139.5</v>
      </c>
      <c r="J782" s="64" t="s">
        <v>45</v>
      </c>
      <c r="K782" s="31">
        <f t="shared" ref="K782:K788" si="74">H782*N782</f>
        <v>922388.87699999998</v>
      </c>
      <c r="L782" s="31">
        <f t="shared" ref="L782:L788" si="75">H782*O782</f>
        <v>37076.597999999998</v>
      </c>
      <c r="M782" s="31">
        <f t="shared" si="73"/>
        <v>959465.47499999998</v>
      </c>
      <c r="N782" s="20">
        <v>446.31</v>
      </c>
      <c r="O782" s="20">
        <v>17.940000000000001</v>
      </c>
      <c r="P782" s="20"/>
      <c r="Q782" s="102"/>
      <c r="R782" s="20" t="s">
        <v>265</v>
      </c>
      <c r="S782" s="20" t="s">
        <v>596</v>
      </c>
      <c r="T782" s="96"/>
      <c r="U782" s="99"/>
      <c r="V782" s="99"/>
    </row>
    <row r="783" spans="2:22" ht="37.5" x14ac:dyDescent="0.3">
      <c r="B783" s="13">
        <v>11</v>
      </c>
      <c r="C783" s="63" t="s">
        <v>626</v>
      </c>
      <c r="D783" s="13">
        <v>1980</v>
      </c>
      <c r="E783" s="13"/>
      <c r="F783" s="13" t="s">
        <v>34</v>
      </c>
      <c r="G783" s="13">
        <v>5</v>
      </c>
      <c r="H783" s="13">
        <v>9678.2999999999993</v>
      </c>
      <c r="I783" s="64">
        <v>6616.3</v>
      </c>
      <c r="J783" s="64" t="s">
        <v>42</v>
      </c>
      <c r="K783" s="31">
        <f t="shared" si="74"/>
        <v>1456100.2349999999</v>
      </c>
      <c r="L783" s="31">
        <f t="shared" si="75"/>
        <v>144787.36799999999</v>
      </c>
      <c r="M783" s="31">
        <f t="shared" si="73"/>
        <v>1600887.6029999999</v>
      </c>
      <c r="N783" s="20">
        <v>150.44999999999999</v>
      </c>
      <c r="O783" s="20">
        <v>14.96</v>
      </c>
      <c r="P783" s="20"/>
      <c r="Q783" s="102"/>
      <c r="R783" s="20" t="s">
        <v>265</v>
      </c>
      <c r="S783" s="20" t="s">
        <v>596</v>
      </c>
      <c r="T783" s="96"/>
      <c r="U783" s="99"/>
      <c r="V783" s="99"/>
    </row>
    <row r="784" spans="2:22" ht="37.5" x14ac:dyDescent="0.3">
      <c r="B784" s="13">
        <v>12</v>
      </c>
      <c r="C784" s="63" t="s">
        <v>627</v>
      </c>
      <c r="D784" s="13">
        <v>1979</v>
      </c>
      <c r="E784" s="13"/>
      <c r="F784" s="13" t="s">
        <v>34</v>
      </c>
      <c r="G784" s="13">
        <v>3</v>
      </c>
      <c r="H784" s="13">
        <v>1821.5</v>
      </c>
      <c r="I784" s="64">
        <v>890.5</v>
      </c>
      <c r="J784" s="64" t="s">
        <v>42</v>
      </c>
      <c r="K784" s="31">
        <f t="shared" si="74"/>
        <v>283243.25</v>
      </c>
      <c r="L784" s="31">
        <f t="shared" si="75"/>
        <v>27267.855</v>
      </c>
      <c r="M784" s="31">
        <f t="shared" si="73"/>
        <v>310511.10499999998</v>
      </c>
      <c r="N784" s="20">
        <v>155.5</v>
      </c>
      <c r="O784" s="20">
        <v>14.97</v>
      </c>
      <c r="P784" s="20"/>
      <c r="Q784" s="102"/>
      <c r="R784" s="20" t="s">
        <v>265</v>
      </c>
      <c r="S784" s="20" t="s">
        <v>596</v>
      </c>
      <c r="T784" s="96"/>
      <c r="U784" s="99"/>
      <c r="V784" s="99"/>
    </row>
    <row r="785" spans="2:22" ht="37.5" x14ac:dyDescent="0.3">
      <c r="B785" s="13">
        <v>13</v>
      </c>
      <c r="C785" s="63" t="s">
        <v>628</v>
      </c>
      <c r="D785" s="13">
        <v>1980</v>
      </c>
      <c r="E785" s="13"/>
      <c r="F785" s="13" t="s">
        <v>34</v>
      </c>
      <c r="G785" s="13">
        <v>3</v>
      </c>
      <c r="H785" s="13">
        <v>1858.4</v>
      </c>
      <c r="I785" s="64">
        <v>896.2</v>
      </c>
      <c r="J785" s="64" t="s">
        <v>42</v>
      </c>
      <c r="K785" s="31">
        <f t="shared" si="74"/>
        <v>288981.2</v>
      </c>
      <c r="L785" s="31">
        <f t="shared" si="75"/>
        <v>27820.248000000003</v>
      </c>
      <c r="M785" s="31">
        <f t="shared" si="73"/>
        <v>316801.44800000003</v>
      </c>
      <c r="N785" s="20">
        <v>155.5</v>
      </c>
      <c r="O785" s="20">
        <v>14.97</v>
      </c>
      <c r="P785" s="20"/>
      <c r="Q785" s="102"/>
      <c r="R785" s="20" t="s">
        <v>265</v>
      </c>
      <c r="S785" s="20" t="s">
        <v>596</v>
      </c>
      <c r="T785" s="96"/>
      <c r="U785" s="99"/>
      <c r="V785" s="99"/>
    </row>
    <row r="786" spans="2:22" ht="37.5" x14ac:dyDescent="0.3">
      <c r="B786" s="13">
        <v>14</v>
      </c>
      <c r="C786" s="63" t="s">
        <v>629</v>
      </c>
      <c r="D786" s="13">
        <v>1983</v>
      </c>
      <c r="E786" s="13"/>
      <c r="F786" s="13" t="s">
        <v>34</v>
      </c>
      <c r="G786" s="13">
        <v>3</v>
      </c>
      <c r="H786" s="13">
        <v>1765</v>
      </c>
      <c r="I786" s="64">
        <v>898.5</v>
      </c>
      <c r="J786" s="64" t="s">
        <v>42</v>
      </c>
      <c r="K786" s="31">
        <f t="shared" si="74"/>
        <v>274457.5</v>
      </c>
      <c r="L786" s="31">
        <f t="shared" si="75"/>
        <v>26422.050000000003</v>
      </c>
      <c r="M786" s="31">
        <f t="shared" si="73"/>
        <v>300879.55</v>
      </c>
      <c r="N786" s="20">
        <v>155.5</v>
      </c>
      <c r="O786" s="20">
        <v>14.97</v>
      </c>
      <c r="P786" s="20"/>
      <c r="Q786" s="102"/>
      <c r="R786" s="20" t="s">
        <v>265</v>
      </c>
      <c r="S786" s="20" t="s">
        <v>596</v>
      </c>
      <c r="T786" s="96"/>
      <c r="U786" s="99"/>
      <c r="V786" s="99"/>
    </row>
    <row r="787" spans="2:22" ht="37.5" x14ac:dyDescent="0.3">
      <c r="B787" s="13">
        <v>15</v>
      </c>
      <c r="C787" s="63" t="s">
        <v>630</v>
      </c>
      <c r="D787" s="13">
        <v>1965</v>
      </c>
      <c r="E787" s="13"/>
      <c r="F787" s="13" t="s">
        <v>34</v>
      </c>
      <c r="G787" s="13">
        <v>2</v>
      </c>
      <c r="H787" s="13">
        <v>866.46</v>
      </c>
      <c r="I787" s="64">
        <v>388.5</v>
      </c>
      <c r="J787" s="64" t="s">
        <v>42</v>
      </c>
      <c r="K787" s="31">
        <f t="shared" si="74"/>
        <v>132862.97640000001</v>
      </c>
      <c r="L787" s="31">
        <f t="shared" si="75"/>
        <v>13170.191999999999</v>
      </c>
      <c r="M787" s="31">
        <f t="shared" si="73"/>
        <v>146033.16840000002</v>
      </c>
      <c r="N787" s="20">
        <v>153.34</v>
      </c>
      <c r="O787" s="20">
        <v>15.2</v>
      </c>
      <c r="P787" s="20"/>
      <c r="Q787" s="102"/>
      <c r="R787" s="20" t="s">
        <v>265</v>
      </c>
      <c r="S787" s="20" t="s">
        <v>596</v>
      </c>
      <c r="T787" s="96"/>
      <c r="U787" s="99"/>
      <c r="V787" s="99"/>
    </row>
    <row r="788" spans="2:22" s="61" customFormat="1" ht="37.5" x14ac:dyDescent="0.3">
      <c r="B788" s="13">
        <v>16</v>
      </c>
      <c r="C788" s="63" t="s">
        <v>631</v>
      </c>
      <c r="D788" s="13">
        <v>1982</v>
      </c>
      <c r="E788" s="13"/>
      <c r="F788" s="13" t="s">
        <v>34</v>
      </c>
      <c r="G788" s="13">
        <v>3</v>
      </c>
      <c r="H788" s="13">
        <v>3103.5</v>
      </c>
      <c r="I788" s="64">
        <v>1520.1</v>
      </c>
      <c r="J788" s="64" t="s">
        <v>42</v>
      </c>
      <c r="K788" s="31">
        <f t="shared" si="74"/>
        <v>482594.25</v>
      </c>
      <c r="L788" s="31">
        <f t="shared" si="75"/>
        <v>46459.395000000004</v>
      </c>
      <c r="M788" s="31">
        <f t="shared" si="73"/>
        <v>529053.64500000002</v>
      </c>
      <c r="N788" s="20">
        <v>155.5</v>
      </c>
      <c r="O788" s="20">
        <v>14.97</v>
      </c>
      <c r="P788" s="20"/>
      <c r="Q788" s="102"/>
      <c r="R788" s="20" t="s">
        <v>265</v>
      </c>
      <c r="S788" s="20" t="s">
        <v>596</v>
      </c>
      <c r="T788" s="100" t="s">
        <v>600</v>
      </c>
      <c r="U788" s="97"/>
      <c r="V788" s="97"/>
    </row>
    <row r="789" spans="2:22" s="61" customFormat="1" x14ac:dyDescent="0.3">
      <c r="B789" s="32"/>
      <c r="C789" s="62" t="s">
        <v>68</v>
      </c>
      <c r="D789" s="32"/>
      <c r="E789" s="32"/>
      <c r="F789" s="32"/>
      <c r="G789" s="32"/>
      <c r="H789" s="32"/>
      <c r="I789" s="27"/>
      <c r="J789" s="27"/>
      <c r="K789" s="30">
        <f>SUM(K790:K794)</f>
        <v>3323327.736</v>
      </c>
      <c r="L789" s="30">
        <f>SUM(L790:L794)</f>
        <v>288739.24</v>
      </c>
      <c r="M789" s="30">
        <f>SUM(M790:M794)</f>
        <v>3612066.9759999998</v>
      </c>
      <c r="N789" s="24"/>
      <c r="O789" s="24"/>
      <c r="P789" s="24"/>
      <c r="Q789" s="47"/>
      <c r="R789" s="20"/>
      <c r="S789" s="20"/>
      <c r="T789" s="101"/>
      <c r="U789" s="97"/>
      <c r="V789" s="97"/>
    </row>
    <row r="790" spans="2:22" ht="37.5" x14ac:dyDescent="0.3">
      <c r="B790" s="13">
        <v>1</v>
      </c>
      <c r="C790" s="63" t="s">
        <v>632</v>
      </c>
      <c r="D790" s="13">
        <v>1960</v>
      </c>
      <c r="E790" s="13"/>
      <c r="F790" s="13" t="s">
        <v>34</v>
      </c>
      <c r="G790" s="13">
        <v>3</v>
      </c>
      <c r="H790" s="13">
        <v>4078.9</v>
      </c>
      <c r="I790" s="64">
        <v>2346.5</v>
      </c>
      <c r="J790" s="64" t="s">
        <v>42</v>
      </c>
      <c r="K790" s="31">
        <f>H790*N790</f>
        <v>613670.505</v>
      </c>
      <c r="L790" s="31">
        <f>H790*O790</f>
        <v>61020.344000000005</v>
      </c>
      <c r="M790" s="31">
        <f t="shared" ref="M790:M794" si="76">K790+L790</f>
        <v>674690.84900000005</v>
      </c>
      <c r="N790" s="20">
        <v>150.44999999999999</v>
      </c>
      <c r="O790" s="20">
        <v>14.96</v>
      </c>
      <c r="P790" s="20"/>
      <c r="Q790" s="102"/>
      <c r="R790" s="20" t="s">
        <v>265</v>
      </c>
      <c r="S790" s="20" t="s">
        <v>596</v>
      </c>
      <c r="T790" s="96" t="s">
        <v>600</v>
      </c>
      <c r="U790" s="99"/>
      <c r="V790" s="99"/>
    </row>
    <row r="791" spans="2:22" ht="37.5" x14ac:dyDescent="0.3">
      <c r="B791" s="13"/>
      <c r="C791" s="63"/>
      <c r="D791" s="13"/>
      <c r="E791" s="13"/>
      <c r="F791" s="13"/>
      <c r="G791" s="13"/>
      <c r="H791" s="13"/>
      <c r="I791" s="64"/>
      <c r="J791" s="64" t="s">
        <v>45</v>
      </c>
      <c r="K791" s="31">
        <f>H790*N791</f>
        <v>1670799.0180000002</v>
      </c>
      <c r="L791" s="31">
        <f>H790*O791</f>
        <v>65017.665999999997</v>
      </c>
      <c r="M791" s="31">
        <f t="shared" si="76"/>
        <v>1735816.6840000001</v>
      </c>
      <c r="N791" s="20">
        <v>409.62</v>
      </c>
      <c r="O791" s="20">
        <v>15.94</v>
      </c>
      <c r="P791" s="20"/>
      <c r="Q791" s="102"/>
      <c r="R791" s="20" t="s">
        <v>265</v>
      </c>
      <c r="S791" s="20" t="s">
        <v>596</v>
      </c>
      <c r="T791" s="96"/>
      <c r="U791" s="99"/>
      <c r="V791" s="99"/>
    </row>
    <row r="792" spans="2:22" ht="56.25" x14ac:dyDescent="0.3">
      <c r="B792" s="13"/>
      <c r="C792" s="63"/>
      <c r="D792" s="13"/>
      <c r="E792" s="13"/>
      <c r="F792" s="13"/>
      <c r="G792" s="13"/>
      <c r="H792" s="13"/>
      <c r="I792" s="64"/>
      <c r="J792" s="64" t="s">
        <v>35</v>
      </c>
      <c r="K792" s="31">
        <f>H790*N792</f>
        <v>223972.399</v>
      </c>
      <c r="L792" s="31">
        <f>H790*O792</f>
        <v>50782.305</v>
      </c>
      <c r="M792" s="31">
        <f t="shared" si="76"/>
        <v>274754.70400000003</v>
      </c>
      <c r="N792" s="20">
        <v>54.91</v>
      </c>
      <c r="O792" s="20">
        <v>12.45</v>
      </c>
      <c r="P792" s="20"/>
      <c r="Q792" s="102"/>
      <c r="R792" s="20" t="s">
        <v>265</v>
      </c>
      <c r="S792" s="20" t="s">
        <v>596</v>
      </c>
      <c r="T792" s="96"/>
      <c r="U792" s="99"/>
      <c r="V792" s="99"/>
    </row>
    <row r="793" spans="2:22" ht="37.5" x14ac:dyDescent="0.3">
      <c r="B793" s="13"/>
      <c r="C793" s="63"/>
      <c r="D793" s="13"/>
      <c r="E793" s="13"/>
      <c r="F793" s="13"/>
      <c r="G793" s="13"/>
      <c r="H793" s="13"/>
      <c r="I793" s="64"/>
      <c r="J793" s="64" t="s">
        <v>53</v>
      </c>
      <c r="K793" s="31">
        <f>H790*N793</f>
        <v>139335.22399999999</v>
      </c>
      <c r="L793" s="31">
        <f>H790*O793</f>
        <v>44745.533000000003</v>
      </c>
      <c r="M793" s="31">
        <f t="shared" si="76"/>
        <v>184080.75699999998</v>
      </c>
      <c r="N793" s="20">
        <v>34.159999999999997</v>
      </c>
      <c r="O793" s="20">
        <v>10.97</v>
      </c>
      <c r="P793" s="20"/>
      <c r="Q793" s="102"/>
      <c r="R793" s="20" t="s">
        <v>265</v>
      </c>
      <c r="S793" s="20" t="s">
        <v>596</v>
      </c>
      <c r="T793" s="96"/>
      <c r="U793" s="99"/>
      <c r="V793" s="99"/>
    </row>
    <row r="794" spans="2:22" s="61" customFormat="1" ht="37.5" x14ac:dyDescent="0.3">
      <c r="B794" s="13">
        <v>2</v>
      </c>
      <c r="C794" s="63" t="s">
        <v>633</v>
      </c>
      <c r="D794" s="13">
        <v>1983</v>
      </c>
      <c r="E794" s="13"/>
      <c r="F794" s="13" t="s">
        <v>34</v>
      </c>
      <c r="G794" s="13">
        <v>5</v>
      </c>
      <c r="H794" s="13">
        <v>4490.2</v>
      </c>
      <c r="I794" s="64">
        <v>3292</v>
      </c>
      <c r="J794" s="64" t="s">
        <v>42</v>
      </c>
      <c r="K794" s="31">
        <f>H794*N794</f>
        <v>675550.59</v>
      </c>
      <c r="L794" s="31">
        <f>H794*O794</f>
        <v>67173.392000000007</v>
      </c>
      <c r="M794" s="31">
        <f t="shared" si="76"/>
        <v>742723.98199999996</v>
      </c>
      <c r="N794" s="20">
        <v>150.44999999999999</v>
      </c>
      <c r="O794" s="20">
        <v>14.96</v>
      </c>
      <c r="P794" s="20"/>
      <c r="Q794" s="102"/>
      <c r="R794" s="20" t="s">
        <v>265</v>
      </c>
      <c r="S794" s="20" t="s">
        <v>596</v>
      </c>
      <c r="T794" s="100" t="s">
        <v>600</v>
      </c>
      <c r="U794" s="97"/>
      <c r="V794" s="97"/>
    </row>
    <row r="795" spans="2:22" s="61" customFormat="1" x14ac:dyDescent="0.3">
      <c r="B795" s="32"/>
      <c r="C795" s="62" t="s">
        <v>74</v>
      </c>
      <c r="D795" s="32"/>
      <c r="E795" s="32"/>
      <c r="F795" s="32"/>
      <c r="G795" s="32"/>
      <c r="H795" s="32"/>
      <c r="I795" s="27"/>
      <c r="J795" s="27"/>
      <c r="K795" s="30">
        <f>SUM(K796:K810)</f>
        <v>17820179.619399995</v>
      </c>
      <c r="L795" s="30">
        <f>SUM(L796:L810)</f>
        <v>438331.50879999989</v>
      </c>
      <c r="M795" s="30">
        <f>SUM(M796:M810)</f>
        <v>18258511.128199995</v>
      </c>
      <c r="N795" s="24"/>
      <c r="O795" s="24"/>
      <c r="P795" s="24"/>
      <c r="Q795" s="47"/>
      <c r="R795" s="20"/>
      <c r="S795" s="20"/>
      <c r="T795" s="101"/>
      <c r="U795" s="97"/>
      <c r="V795" s="97"/>
    </row>
    <row r="796" spans="2:22" ht="37.5" x14ac:dyDescent="0.3">
      <c r="B796" s="13">
        <v>1</v>
      </c>
      <c r="C796" s="63" t="s">
        <v>634</v>
      </c>
      <c r="D796" s="13">
        <v>1974</v>
      </c>
      <c r="E796" s="13"/>
      <c r="F796" s="13" t="s">
        <v>34</v>
      </c>
      <c r="G796" s="13">
        <v>2</v>
      </c>
      <c r="H796" s="13">
        <v>1473.4</v>
      </c>
      <c r="I796" s="64">
        <v>586.4</v>
      </c>
      <c r="J796" s="64" t="s">
        <v>42</v>
      </c>
      <c r="K796" s="31">
        <f t="shared" ref="K796:K806" si="77">H796*N796</f>
        <v>179386.45</v>
      </c>
      <c r="L796" s="31">
        <f t="shared" ref="L796:L806" si="78">H796*O796</f>
        <v>22380.946</v>
      </c>
      <c r="M796" s="31">
        <f t="shared" ref="M796:M810" si="79">K796+L796</f>
        <v>201767.39600000001</v>
      </c>
      <c r="N796" s="20">
        <v>121.75</v>
      </c>
      <c r="O796" s="20">
        <v>15.19</v>
      </c>
      <c r="P796" s="20"/>
      <c r="Q796" s="102"/>
      <c r="R796" s="20" t="s">
        <v>265</v>
      </c>
      <c r="S796" s="20" t="s">
        <v>596</v>
      </c>
      <c r="T796" s="96"/>
      <c r="U796" s="99"/>
      <c r="V796" s="99"/>
    </row>
    <row r="797" spans="2:22" ht="37.5" x14ac:dyDescent="0.3">
      <c r="B797" s="13">
        <v>2</v>
      </c>
      <c r="C797" s="63" t="s">
        <v>635</v>
      </c>
      <c r="D797" s="13">
        <v>1976</v>
      </c>
      <c r="E797" s="13"/>
      <c r="F797" s="13" t="s">
        <v>34</v>
      </c>
      <c r="G797" s="13">
        <v>2</v>
      </c>
      <c r="H797" s="13">
        <v>1148.7</v>
      </c>
      <c r="I797" s="64">
        <v>608.4</v>
      </c>
      <c r="J797" s="64" t="s">
        <v>42</v>
      </c>
      <c r="K797" s="31">
        <f t="shared" si="77"/>
        <v>139854.22500000001</v>
      </c>
      <c r="L797" s="31">
        <f t="shared" si="78"/>
        <v>17448.753000000001</v>
      </c>
      <c r="M797" s="31">
        <f t="shared" si="79"/>
        <v>157302.978</v>
      </c>
      <c r="N797" s="20">
        <v>121.75</v>
      </c>
      <c r="O797" s="20">
        <v>15.19</v>
      </c>
      <c r="P797" s="20"/>
      <c r="Q797" s="102"/>
      <c r="R797" s="20" t="s">
        <v>265</v>
      </c>
      <c r="S797" s="20" t="s">
        <v>596</v>
      </c>
      <c r="T797" s="96"/>
      <c r="U797" s="99"/>
      <c r="V797" s="99"/>
    </row>
    <row r="798" spans="2:22" ht="37.5" x14ac:dyDescent="0.3">
      <c r="B798" s="13">
        <v>3</v>
      </c>
      <c r="C798" s="63" t="s">
        <v>636</v>
      </c>
      <c r="D798" s="13">
        <v>1991</v>
      </c>
      <c r="E798" s="13"/>
      <c r="F798" s="13" t="s">
        <v>34</v>
      </c>
      <c r="G798" s="13">
        <v>3</v>
      </c>
      <c r="H798" s="13">
        <v>2392.7399999999998</v>
      </c>
      <c r="I798" s="64">
        <v>1199.69</v>
      </c>
      <c r="J798" s="64" t="s">
        <v>229</v>
      </c>
      <c r="K798" s="31">
        <f t="shared" si="77"/>
        <v>2489837.3891999996</v>
      </c>
      <c r="L798" s="31">
        <f t="shared" si="78"/>
        <v>53286.319799999997</v>
      </c>
      <c r="M798" s="31">
        <f t="shared" si="79"/>
        <v>2543123.7089999998</v>
      </c>
      <c r="N798" s="20">
        <v>1040.58</v>
      </c>
      <c r="O798" s="20">
        <v>22.27</v>
      </c>
      <c r="P798" s="20"/>
      <c r="Q798" s="102"/>
      <c r="R798" s="20" t="s">
        <v>265</v>
      </c>
      <c r="S798" s="20" t="s">
        <v>596</v>
      </c>
      <c r="T798" s="96"/>
      <c r="U798" s="99"/>
      <c r="V798" s="99"/>
    </row>
    <row r="799" spans="2:22" ht="37.5" x14ac:dyDescent="0.3">
      <c r="B799" s="13">
        <v>4</v>
      </c>
      <c r="C799" s="63" t="s">
        <v>637</v>
      </c>
      <c r="D799" s="13">
        <v>1999</v>
      </c>
      <c r="E799" s="13"/>
      <c r="F799" s="13" t="s">
        <v>34</v>
      </c>
      <c r="G799" s="13">
        <v>4</v>
      </c>
      <c r="H799" s="13">
        <v>4876.3999999999996</v>
      </c>
      <c r="I799" s="64">
        <v>2627.4</v>
      </c>
      <c r="J799" s="64" t="s">
        <v>229</v>
      </c>
      <c r="K799" s="31">
        <f t="shared" si="77"/>
        <v>5074284.311999999</v>
      </c>
      <c r="L799" s="31">
        <f t="shared" si="78"/>
        <v>108597.42799999999</v>
      </c>
      <c r="M799" s="31">
        <f t="shared" si="79"/>
        <v>5182881.7399999993</v>
      </c>
      <c r="N799" s="20">
        <v>1040.58</v>
      </c>
      <c r="O799" s="20">
        <v>22.27</v>
      </c>
      <c r="P799" s="20"/>
      <c r="Q799" s="102"/>
      <c r="R799" s="20" t="s">
        <v>265</v>
      </c>
      <c r="S799" s="20" t="s">
        <v>596</v>
      </c>
      <c r="T799" s="96"/>
      <c r="U799" s="99"/>
      <c r="V799" s="99"/>
    </row>
    <row r="800" spans="2:22" ht="37.5" x14ac:dyDescent="0.3">
      <c r="B800" s="13">
        <v>5</v>
      </c>
      <c r="C800" s="63" t="s">
        <v>638</v>
      </c>
      <c r="D800" s="13">
        <v>1967</v>
      </c>
      <c r="E800" s="13"/>
      <c r="F800" s="13" t="s">
        <v>63</v>
      </c>
      <c r="G800" s="13">
        <v>2</v>
      </c>
      <c r="H800" s="13">
        <v>595</v>
      </c>
      <c r="I800" s="64">
        <v>338.3</v>
      </c>
      <c r="J800" s="64" t="s">
        <v>42</v>
      </c>
      <c r="K800" s="31">
        <f t="shared" si="77"/>
        <v>74160.800000000003</v>
      </c>
      <c r="L800" s="31">
        <f t="shared" si="78"/>
        <v>9073.75</v>
      </c>
      <c r="M800" s="31">
        <f t="shared" si="79"/>
        <v>83234.55</v>
      </c>
      <c r="N800" s="20">
        <v>124.64</v>
      </c>
      <c r="O800" s="20">
        <v>15.25</v>
      </c>
      <c r="P800" s="20"/>
      <c r="Q800" s="102"/>
      <c r="R800" s="20" t="s">
        <v>265</v>
      </c>
      <c r="S800" s="20" t="s">
        <v>596</v>
      </c>
      <c r="T800" s="96"/>
      <c r="U800" s="99"/>
      <c r="V800" s="99"/>
    </row>
    <row r="801" spans="2:22" ht="37.5" x14ac:dyDescent="0.3">
      <c r="B801" s="13">
        <v>6</v>
      </c>
      <c r="C801" s="63" t="s">
        <v>639</v>
      </c>
      <c r="D801" s="13">
        <v>1960</v>
      </c>
      <c r="E801" s="13"/>
      <c r="F801" s="13" t="s">
        <v>63</v>
      </c>
      <c r="G801" s="13">
        <v>2</v>
      </c>
      <c r="H801" s="13">
        <v>1310.5999999999999</v>
      </c>
      <c r="I801" s="64">
        <v>751.2</v>
      </c>
      <c r="J801" s="64" t="s">
        <v>42</v>
      </c>
      <c r="K801" s="31">
        <f t="shared" si="77"/>
        <v>163353.18399999998</v>
      </c>
      <c r="L801" s="31">
        <f t="shared" si="78"/>
        <v>19986.649999999998</v>
      </c>
      <c r="M801" s="31">
        <f t="shared" si="79"/>
        <v>183339.83399999997</v>
      </c>
      <c r="N801" s="20">
        <v>124.64</v>
      </c>
      <c r="O801" s="20">
        <v>15.25</v>
      </c>
      <c r="P801" s="20"/>
      <c r="Q801" s="102"/>
      <c r="R801" s="20" t="s">
        <v>265</v>
      </c>
      <c r="S801" s="20" t="s">
        <v>596</v>
      </c>
      <c r="T801" s="96"/>
      <c r="U801" s="99"/>
      <c r="V801" s="99"/>
    </row>
    <row r="802" spans="2:22" x14ac:dyDescent="0.3">
      <c r="B802" s="13">
        <v>7</v>
      </c>
      <c r="C802" s="63" t="s">
        <v>640</v>
      </c>
      <c r="D802" s="13">
        <v>1977</v>
      </c>
      <c r="E802" s="13"/>
      <c r="F802" s="13" t="s">
        <v>63</v>
      </c>
      <c r="G802" s="13">
        <v>2</v>
      </c>
      <c r="H802" s="13">
        <v>860</v>
      </c>
      <c r="I802" s="64">
        <v>545.9</v>
      </c>
      <c r="J802" s="64" t="s">
        <v>418</v>
      </c>
      <c r="K802" s="31">
        <f t="shared" si="77"/>
        <v>66615.599999999991</v>
      </c>
      <c r="L802" s="31">
        <f t="shared" si="78"/>
        <v>1427.6</v>
      </c>
      <c r="M802" s="31">
        <f t="shared" si="79"/>
        <v>68043.199999999997</v>
      </c>
      <c r="N802" s="20">
        <v>77.459999999999994</v>
      </c>
      <c r="O802" s="20">
        <v>1.66</v>
      </c>
      <c r="P802" s="20"/>
      <c r="Q802" s="102"/>
      <c r="R802" s="20" t="s">
        <v>265</v>
      </c>
      <c r="S802" s="20" t="s">
        <v>596</v>
      </c>
      <c r="T802" s="96"/>
      <c r="U802" s="99"/>
      <c r="V802" s="99"/>
    </row>
    <row r="803" spans="2:22" x14ac:dyDescent="0.3">
      <c r="B803" s="13">
        <v>8</v>
      </c>
      <c r="C803" s="63" t="s">
        <v>641</v>
      </c>
      <c r="D803" s="13">
        <v>1977</v>
      </c>
      <c r="E803" s="13"/>
      <c r="F803" s="13" t="s">
        <v>63</v>
      </c>
      <c r="G803" s="13">
        <v>2</v>
      </c>
      <c r="H803" s="13">
        <v>861.9</v>
      </c>
      <c r="I803" s="64">
        <v>545.5</v>
      </c>
      <c r="J803" s="64" t="s">
        <v>418</v>
      </c>
      <c r="K803" s="31">
        <f t="shared" si="77"/>
        <v>66762.77399999999</v>
      </c>
      <c r="L803" s="31">
        <f t="shared" si="78"/>
        <v>1430.7539999999999</v>
      </c>
      <c r="M803" s="31">
        <f t="shared" si="79"/>
        <v>68193.527999999991</v>
      </c>
      <c r="N803" s="20">
        <v>77.459999999999994</v>
      </c>
      <c r="O803" s="20">
        <v>1.66</v>
      </c>
      <c r="P803" s="20"/>
      <c r="Q803" s="102"/>
      <c r="R803" s="20" t="s">
        <v>265</v>
      </c>
      <c r="S803" s="20" t="s">
        <v>596</v>
      </c>
      <c r="T803" s="96"/>
      <c r="U803" s="99"/>
      <c r="V803" s="99"/>
    </row>
    <row r="804" spans="2:22" x14ac:dyDescent="0.3">
      <c r="B804" s="13">
        <v>9</v>
      </c>
      <c r="C804" s="63" t="s">
        <v>642</v>
      </c>
      <c r="D804" s="13">
        <v>1977</v>
      </c>
      <c r="E804" s="13"/>
      <c r="F804" s="13" t="s">
        <v>63</v>
      </c>
      <c r="G804" s="13">
        <v>2</v>
      </c>
      <c r="H804" s="13">
        <v>842</v>
      </c>
      <c r="I804" s="64">
        <v>522</v>
      </c>
      <c r="J804" s="64" t="s">
        <v>418</v>
      </c>
      <c r="K804" s="31">
        <f t="shared" si="77"/>
        <v>65221.319999999992</v>
      </c>
      <c r="L804" s="31">
        <f t="shared" si="78"/>
        <v>1397.72</v>
      </c>
      <c r="M804" s="31">
        <f t="shared" si="79"/>
        <v>66619.039999999994</v>
      </c>
      <c r="N804" s="20">
        <v>77.459999999999994</v>
      </c>
      <c r="O804" s="20">
        <v>1.66</v>
      </c>
      <c r="P804" s="20"/>
      <c r="Q804" s="102"/>
      <c r="R804" s="20" t="s">
        <v>265</v>
      </c>
      <c r="S804" s="20" t="s">
        <v>596</v>
      </c>
      <c r="T804" s="96"/>
      <c r="U804" s="99"/>
      <c r="V804" s="99"/>
    </row>
    <row r="805" spans="2:22" x14ac:dyDescent="0.3">
      <c r="B805" s="13">
        <v>10</v>
      </c>
      <c r="C805" s="63" t="s">
        <v>643</v>
      </c>
      <c r="D805" s="13">
        <v>1983</v>
      </c>
      <c r="E805" s="13"/>
      <c r="F805" s="13" t="s">
        <v>83</v>
      </c>
      <c r="G805" s="13">
        <v>3</v>
      </c>
      <c r="H805" s="13">
        <v>2361.1799999999998</v>
      </c>
      <c r="I805" s="64">
        <v>1268.25</v>
      </c>
      <c r="J805" s="64" t="s">
        <v>48</v>
      </c>
      <c r="K805" s="31">
        <f t="shared" si="77"/>
        <v>2394567.0851999996</v>
      </c>
      <c r="L805" s="31">
        <f t="shared" si="78"/>
        <v>51237.605999999992</v>
      </c>
      <c r="M805" s="31">
        <f t="shared" si="79"/>
        <v>2445804.6911999998</v>
      </c>
      <c r="N805" s="20">
        <v>1014.14</v>
      </c>
      <c r="O805" s="20">
        <v>21.7</v>
      </c>
      <c r="P805" s="20"/>
      <c r="Q805" s="102"/>
      <c r="R805" s="20" t="s">
        <v>265</v>
      </c>
      <c r="S805" s="20" t="s">
        <v>596</v>
      </c>
      <c r="T805" s="96"/>
      <c r="U805" s="99"/>
      <c r="V805" s="99"/>
    </row>
    <row r="806" spans="2:22" x14ac:dyDescent="0.3">
      <c r="B806" s="13">
        <v>11</v>
      </c>
      <c r="C806" s="63" t="s">
        <v>644</v>
      </c>
      <c r="D806" s="13">
        <v>1977</v>
      </c>
      <c r="E806" s="13"/>
      <c r="F806" s="13" t="s">
        <v>34</v>
      </c>
      <c r="G806" s="13">
        <v>3</v>
      </c>
      <c r="H806" s="13">
        <v>1814.5</v>
      </c>
      <c r="I806" s="64">
        <v>1002.3</v>
      </c>
      <c r="J806" s="64" t="s">
        <v>229</v>
      </c>
      <c r="K806" s="31">
        <f t="shared" si="77"/>
        <v>1888132.41</v>
      </c>
      <c r="L806" s="31">
        <f t="shared" si="78"/>
        <v>40408.915000000001</v>
      </c>
      <c r="M806" s="31">
        <f t="shared" si="79"/>
        <v>1928541.325</v>
      </c>
      <c r="N806" s="20">
        <v>1040.58</v>
      </c>
      <c r="O806" s="20">
        <v>22.27</v>
      </c>
      <c r="P806" s="20"/>
      <c r="Q806" s="102"/>
      <c r="R806" s="20" t="s">
        <v>265</v>
      </c>
      <c r="S806" s="20" t="s">
        <v>596</v>
      </c>
      <c r="T806" s="96"/>
      <c r="U806" s="99"/>
      <c r="V806" s="99"/>
    </row>
    <row r="807" spans="2:22" x14ac:dyDescent="0.3">
      <c r="B807" s="13"/>
      <c r="C807" s="63"/>
      <c r="D807" s="13"/>
      <c r="E807" s="13"/>
      <c r="F807" s="13"/>
      <c r="G807" s="13"/>
      <c r="H807" s="13"/>
      <c r="I807" s="64"/>
      <c r="J807" s="64" t="s">
        <v>418</v>
      </c>
      <c r="K807" s="31">
        <f>H806*N807</f>
        <v>71527.59</v>
      </c>
      <c r="L807" s="31">
        <f>H806*O807</f>
        <v>1524.1799999999998</v>
      </c>
      <c r="M807" s="31">
        <f t="shared" si="79"/>
        <v>73051.76999999999</v>
      </c>
      <c r="N807" s="20">
        <v>39.42</v>
      </c>
      <c r="O807" s="20">
        <v>0.84</v>
      </c>
      <c r="P807" s="20"/>
      <c r="Q807" s="102"/>
      <c r="R807" s="20" t="s">
        <v>265</v>
      </c>
      <c r="S807" s="20" t="s">
        <v>596</v>
      </c>
      <c r="T807" s="96"/>
      <c r="U807" s="99"/>
      <c r="V807" s="99"/>
    </row>
    <row r="808" spans="2:22" x14ac:dyDescent="0.3">
      <c r="B808" s="13">
        <v>12</v>
      </c>
      <c r="C808" s="63" t="s">
        <v>645</v>
      </c>
      <c r="D808" s="13">
        <v>1985</v>
      </c>
      <c r="E808" s="13"/>
      <c r="F808" s="13" t="s">
        <v>34</v>
      </c>
      <c r="G808" s="13">
        <v>3</v>
      </c>
      <c r="H808" s="13">
        <v>3169.7</v>
      </c>
      <c r="I808" s="64">
        <v>1287.7</v>
      </c>
      <c r="J808" s="64" t="s">
        <v>418</v>
      </c>
      <c r="K808" s="31">
        <f>H808*N808</f>
        <v>124949.57399999999</v>
      </c>
      <c r="L808" s="31">
        <f>H808*O808</f>
        <v>2662.5479999999998</v>
      </c>
      <c r="M808" s="31">
        <f t="shared" si="79"/>
        <v>127612.12199999999</v>
      </c>
      <c r="N808" s="20">
        <v>39.42</v>
      </c>
      <c r="O808" s="20">
        <v>0.84</v>
      </c>
      <c r="P808" s="20"/>
      <c r="Q808" s="102"/>
      <c r="R808" s="20" t="s">
        <v>265</v>
      </c>
      <c r="S808" s="20" t="s">
        <v>596</v>
      </c>
      <c r="T808" s="96"/>
      <c r="U808" s="99"/>
      <c r="V808" s="99"/>
    </row>
    <row r="809" spans="2:22" x14ac:dyDescent="0.3">
      <c r="B809" s="13">
        <v>13</v>
      </c>
      <c r="C809" s="63" t="s">
        <v>646</v>
      </c>
      <c r="D809" s="13">
        <v>1983</v>
      </c>
      <c r="E809" s="13"/>
      <c r="F809" s="13" t="s">
        <v>34</v>
      </c>
      <c r="G809" s="13">
        <v>3</v>
      </c>
      <c r="H809" s="13">
        <v>2674.8</v>
      </c>
      <c r="I809" s="64">
        <v>1275.0999999999999</v>
      </c>
      <c r="J809" s="64" t="s">
        <v>229</v>
      </c>
      <c r="K809" s="31">
        <f>H809*N809</f>
        <v>2783343.3840000001</v>
      </c>
      <c r="L809" s="31">
        <f>H809*O809</f>
        <v>59567.796000000002</v>
      </c>
      <c r="M809" s="31">
        <f t="shared" si="79"/>
        <v>2842911.18</v>
      </c>
      <c r="N809" s="20">
        <v>1040.58</v>
      </c>
      <c r="O809" s="20">
        <v>22.27</v>
      </c>
      <c r="P809" s="20"/>
      <c r="Q809" s="102"/>
      <c r="R809" s="20" t="s">
        <v>265</v>
      </c>
      <c r="S809" s="20" t="s">
        <v>596</v>
      </c>
      <c r="T809" s="96"/>
      <c r="U809" s="99"/>
      <c r="V809" s="99"/>
    </row>
    <row r="810" spans="2:22" s="61" customFormat="1" x14ac:dyDescent="0.3">
      <c r="B810" s="13">
        <v>14</v>
      </c>
      <c r="C810" s="63" t="s">
        <v>647</v>
      </c>
      <c r="D810" s="13">
        <v>1987</v>
      </c>
      <c r="E810" s="13"/>
      <c r="F810" s="13" t="s">
        <v>34</v>
      </c>
      <c r="G810" s="13">
        <v>3</v>
      </c>
      <c r="H810" s="13">
        <v>2150.9</v>
      </c>
      <c r="I810" s="64">
        <v>1242.7</v>
      </c>
      <c r="J810" s="64" t="s">
        <v>229</v>
      </c>
      <c r="K810" s="31">
        <f>H810*N810</f>
        <v>2238183.5219999999</v>
      </c>
      <c r="L810" s="31">
        <f>H810*O810</f>
        <v>47900.542999999998</v>
      </c>
      <c r="M810" s="31">
        <f t="shared" si="79"/>
        <v>2286084.0649999999</v>
      </c>
      <c r="N810" s="20">
        <v>1040.58</v>
      </c>
      <c r="O810" s="20">
        <v>22.27</v>
      </c>
      <c r="P810" s="20"/>
      <c r="Q810" s="102"/>
      <c r="R810" s="20" t="s">
        <v>265</v>
      </c>
      <c r="S810" s="20" t="s">
        <v>596</v>
      </c>
      <c r="T810" s="100" t="s">
        <v>600</v>
      </c>
      <c r="U810" s="97"/>
      <c r="V810" s="97"/>
    </row>
    <row r="811" spans="2:22" s="61" customFormat="1" x14ac:dyDescent="0.3">
      <c r="B811" s="32"/>
      <c r="C811" s="62" t="s">
        <v>76</v>
      </c>
      <c r="D811" s="32"/>
      <c r="E811" s="32"/>
      <c r="F811" s="32"/>
      <c r="G811" s="32"/>
      <c r="H811" s="32"/>
      <c r="I811" s="27"/>
      <c r="J811" s="27"/>
      <c r="K811" s="30">
        <f>SUM(K812:K896)</f>
        <v>30746070.715900011</v>
      </c>
      <c r="L811" s="30">
        <f>SUM(L812:L896)</f>
        <v>2193533.7105999994</v>
      </c>
      <c r="M811" s="30">
        <f>SUM(M812:M896)</f>
        <v>32939604.426500008</v>
      </c>
      <c r="N811" s="24"/>
      <c r="O811" s="24"/>
      <c r="P811" s="24"/>
      <c r="Q811" s="47"/>
      <c r="R811" s="20"/>
      <c r="S811" s="20"/>
      <c r="T811" s="101"/>
      <c r="U811" s="97"/>
      <c r="V811" s="97"/>
    </row>
    <row r="812" spans="2:22" ht="37.5" x14ac:dyDescent="0.3">
      <c r="B812" s="13">
        <v>1</v>
      </c>
      <c r="C812" s="63" t="s">
        <v>648</v>
      </c>
      <c r="D812" s="13">
        <v>1972</v>
      </c>
      <c r="E812" s="13"/>
      <c r="F812" s="13" t="s">
        <v>34</v>
      </c>
      <c r="G812" s="13">
        <v>2</v>
      </c>
      <c r="H812" s="13">
        <v>598.1</v>
      </c>
      <c r="I812" s="64">
        <v>398.1</v>
      </c>
      <c r="J812" s="64" t="s">
        <v>42</v>
      </c>
      <c r="K812" s="31">
        <f t="shared" ref="K812:K820" si="80">H812*N812</f>
        <v>72818.675000000003</v>
      </c>
      <c r="L812" s="31">
        <f t="shared" ref="L812:L820" si="81">H812*O812</f>
        <v>9085.1389999999992</v>
      </c>
      <c r="M812" s="31">
        <f t="shared" ref="M812:M875" si="82">K812+L812</f>
        <v>81903.813999999998</v>
      </c>
      <c r="N812" s="20">
        <v>121.75</v>
      </c>
      <c r="O812" s="20">
        <v>15.19</v>
      </c>
      <c r="P812" s="20"/>
      <c r="Q812" s="102"/>
      <c r="R812" s="20" t="s">
        <v>265</v>
      </c>
      <c r="S812" s="20" t="s">
        <v>596</v>
      </c>
      <c r="T812" s="96" t="s">
        <v>589</v>
      </c>
      <c r="U812" s="99"/>
      <c r="V812" s="99"/>
    </row>
    <row r="813" spans="2:22" ht="37.5" x14ac:dyDescent="0.3">
      <c r="B813" s="13">
        <v>2</v>
      </c>
      <c r="C813" s="63" t="s">
        <v>649</v>
      </c>
      <c r="D813" s="13">
        <v>1990</v>
      </c>
      <c r="E813" s="13"/>
      <c r="F813" s="13" t="s">
        <v>34</v>
      </c>
      <c r="G813" s="13">
        <v>2</v>
      </c>
      <c r="H813" s="13">
        <v>2141.6</v>
      </c>
      <c r="I813" s="64">
        <v>932.5</v>
      </c>
      <c r="J813" s="64" t="s">
        <v>53</v>
      </c>
      <c r="K813" s="31">
        <f t="shared" si="80"/>
        <v>74891.751999999993</v>
      </c>
      <c r="L813" s="31">
        <f t="shared" si="81"/>
        <v>28547.527999999998</v>
      </c>
      <c r="M813" s="31">
        <f t="shared" si="82"/>
        <v>103439.28</v>
      </c>
      <c r="N813" s="20">
        <v>34.97</v>
      </c>
      <c r="O813" s="20">
        <v>13.33</v>
      </c>
      <c r="P813" s="20"/>
      <c r="Q813" s="102"/>
      <c r="R813" s="20" t="s">
        <v>265</v>
      </c>
      <c r="S813" s="20" t="s">
        <v>596</v>
      </c>
      <c r="T813" s="96" t="s">
        <v>650</v>
      </c>
      <c r="U813" s="99"/>
      <c r="V813" s="99"/>
    </row>
    <row r="814" spans="2:22" ht="37.5" x14ac:dyDescent="0.3">
      <c r="B814" s="13">
        <v>3</v>
      </c>
      <c r="C814" s="63" t="s">
        <v>651</v>
      </c>
      <c r="D814" s="13">
        <v>1970</v>
      </c>
      <c r="E814" s="13"/>
      <c r="F814" s="13" t="s">
        <v>63</v>
      </c>
      <c r="G814" s="13">
        <v>2</v>
      </c>
      <c r="H814" s="13">
        <v>769.2</v>
      </c>
      <c r="I814" s="64">
        <v>363.2</v>
      </c>
      <c r="J814" s="64" t="s">
        <v>42</v>
      </c>
      <c r="K814" s="31">
        <f t="shared" si="80"/>
        <v>120172.11599999999</v>
      </c>
      <c r="L814" s="31">
        <f t="shared" si="81"/>
        <v>11745.684000000001</v>
      </c>
      <c r="M814" s="31">
        <f t="shared" si="82"/>
        <v>131917.79999999999</v>
      </c>
      <c r="N814" s="20">
        <v>156.22999999999999</v>
      </c>
      <c r="O814" s="20">
        <v>15.27</v>
      </c>
      <c r="P814" s="20"/>
      <c r="Q814" s="102"/>
      <c r="R814" s="20" t="s">
        <v>265</v>
      </c>
      <c r="S814" s="20" t="s">
        <v>596</v>
      </c>
      <c r="T814" s="96" t="s">
        <v>600</v>
      </c>
      <c r="U814" s="99"/>
      <c r="V814" s="99"/>
    </row>
    <row r="815" spans="2:22" ht="37.5" x14ac:dyDescent="0.3">
      <c r="B815" s="13">
        <v>4</v>
      </c>
      <c r="C815" s="63" t="s">
        <v>652</v>
      </c>
      <c r="D815" s="13">
        <v>1971</v>
      </c>
      <c r="E815" s="13"/>
      <c r="F815" s="13" t="s">
        <v>63</v>
      </c>
      <c r="G815" s="13">
        <v>2</v>
      </c>
      <c r="H815" s="13">
        <v>857.1</v>
      </c>
      <c r="I815" s="64">
        <v>447.3</v>
      </c>
      <c r="J815" s="64" t="s">
        <v>42</v>
      </c>
      <c r="K815" s="31">
        <f t="shared" si="80"/>
        <v>133904.73300000001</v>
      </c>
      <c r="L815" s="31">
        <f t="shared" si="81"/>
        <v>13087.916999999999</v>
      </c>
      <c r="M815" s="31">
        <f t="shared" si="82"/>
        <v>146992.65</v>
      </c>
      <c r="N815" s="20">
        <v>156.22999999999999</v>
      </c>
      <c r="O815" s="20">
        <v>15.27</v>
      </c>
      <c r="P815" s="20"/>
      <c r="Q815" s="102"/>
      <c r="R815" s="20" t="s">
        <v>265</v>
      </c>
      <c r="S815" s="20" t="s">
        <v>596</v>
      </c>
      <c r="T815" s="96" t="s">
        <v>600</v>
      </c>
      <c r="U815" s="99"/>
      <c r="V815" s="99"/>
    </row>
    <row r="816" spans="2:22" ht="37.5" x14ac:dyDescent="0.3">
      <c r="B816" s="13">
        <v>5</v>
      </c>
      <c r="C816" s="63" t="s">
        <v>653</v>
      </c>
      <c r="D816" s="13">
        <v>1972</v>
      </c>
      <c r="E816" s="13"/>
      <c r="F816" s="13" t="s">
        <v>63</v>
      </c>
      <c r="G816" s="13">
        <v>2</v>
      </c>
      <c r="H816" s="13">
        <v>912</v>
      </c>
      <c r="I816" s="64">
        <v>503.2</v>
      </c>
      <c r="J816" s="64" t="s">
        <v>42</v>
      </c>
      <c r="K816" s="31">
        <f t="shared" si="80"/>
        <v>142481.75999999998</v>
      </c>
      <c r="L816" s="31">
        <f t="shared" si="81"/>
        <v>13926.24</v>
      </c>
      <c r="M816" s="31">
        <f t="shared" si="82"/>
        <v>156407.99999999997</v>
      </c>
      <c r="N816" s="20">
        <v>156.22999999999999</v>
      </c>
      <c r="O816" s="20">
        <v>15.27</v>
      </c>
      <c r="P816" s="20"/>
      <c r="Q816" s="102"/>
      <c r="R816" s="20" t="s">
        <v>265</v>
      </c>
      <c r="S816" s="20" t="s">
        <v>596</v>
      </c>
      <c r="T816" s="96" t="s">
        <v>600</v>
      </c>
      <c r="U816" s="99"/>
      <c r="V816" s="99"/>
    </row>
    <row r="817" spans="2:22" ht="37.5" x14ac:dyDescent="0.3">
      <c r="B817" s="13">
        <v>6</v>
      </c>
      <c r="C817" s="63" t="s">
        <v>654</v>
      </c>
      <c r="D817" s="13">
        <v>1970</v>
      </c>
      <c r="E817" s="13"/>
      <c r="F817" s="13" t="s">
        <v>34</v>
      </c>
      <c r="G817" s="13">
        <v>2</v>
      </c>
      <c r="H817" s="13">
        <v>1742.7</v>
      </c>
      <c r="I817" s="64">
        <v>976.4</v>
      </c>
      <c r="J817" s="64" t="s">
        <v>42</v>
      </c>
      <c r="K817" s="31">
        <f t="shared" si="80"/>
        <v>285367.125</v>
      </c>
      <c r="L817" s="31">
        <f t="shared" si="81"/>
        <v>26489.040000000001</v>
      </c>
      <c r="M817" s="31">
        <f t="shared" si="82"/>
        <v>311856.16499999998</v>
      </c>
      <c r="N817" s="20">
        <v>163.75</v>
      </c>
      <c r="O817" s="20">
        <v>15.2</v>
      </c>
      <c r="P817" s="20"/>
      <c r="Q817" s="102"/>
      <c r="R817" s="20" t="s">
        <v>265</v>
      </c>
      <c r="S817" s="20" t="s">
        <v>596</v>
      </c>
      <c r="T817" s="96"/>
      <c r="U817" s="99"/>
      <c r="V817" s="99"/>
    </row>
    <row r="818" spans="2:22" ht="37.5" x14ac:dyDescent="0.3">
      <c r="B818" s="13">
        <v>7</v>
      </c>
      <c r="C818" s="63" t="s">
        <v>655</v>
      </c>
      <c r="D818" s="13">
        <v>1990</v>
      </c>
      <c r="E818" s="13"/>
      <c r="F818" s="13" t="s">
        <v>34</v>
      </c>
      <c r="G818" s="13">
        <v>3</v>
      </c>
      <c r="H818" s="13">
        <v>1790.4</v>
      </c>
      <c r="I818" s="64">
        <v>888.3</v>
      </c>
      <c r="J818" s="64" t="s">
        <v>42</v>
      </c>
      <c r="K818" s="31">
        <f t="shared" si="80"/>
        <v>278407.2</v>
      </c>
      <c r="L818" s="31">
        <f t="shared" si="81"/>
        <v>26802.288000000004</v>
      </c>
      <c r="M818" s="31">
        <f t="shared" si="82"/>
        <v>305209.48800000001</v>
      </c>
      <c r="N818" s="20">
        <v>155.5</v>
      </c>
      <c r="O818" s="20">
        <v>14.97</v>
      </c>
      <c r="P818" s="20"/>
      <c r="Q818" s="102"/>
      <c r="R818" s="20" t="s">
        <v>265</v>
      </c>
      <c r="S818" s="20" t="s">
        <v>596</v>
      </c>
      <c r="T818" s="96"/>
      <c r="U818" s="99"/>
      <c r="V818" s="99"/>
    </row>
    <row r="819" spans="2:22" ht="37.5" x14ac:dyDescent="0.3">
      <c r="B819" s="13">
        <v>8</v>
      </c>
      <c r="C819" s="63" t="s">
        <v>656</v>
      </c>
      <c r="D819" s="13">
        <v>1986</v>
      </c>
      <c r="E819" s="13"/>
      <c r="F819" s="13" t="s">
        <v>34</v>
      </c>
      <c r="G819" s="13">
        <v>3</v>
      </c>
      <c r="H819" s="13">
        <v>1943.9</v>
      </c>
      <c r="I819" s="64">
        <v>1041.5999999999999</v>
      </c>
      <c r="J819" s="64" t="s">
        <v>42</v>
      </c>
      <c r="K819" s="31">
        <f t="shared" si="80"/>
        <v>302276.45</v>
      </c>
      <c r="L819" s="31">
        <f t="shared" si="81"/>
        <v>29100.183000000001</v>
      </c>
      <c r="M819" s="31">
        <f t="shared" si="82"/>
        <v>331376.63300000003</v>
      </c>
      <c r="N819" s="20">
        <v>155.5</v>
      </c>
      <c r="O819" s="20">
        <v>14.97</v>
      </c>
      <c r="P819" s="20"/>
      <c r="Q819" s="102"/>
      <c r="R819" s="20" t="s">
        <v>265</v>
      </c>
      <c r="S819" s="20" t="s">
        <v>596</v>
      </c>
      <c r="T819" s="96"/>
      <c r="U819" s="99"/>
      <c r="V819" s="99"/>
    </row>
    <row r="820" spans="2:22" ht="37.5" x14ac:dyDescent="0.3">
      <c r="B820" s="13">
        <v>9</v>
      </c>
      <c r="C820" s="63" t="s">
        <v>657</v>
      </c>
      <c r="D820" s="13">
        <v>1955</v>
      </c>
      <c r="E820" s="13"/>
      <c r="F820" s="13" t="s">
        <v>63</v>
      </c>
      <c r="G820" s="13">
        <v>2</v>
      </c>
      <c r="H820" s="13">
        <v>1007.7</v>
      </c>
      <c r="I820" s="64">
        <v>569.70000000000005</v>
      </c>
      <c r="J820" s="64" t="s">
        <v>42</v>
      </c>
      <c r="K820" s="31">
        <f t="shared" si="80"/>
        <v>168799.82699999999</v>
      </c>
      <c r="L820" s="31">
        <f t="shared" si="81"/>
        <v>15387.579</v>
      </c>
      <c r="M820" s="31">
        <f t="shared" si="82"/>
        <v>184187.40599999999</v>
      </c>
      <c r="N820" s="20">
        <v>167.51</v>
      </c>
      <c r="O820" s="20">
        <v>15.27</v>
      </c>
      <c r="P820" s="20"/>
      <c r="Q820" s="102"/>
      <c r="R820" s="20" t="s">
        <v>265</v>
      </c>
      <c r="S820" s="20" t="s">
        <v>596</v>
      </c>
      <c r="T820" s="96"/>
      <c r="U820" s="99"/>
      <c r="V820" s="99"/>
    </row>
    <row r="821" spans="2:22" ht="37.5" x14ac:dyDescent="0.3">
      <c r="B821" s="13"/>
      <c r="C821" s="63"/>
      <c r="D821" s="13"/>
      <c r="E821" s="13"/>
      <c r="F821" s="13"/>
      <c r="G821" s="13"/>
      <c r="H821" s="13"/>
      <c r="I821" s="64"/>
      <c r="J821" s="64" t="s">
        <v>45</v>
      </c>
      <c r="K821" s="31">
        <f>H820*N821</f>
        <v>431456.83200000005</v>
      </c>
      <c r="L821" s="31">
        <f>H820*O821</f>
        <v>17685.135000000002</v>
      </c>
      <c r="M821" s="31">
        <f t="shared" si="82"/>
        <v>449141.96700000006</v>
      </c>
      <c r="N821" s="20">
        <v>428.16</v>
      </c>
      <c r="O821" s="20">
        <v>17.55</v>
      </c>
      <c r="P821" s="20"/>
      <c r="Q821" s="102"/>
      <c r="R821" s="20" t="s">
        <v>265</v>
      </c>
      <c r="S821" s="20" t="s">
        <v>596</v>
      </c>
      <c r="T821" s="96"/>
      <c r="U821" s="99"/>
      <c r="V821" s="99"/>
    </row>
    <row r="822" spans="2:22" x14ac:dyDescent="0.3">
      <c r="B822" s="13"/>
      <c r="C822" s="63"/>
      <c r="D822" s="13"/>
      <c r="E822" s="13"/>
      <c r="F822" s="13"/>
      <c r="G822" s="13"/>
      <c r="H822" s="13"/>
      <c r="I822" s="64"/>
      <c r="J822" s="64" t="s">
        <v>229</v>
      </c>
      <c r="K822" s="31">
        <f>H820*N822</f>
        <v>1094090.121</v>
      </c>
      <c r="L822" s="31">
        <f>H820*O822</f>
        <v>38967.759000000005</v>
      </c>
      <c r="M822" s="31">
        <f t="shared" si="82"/>
        <v>1133057.8800000001</v>
      </c>
      <c r="N822" s="20">
        <v>1085.73</v>
      </c>
      <c r="O822" s="20">
        <v>38.67</v>
      </c>
      <c r="P822" s="20"/>
      <c r="Q822" s="102"/>
      <c r="R822" s="20" t="s">
        <v>265</v>
      </c>
      <c r="S822" s="20" t="s">
        <v>596</v>
      </c>
      <c r="T822" s="96"/>
      <c r="U822" s="99"/>
      <c r="V822" s="99"/>
    </row>
    <row r="823" spans="2:22" ht="37.5" x14ac:dyDescent="0.3">
      <c r="B823" s="13">
        <v>10</v>
      </c>
      <c r="C823" s="63" t="s">
        <v>658</v>
      </c>
      <c r="D823" s="13">
        <v>1957</v>
      </c>
      <c r="E823" s="13"/>
      <c r="F823" s="13" t="s">
        <v>63</v>
      </c>
      <c r="G823" s="13">
        <v>2</v>
      </c>
      <c r="H823" s="13">
        <v>1031.0999999999999</v>
      </c>
      <c r="I823" s="64">
        <v>582.29999999999995</v>
      </c>
      <c r="J823" s="64" t="s">
        <v>42</v>
      </c>
      <c r="K823" s="31">
        <f>H823*N823</f>
        <v>172719.56099999999</v>
      </c>
      <c r="L823" s="31">
        <f>H823*O823</f>
        <v>15744.896999999999</v>
      </c>
      <c r="M823" s="31">
        <f t="shared" si="82"/>
        <v>188464.45799999998</v>
      </c>
      <c r="N823" s="20">
        <v>167.51</v>
      </c>
      <c r="O823" s="20">
        <v>15.27</v>
      </c>
      <c r="P823" s="20"/>
      <c r="Q823" s="102"/>
      <c r="R823" s="20" t="s">
        <v>265</v>
      </c>
      <c r="S823" s="20" t="s">
        <v>596</v>
      </c>
      <c r="T823" s="96"/>
      <c r="U823" s="99"/>
      <c r="V823" s="99"/>
    </row>
    <row r="824" spans="2:22" ht="37.5" x14ac:dyDescent="0.3">
      <c r="B824" s="13"/>
      <c r="C824" s="63"/>
      <c r="D824" s="13"/>
      <c r="E824" s="13"/>
      <c r="F824" s="13"/>
      <c r="G824" s="13"/>
      <c r="H824" s="13"/>
      <c r="I824" s="64"/>
      <c r="J824" s="64" t="s">
        <v>45</v>
      </c>
      <c r="K824" s="31">
        <f>H823*N824</f>
        <v>441475.77600000001</v>
      </c>
      <c r="L824" s="31">
        <f>H823*O824</f>
        <v>18095.805</v>
      </c>
      <c r="M824" s="31">
        <f t="shared" si="82"/>
        <v>459571.58100000001</v>
      </c>
      <c r="N824" s="20">
        <v>428.16</v>
      </c>
      <c r="O824" s="20">
        <v>17.55</v>
      </c>
      <c r="P824" s="20"/>
      <c r="Q824" s="102"/>
      <c r="R824" s="20" t="s">
        <v>265</v>
      </c>
      <c r="S824" s="20" t="s">
        <v>596</v>
      </c>
      <c r="T824" s="96"/>
      <c r="U824" s="99"/>
      <c r="V824" s="99"/>
    </row>
    <row r="825" spans="2:22" x14ac:dyDescent="0.3">
      <c r="B825" s="13"/>
      <c r="C825" s="63"/>
      <c r="D825" s="13"/>
      <c r="E825" s="13"/>
      <c r="F825" s="13"/>
      <c r="G825" s="13"/>
      <c r="H825" s="13"/>
      <c r="I825" s="64"/>
      <c r="J825" s="64" t="s">
        <v>229</v>
      </c>
      <c r="K825" s="31">
        <f>H823*N825</f>
        <v>1119496.203</v>
      </c>
      <c r="L825" s="31">
        <f>H823*O825</f>
        <v>39872.636999999995</v>
      </c>
      <c r="M825" s="31">
        <f t="shared" si="82"/>
        <v>1159368.8400000001</v>
      </c>
      <c r="N825" s="20">
        <v>1085.73</v>
      </c>
      <c r="O825" s="20">
        <v>38.67</v>
      </c>
      <c r="P825" s="20"/>
      <c r="Q825" s="102"/>
      <c r="R825" s="20" t="s">
        <v>265</v>
      </c>
      <c r="S825" s="20" t="s">
        <v>596</v>
      </c>
      <c r="T825" s="96"/>
      <c r="U825" s="99"/>
      <c r="V825" s="99"/>
    </row>
    <row r="826" spans="2:22" ht="37.5" x14ac:dyDescent="0.3">
      <c r="B826" s="13">
        <v>11</v>
      </c>
      <c r="C826" s="63" t="s">
        <v>659</v>
      </c>
      <c r="D826" s="13">
        <v>1959</v>
      </c>
      <c r="E826" s="13"/>
      <c r="F826" s="13" t="s">
        <v>63</v>
      </c>
      <c r="G826" s="13">
        <v>2</v>
      </c>
      <c r="H826" s="13">
        <v>1012.5</v>
      </c>
      <c r="I826" s="64">
        <v>570</v>
      </c>
      <c r="J826" s="64" t="s">
        <v>42</v>
      </c>
      <c r="K826" s="31">
        <f>H826*N826</f>
        <v>169603.875</v>
      </c>
      <c r="L826" s="31">
        <f>H826*O826</f>
        <v>15460.875</v>
      </c>
      <c r="M826" s="31">
        <f t="shared" si="82"/>
        <v>185064.75</v>
      </c>
      <c r="N826" s="20">
        <v>167.51</v>
      </c>
      <c r="O826" s="20">
        <v>15.27</v>
      </c>
      <c r="P826" s="20"/>
      <c r="Q826" s="102"/>
      <c r="R826" s="20" t="s">
        <v>265</v>
      </c>
      <c r="S826" s="20" t="s">
        <v>596</v>
      </c>
      <c r="T826" s="96"/>
      <c r="U826" s="99"/>
      <c r="V826" s="99"/>
    </row>
    <row r="827" spans="2:22" ht="37.5" x14ac:dyDescent="0.3">
      <c r="B827" s="13"/>
      <c r="C827" s="63"/>
      <c r="D827" s="13"/>
      <c r="E827" s="13"/>
      <c r="F827" s="13"/>
      <c r="G827" s="13"/>
      <c r="H827" s="13"/>
      <c r="I827" s="64"/>
      <c r="J827" s="64" t="s">
        <v>45</v>
      </c>
      <c r="K827" s="31">
        <f>H826*N827</f>
        <v>433512</v>
      </c>
      <c r="L827" s="31">
        <f>H826*O827</f>
        <v>17769.375</v>
      </c>
      <c r="M827" s="31">
        <f t="shared" si="82"/>
        <v>451281.375</v>
      </c>
      <c r="N827" s="20">
        <v>428.16</v>
      </c>
      <c r="O827" s="20">
        <v>17.55</v>
      </c>
      <c r="P827" s="20"/>
      <c r="Q827" s="102"/>
      <c r="R827" s="20" t="s">
        <v>265</v>
      </c>
      <c r="S827" s="20" t="s">
        <v>596</v>
      </c>
      <c r="T827" s="96"/>
      <c r="U827" s="99"/>
      <c r="V827" s="99"/>
    </row>
    <row r="828" spans="2:22" x14ac:dyDescent="0.3">
      <c r="B828" s="13"/>
      <c r="C828" s="63"/>
      <c r="D828" s="13"/>
      <c r="E828" s="13"/>
      <c r="F828" s="13"/>
      <c r="G828" s="13"/>
      <c r="H828" s="13"/>
      <c r="I828" s="64"/>
      <c r="J828" s="64" t="s">
        <v>229</v>
      </c>
      <c r="K828" s="31">
        <f>H826*N828</f>
        <v>1099301.625</v>
      </c>
      <c r="L828" s="31">
        <f>H826*O828</f>
        <v>39153.375</v>
      </c>
      <c r="M828" s="31">
        <f t="shared" si="82"/>
        <v>1138455</v>
      </c>
      <c r="N828" s="20">
        <v>1085.73</v>
      </c>
      <c r="O828" s="20">
        <v>38.67</v>
      </c>
      <c r="P828" s="20"/>
      <c r="Q828" s="102"/>
      <c r="R828" s="20" t="s">
        <v>265</v>
      </c>
      <c r="S828" s="20" t="s">
        <v>596</v>
      </c>
      <c r="T828" s="96"/>
      <c r="U828" s="99"/>
      <c r="V828" s="99"/>
    </row>
    <row r="829" spans="2:22" ht="37.5" x14ac:dyDescent="0.3">
      <c r="B829" s="13">
        <v>12</v>
      </c>
      <c r="C829" s="63" t="s">
        <v>660</v>
      </c>
      <c r="D829" s="13">
        <v>1961</v>
      </c>
      <c r="E829" s="13"/>
      <c r="F829" s="13" t="s">
        <v>63</v>
      </c>
      <c r="G829" s="13">
        <v>1</v>
      </c>
      <c r="H829" s="13">
        <v>1017.2</v>
      </c>
      <c r="I829" s="64">
        <v>581</v>
      </c>
      <c r="J829" s="64" t="s">
        <v>42</v>
      </c>
      <c r="K829" s="31">
        <f>H829*N829</f>
        <v>170340.31200000001</v>
      </c>
      <c r="L829" s="31">
        <f>H829*O829</f>
        <v>15522.472</v>
      </c>
      <c r="M829" s="31">
        <f t="shared" si="82"/>
        <v>185862.78400000001</v>
      </c>
      <c r="N829" s="20">
        <v>167.46</v>
      </c>
      <c r="O829" s="20">
        <v>15.26</v>
      </c>
      <c r="P829" s="20"/>
      <c r="Q829" s="102"/>
      <c r="R829" s="20" t="s">
        <v>265</v>
      </c>
      <c r="S829" s="20" t="s">
        <v>596</v>
      </c>
      <c r="T829" s="96"/>
      <c r="U829" s="99"/>
      <c r="V829" s="99"/>
    </row>
    <row r="830" spans="2:22" ht="37.5" x14ac:dyDescent="0.3">
      <c r="B830" s="13"/>
      <c r="C830" s="63"/>
      <c r="D830" s="13"/>
      <c r="E830" s="13"/>
      <c r="F830" s="13"/>
      <c r="G830" s="13"/>
      <c r="H830" s="13"/>
      <c r="I830" s="64"/>
      <c r="J830" s="64" t="s">
        <v>45</v>
      </c>
      <c r="K830" s="31">
        <f>H829*N830</f>
        <v>435524.35200000007</v>
      </c>
      <c r="L830" s="31">
        <f>H829*O830</f>
        <v>17851.86</v>
      </c>
      <c r="M830" s="31">
        <f t="shared" si="82"/>
        <v>453376.21200000006</v>
      </c>
      <c r="N830" s="20">
        <v>428.16</v>
      </c>
      <c r="O830" s="20">
        <v>17.55</v>
      </c>
      <c r="P830" s="20"/>
      <c r="Q830" s="102"/>
      <c r="R830" s="20" t="s">
        <v>265</v>
      </c>
      <c r="S830" s="20" t="s">
        <v>596</v>
      </c>
      <c r="T830" s="96"/>
      <c r="U830" s="99"/>
      <c r="V830" s="99"/>
    </row>
    <row r="831" spans="2:22" x14ac:dyDescent="0.3">
      <c r="B831" s="13"/>
      <c r="C831" s="63"/>
      <c r="D831" s="13"/>
      <c r="E831" s="13"/>
      <c r="F831" s="13"/>
      <c r="G831" s="13"/>
      <c r="H831" s="13"/>
      <c r="I831" s="64"/>
      <c r="J831" s="64" t="s">
        <v>229</v>
      </c>
      <c r="K831" s="31">
        <f>H829*N831</f>
        <v>1133303.2080000001</v>
      </c>
      <c r="L831" s="31">
        <f>H829*O831</f>
        <v>36130.944000000003</v>
      </c>
      <c r="M831" s="31">
        <f t="shared" si="82"/>
        <v>1169434.152</v>
      </c>
      <c r="N831" s="20">
        <v>1114.1400000000001</v>
      </c>
      <c r="O831" s="20">
        <v>35.520000000000003</v>
      </c>
      <c r="P831" s="20"/>
      <c r="Q831" s="102"/>
      <c r="R831" s="20" t="s">
        <v>265</v>
      </c>
      <c r="S831" s="20" t="s">
        <v>596</v>
      </c>
      <c r="T831" s="96"/>
      <c r="U831" s="99"/>
      <c r="V831" s="99"/>
    </row>
    <row r="832" spans="2:22" x14ac:dyDescent="0.3">
      <c r="B832" s="13">
        <v>13</v>
      </c>
      <c r="C832" s="63" t="s">
        <v>661</v>
      </c>
      <c r="D832" s="13">
        <v>1961</v>
      </c>
      <c r="E832" s="13"/>
      <c r="F832" s="13" t="s">
        <v>63</v>
      </c>
      <c r="G832" s="13">
        <v>2</v>
      </c>
      <c r="H832" s="13">
        <v>1038.3</v>
      </c>
      <c r="I832" s="64">
        <v>590.4</v>
      </c>
      <c r="J832" s="64" t="s">
        <v>229</v>
      </c>
      <c r="K832" s="31">
        <f>H832*N832</f>
        <v>1156811.5620000002</v>
      </c>
      <c r="L832" s="31">
        <f>H832*O832</f>
        <v>36880.416000000005</v>
      </c>
      <c r="M832" s="31">
        <f t="shared" si="82"/>
        <v>1193691.9780000001</v>
      </c>
      <c r="N832" s="20">
        <v>1114.1400000000001</v>
      </c>
      <c r="O832" s="20">
        <v>35.520000000000003</v>
      </c>
      <c r="P832" s="20"/>
      <c r="Q832" s="102"/>
      <c r="R832" s="20" t="s">
        <v>265</v>
      </c>
      <c r="S832" s="20" t="s">
        <v>596</v>
      </c>
      <c r="T832" s="96"/>
      <c r="U832" s="99"/>
      <c r="V832" s="99"/>
    </row>
    <row r="833" spans="2:22" ht="37.5" x14ac:dyDescent="0.3">
      <c r="B833" s="13"/>
      <c r="C833" s="63"/>
      <c r="D833" s="13"/>
      <c r="E833" s="13"/>
      <c r="F833" s="13"/>
      <c r="G833" s="13"/>
      <c r="H833" s="13"/>
      <c r="I833" s="64"/>
      <c r="J833" s="64" t="s">
        <v>45</v>
      </c>
      <c r="K833" s="31">
        <f>H832*N833</f>
        <v>444558.52799999999</v>
      </c>
      <c r="L833" s="31">
        <f>H832*O833</f>
        <v>18222.165000000001</v>
      </c>
      <c r="M833" s="31">
        <f t="shared" si="82"/>
        <v>462780.69299999997</v>
      </c>
      <c r="N833" s="20">
        <v>428.16</v>
      </c>
      <c r="O833" s="20">
        <v>17.55</v>
      </c>
      <c r="P833" s="20"/>
      <c r="Q833" s="102"/>
      <c r="R833" s="20" t="s">
        <v>265</v>
      </c>
      <c r="S833" s="20" t="s">
        <v>596</v>
      </c>
      <c r="T833" s="96"/>
      <c r="U833" s="99"/>
      <c r="V833" s="99"/>
    </row>
    <row r="834" spans="2:22" ht="37.5" x14ac:dyDescent="0.3">
      <c r="B834" s="13">
        <v>14</v>
      </c>
      <c r="C834" s="63" t="s">
        <v>662</v>
      </c>
      <c r="D834" s="13">
        <v>1991</v>
      </c>
      <c r="E834" s="13"/>
      <c r="F834" s="13" t="s">
        <v>34</v>
      </c>
      <c r="G834" s="13">
        <v>3</v>
      </c>
      <c r="H834" s="13">
        <v>3205.7</v>
      </c>
      <c r="I834" s="64">
        <v>1486.3</v>
      </c>
      <c r="J834" s="64" t="s">
        <v>53</v>
      </c>
      <c r="K834" s="31">
        <f>H834*N834</f>
        <v>109506.71199999998</v>
      </c>
      <c r="L834" s="31">
        <f>H834*O834</f>
        <v>35166.529000000002</v>
      </c>
      <c r="M834" s="31">
        <f t="shared" si="82"/>
        <v>144673.24099999998</v>
      </c>
      <c r="N834" s="20">
        <v>34.159999999999997</v>
      </c>
      <c r="O834" s="20">
        <v>10.97</v>
      </c>
      <c r="P834" s="20"/>
      <c r="Q834" s="102"/>
      <c r="R834" s="20" t="s">
        <v>265</v>
      </c>
      <c r="S834" s="20" t="s">
        <v>596</v>
      </c>
      <c r="T834" s="96"/>
      <c r="U834" s="99"/>
      <c r="V834" s="99"/>
    </row>
    <row r="835" spans="2:22" x14ac:dyDescent="0.3">
      <c r="B835" s="13"/>
      <c r="C835" s="63"/>
      <c r="D835" s="13"/>
      <c r="E835" s="13"/>
      <c r="F835" s="13"/>
      <c r="G835" s="13"/>
      <c r="H835" s="13"/>
      <c r="I835" s="64"/>
      <c r="J835" s="64" t="s">
        <v>229</v>
      </c>
      <c r="K835" s="31">
        <f>H834*N835</f>
        <v>3335787.3059999994</v>
      </c>
      <c r="L835" s="31">
        <f>H834*O835</f>
        <v>71390.938999999998</v>
      </c>
      <c r="M835" s="31">
        <f t="shared" si="82"/>
        <v>3407178.2449999992</v>
      </c>
      <c r="N835" s="20">
        <v>1040.58</v>
      </c>
      <c r="O835" s="20">
        <v>22.27</v>
      </c>
      <c r="P835" s="20"/>
      <c r="Q835" s="102"/>
      <c r="R835" s="20" t="s">
        <v>265</v>
      </c>
      <c r="S835" s="20" t="s">
        <v>596</v>
      </c>
      <c r="T835" s="96"/>
      <c r="U835" s="99"/>
      <c r="V835" s="99"/>
    </row>
    <row r="836" spans="2:22" ht="37.5" x14ac:dyDescent="0.3">
      <c r="B836" s="13">
        <v>15</v>
      </c>
      <c r="C836" s="63" t="s">
        <v>663</v>
      </c>
      <c r="D836" s="13">
        <v>1973</v>
      </c>
      <c r="E836" s="13"/>
      <c r="F836" s="13" t="s">
        <v>63</v>
      </c>
      <c r="G836" s="13">
        <v>2</v>
      </c>
      <c r="H836" s="13">
        <v>619.6</v>
      </c>
      <c r="I836" s="64">
        <v>379.2</v>
      </c>
      <c r="J836" s="64" t="s">
        <v>42</v>
      </c>
      <c r="K836" s="31">
        <f>H836*N836</f>
        <v>77226.944000000003</v>
      </c>
      <c r="L836" s="31">
        <f>H836*O836</f>
        <v>9448.9</v>
      </c>
      <c r="M836" s="31">
        <f t="shared" si="82"/>
        <v>86675.843999999997</v>
      </c>
      <c r="N836" s="20">
        <v>124.64</v>
      </c>
      <c r="O836" s="20">
        <v>15.25</v>
      </c>
      <c r="P836" s="20"/>
      <c r="Q836" s="102"/>
      <c r="R836" s="20" t="s">
        <v>265</v>
      </c>
      <c r="S836" s="20" t="s">
        <v>596</v>
      </c>
      <c r="T836" s="96"/>
      <c r="U836" s="99"/>
      <c r="V836" s="99"/>
    </row>
    <row r="837" spans="2:22" x14ac:dyDescent="0.3">
      <c r="B837" s="13"/>
      <c r="C837" s="63"/>
      <c r="D837" s="13"/>
      <c r="E837" s="13"/>
      <c r="F837" s="13"/>
      <c r="G837" s="13"/>
      <c r="H837" s="13"/>
      <c r="I837" s="64"/>
      <c r="J837" s="64" t="s">
        <v>229</v>
      </c>
      <c r="K837" s="31">
        <f>H836*N837</f>
        <v>527248.62</v>
      </c>
      <c r="L837" s="31">
        <f>H836*O837</f>
        <v>11282.916000000001</v>
      </c>
      <c r="M837" s="31">
        <f t="shared" si="82"/>
        <v>538531.53599999996</v>
      </c>
      <c r="N837" s="20">
        <v>850.95</v>
      </c>
      <c r="O837" s="20">
        <v>18.21</v>
      </c>
      <c r="P837" s="20"/>
      <c r="Q837" s="102"/>
      <c r="R837" s="20" t="s">
        <v>265</v>
      </c>
      <c r="S837" s="20" t="s">
        <v>596</v>
      </c>
      <c r="T837" s="96"/>
      <c r="U837" s="99"/>
      <c r="V837" s="99"/>
    </row>
    <row r="838" spans="2:22" ht="37.5" x14ac:dyDescent="0.3">
      <c r="B838" s="13">
        <v>16</v>
      </c>
      <c r="C838" s="63" t="s">
        <v>664</v>
      </c>
      <c r="D838" s="13">
        <v>1967</v>
      </c>
      <c r="E838" s="13"/>
      <c r="F838" s="13" t="s">
        <v>63</v>
      </c>
      <c r="G838" s="13">
        <v>2</v>
      </c>
      <c r="H838" s="13">
        <v>581.85</v>
      </c>
      <c r="I838" s="64">
        <v>335.32</v>
      </c>
      <c r="J838" s="64" t="s">
        <v>42</v>
      </c>
      <c r="K838" s="31">
        <f>H838*N838</f>
        <v>72521.784</v>
      </c>
      <c r="L838" s="31">
        <f>H838*O838</f>
        <v>8873.2124999999996</v>
      </c>
      <c r="M838" s="31">
        <f t="shared" si="82"/>
        <v>81394.996499999994</v>
      </c>
      <c r="N838" s="20">
        <v>124.64</v>
      </c>
      <c r="O838" s="20">
        <v>15.25</v>
      </c>
      <c r="P838" s="20"/>
      <c r="Q838" s="102"/>
      <c r="R838" s="20" t="s">
        <v>265</v>
      </c>
      <c r="S838" s="20" t="s">
        <v>596</v>
      </c>
      <c r="T838" s="96"/>
      <c r="U838" s="99"/>
      <c r="V838" s="99"/>
    </row>
    <row r="839" spans="2:22" x14ac:dyDescent="0.3">
      <c r="B839" s="13"/>
      <c r="C839" s="63"/>
      <c r="D839" s="13"/>
      <c r="E839" s="13"/>
      <c r="F839" s="13"/>
      <c r="G839" s="13"/>
      <c r="H839" s="13"/>
      <c r="I839" s="64"/>
      <c r="J839" s="64" t="s">
        <v>229</v>
      </c>
      <c r="K839" s="31">
        <f>H838*N839</f>
        <v>495125.25750000007</v>
      </c>
      <c r="L839" s="31">
        <f>H838*O839</f>
        <v>10595.488500000001</v>
      </c>
      <c r="M839" s="31">
        <f t="shared" si="82"/>
        <v>505720.74600000004</v>
      </c>
      <c r="N839" s="20">
        <v>850.95</v>
      </c>
      <c r="O839" s="20">
        <v>18.21</v>
      </c>
      <c r="P839" s="20"/>
      <c r="Q839" s="102"/>
      <c r="R839" s="20" t="s">
        <v>265</v>
      </c>
      <c r="S839" s="20" t="s">
        <v>596</v>
      </c>
      <c r="T839" s="96"/>
      <c r="U839" s="99"/>
      <c r="V839" s="99"/>
    </row>
    <row r="840" spans="2:22" ht="37.5" x14ac:dyDescent="0.3">
      <c r="B840" s="13">
        <v>17</v>
      </c>
      <c r="C840" s="63" t="s">
        <v>665</v>
      </c>
      <c r="D840" s="13">
        <v>1993</v>
      </c>
      <c r="E840" s="13"/>
      <c r="F840" s="13" t="s">
        <v>63</v>
      </c>
      <c r="G840" s="13">
        <v>2</v>
      </c>
      <c r="H840" s="13">
        <v>1087.5999999999999</v>
      </c>
      <c r="I840" s="64">
        <v>650.79999999999995</v>
      </c>
      <c r="J840" s="64" t="s">
        <v>42</v>
      </c>
      <c r="K840" s="31">
        <f t="shared" ref="K840:K845" si="83">H840*N840</f>
        <v>178366.4</v>
      </c>
      <c r="L840" s="31">
        <f t="shared" ref="L840:L845" si="84">H840*O840</f>
        <v>16542.396000000001</v>
      </c>
      <c r="M840" s="31">
        <f t="shared" si="82"/>
        <v>194908.796</v>
      </c>
      <c r="N840" s="20">
        <v>164</v>
      </c>
      <c r="O840" s="20">
        <v>15.21</v>
      </c>
      <c r="P840" s="20"/>
      <c r="Q840" s="102"/>
      <c r="R840" s="20" t="s">
        <v>265</v>
      </c>
      <c r="S840" s="20" t="s">
        <v>596</v>
      </c>
      <c r="T840" s="96"/>
      <c r="U840" s="99"/>
      <c r="V840" s="99"/>
    </row>
    <row r="841" spans="2:22" ht="37.5" x14ac:dyDescent="0.3">
      <c r="B841" s="13">
        <v>18</v>
      </c>
      <c r="C841" s="63" t="s">
        <v>666</v>
      </c>
      <c r="D841" s="13">
        <v>1975</v>
      </c>
      <c r="E841" s="13"/>
      <c r="F841" s="13" t="s">
        <v>63</v>
      </c>
      <c r="G841" s="13">
        <v>2</v>
      </c>
      <c r="H841" s="13">
        <v>953.4</v>
      </c>
      <c r="I841" s="64">
        <v>583.20000000000005</v>
      </c>
      <c r="J841" s="64" t="s">
        <v>42</v>
      </c>
      <c r="K841" s="31">
        <f t="shared" si="83"/>
        <v>159656.364</v>
      </c>
      <c r="L841" s="31">
        <f t="shared" si="84"/>
        <v>14548.884</v>
      </c>
      <c r="M841" s="31">
        <f t="shared" si="82"/>
        <v>174205.24799999999</v>
      </c>
      <c r="N841" s="20">
        <v>167.46</v>
      </c>
      <c r="O841" s="20">
        <v>15.26</v>
      </c>
      <c r="P841" s="20"/>
      <c r="Q841" s="102"/>
      <c r="R841" s="20" t="s">
        <v>265</v>
      </c>
      <c r="S841" s="20" t="s">
        <v>596</v>
      </c>
      <c r="T841" s="96"/>
      <c r="U841" s="99"/>
      <c r="V841" s="99"/>
    </row>
    <row r="842" spans="2:22" ht="37.5" x14ac:dyDescent="0.3">
      <c r="B842" s="13">
        <v>19</v>
      </c>
      <c r="C842" s="63" t="s">
        <v>667</v>
      </c>
      <c r="D842" s="13">
        <v>1980</v>
      </c>
      <c r="E842" s="13"/>
      <c r="F842" s="13" t="s">
        <v>34</v>
      </c>
      <c r="G842" s="13">
        <v>2</v>
      </c>
      <c r="H842" s="13">
        <v>1647.7</v>
      </c>
      <c r="I842" s="64">
        <v>944.8</v>
      </c>
      <c r="J842" s="64" t="s">
        <v>42</v>
      </c>
      <c r="K842" s="31">
        <f t="shared" si="83"/>
        <v>269777.92099999997</v>
      </c>
      <c r="L842" s="31">
        <f t="shared" si="84"/>
        <v>25045.040000000001</v>
      </c>
      <c r="M842" s="31">
        <f t="shared" si="82"/>
        <v>294822.96099999995</v>
      </c>
      <c r="N842" s="20">
        <v>163.72999999999999</v>
      </c>
      <c r="O842" s="20">
        <v>15.2</v>
      </c>
      <c r="P842" s="20"/>
      <c r="Q842" s="102"/>
      <c r="R842" s="20" t="s">
        <v>265</v>
      </c>
      <c r="S842" s="20" t="s">
        <v>596</v>
      </c>
      <c r="T842" s="96"/>
      <c r="U842" s="99"/>
      <c r="V842" s="99"/>
    </row>
    <row r="843" spans="2:22" ht="37.5" x14ac:dyDescent="0.3">
      <c r="B843" s="13">
        <v>20</v>
      </c>
      <c r="C843" s="63" t="s">
        <v>668</v>
      </c>
      <c r="D843" s="13">
        <v>1980</v>
      </c>
      <c r="E843" s="13"/>
      <c r="F843" s="13" t="s">
        <v>34</v>
      </c>
      <c r="G843" s="13">
        <v>2</v>
      </c>
      <c r="H843" s="13">
        <v>1647.7</v>
      </c>
      <c r="I843" s="64">
        <v>944.8</v>
      </c>
      <c r="J843" s="64" t="s">
        <v>42</v>
      </c>
      <c r="K843" s="31">
        <f t="shared" si="83"/>
        <v>269777.92099999997</v>
      </c>
      <c r="L843" s="31">
        <f t="shared" si="84"/>
        <v>25045.040000000001</v>
      </c>
      <c r="M843" s="31">
        <f t="shared" si="82"/>
        <v>294822.96099999995</v>
      </c>
      <c r="N843" s="20">
        <v>163.72999999999999</v>
      </c>
      <c r="O843" s="20">
        <v>15.2</v>
      </c>
      <c r="P843" s="20"/>
      <c r="Q843" s="102"/>
      <c r="R843" s="20" t="s">
        <v>265</v>
      </c>
      <c r="S843" s="20" t="s">
        <v>596</v>
      </c>
      <c r="T843" s="96"/>
      <c r="U843" s="99"/>
      <c r="V843" s="99"/>
    </row>
    <row r="844" spans="2:22" ht="37.5" x14ac:dyDescent="0.3">
      <c r="B844" s="13">
        <v>21</v>
      </c>
      <c r="C844" s="63" t="s">
        <v>669</v>
      </c>
      <c r="D844" s="13">
        <v>1980</v>
      </c>
      <c r="E844" s="13"/>
      <c r="F844" s="13" t="s">
        <v>34</v>
      </c>
      <c r="G844" s="13">
        <v>2</v>
      </c>
      <c r="H844" s="13">
        <v>1645.3</v>
      </c>
      <c r="I844" s="64">
        <v>942.4</v>
      </c>
      <c r="J844" s="64" t="s">
        <v>42</v>
      </c>
      <c r="K844" s="31">
        <f t="shared" si="83"/>
        <v>269384.96899999998</v>
      </c>
      <c r="L844" s="31">
        <f t="shared" si="84"/>
        <v>25008.559999999998</v>
      </c>
      <c r="M844" s="31">
        <f t="shared" si="82"/>
        <v>294393.52899999998</v>
      </c>
      <c r="N844" s="20">
        <v>163.72999999999999</v>
      </c>
      <c r="O844" s="20">
        <v>15.2</v>
      </c>
      <c r="P844" s="20"/>
      <c r="Q844" s="102"/>
      <c r="R844" s="20" t="s">
        <v>265</v>
      </c>
      <c r="S844" s="20" t="s">
        <v>596</v>
      </c>
      <c r="T844" s="96" t="s">
        <v>600</v>
      </c>
      <c r="U844" s="99"/>
      <c r="V844" s="99"/>
    </row>
    <row r="845" spans="2:22" ht="56.25" x14ac:dyDescent="0.3">
      <c r="B845" s="13">
        <v>22</v>
      </c>
      <c r="C845" s="63" t="s">
        <v>670</v>
      </c>
      <c r="D845" s="13">
        <v>1958</v>
      </c>
      <c r="E845" s="13"/>
      <c r="F845" s="13" t="s">
        <v>56</v>
      </c>
      <c r="G845" s="13">
        <v>2</v>
      </c>
      <c r="H845" s="13">
        <v>1582.2</v>
      </c>
      <c r="I845" s="64">
        <v>656.2</v>
      </c>
      <c r="J845" s="64" t="s">
        <v>42</v>
      </c>
      <c r="K845" s="31">
        <f t="shared" si="83"/>
        <v>243010.098</v>
      </c>
      <c r="L845" s="31">
        <f t="shared" si="84"/>
        <v>24065.262000000002</v>
      </c>
      <c r="M845" s="31">
        <f t="shared" si="82"/>
        <v>267075.36</v>
      </c>
      <c r="N845" s="20">
        <v>153.59</v>
      </c>
      <c r="O845" s="20">
        <v>15.21</v>
      </c>
      <c r="P845" s="20"/>
      <c r="Q845" s="102"/>
      <c r="R845" s="20" t="s">
        <v>265</v>
      </c>
      <c r="S845" s="20" t="s">
        <v>596</v>
      </c>
      <c r="T845" s="96"/>
      <c r="U845" s="99"/>
      <c r="V845" s="99"/>
    </row>
    <row r="846" spans="2:22" ht="37.5" x14ac:dyDescent="0.3">
      <c r="B846" s="13"/>
      <c r="C846" s="63"/>
      <c r="D846" s="13"/>
      <c r="E846" s="13"/>
      <c r="F846" s="13"/>
      <c r="G846" s="13"/>
      <c r="H846" s="13"/>
      <c r="I846" s="64"/>
      <c r="J846" s="64" t="s">
        <v>45</v>
      </c>
      <c r="K846" s="31">
        <f>H845*N846</f>
        <v>677434.75200000009</v>
      </c>
      <c r="L846" s="31">
        <f>H845*O846</f>
        <v>27767.61</v>
      </c>
      <c r="M846" s="31">
        <f t="shared" si="82"/>
        <v>705202.36200000008</v>
      </c>
      <c r="N846" s="20">
        <v>428.16</v>
      </c>
      <c r="O846" s="20">
        <v>17.55</v>
      </c>
      <c r="P846" s="20"/>
      <c r="Q846" s="102"/>
      <c r="R846" s="20" t="s">
        <v>265</v>
      </c>
      <c r="S846" s="20" t="s">
        <v>596</v>
      </c>
      <c r="T846" s="96"/>
      <c r="U846" s="99"/>
      <c r="V846" s="99"/>
    </row>
    <row r="847" spans="2:22" ht="56.25" x14ac:dyDescent="0.3">
      <c r="B847" s="13"/>
      <c r="C847" s="63"/>
      <c r="D847" s="13"/>
      <c r="E847" s="13"/>
      <c r="F847" s="13"/>
      <c r="G847" s="13"/>
      <c r="H847" s="13"/>
      <c r="I847" s="64"/>
      <c r="J847" s="64" t="s">
        <v>35</v>
      </c>
      <c r="K847" s="31">
        <f>H845*N847</f>
        <v>85343.868000000002</v>
      </c>
      <c r="L847" s="31">
        <f>H845*O847</f>
        <v>21739.428</v>
      </c>
      <c r="M847" s="31">
        <f t="shared" si="82"/>
        <v>107083.296</v>
      </c>
      <c r="N847" s="20">
        <v>53.94</v>
      </c>
      <c r="O847" s="20">
        <v>13.74</v>
      </c>
      <c r="P847" s="20"/>
      <c r="Q847" s="102"/>
      <c r="R847" s="20" t="s">
        <v>265</v>
      </c>
      <c r="S847" s="20" t="s">
        <v>596</v>
      </c>
      <c r="T847" s="96"/>
      <c r="U847" s="99"/>
      <c r="V847" s="99"/>
    </row>
    <row r="848" spans="2:22" ht="37.5" x14ac:dyDescent="0.3">
      <c r="B848" s="13"/>
      <c r="C848" s="63"/>
      <c r="D848" s="13"/>
      <c r="E848" s="13"/>
      <c r="F848" s="13"/>
      <c r="G848" s="13"/>
      <c r="H848" s="13"/>
      <c r="I848" s="64"/>
      <c r="J848" s="64" t="s">
        <v>53</v>
      </c>
      <c r="K848" s="31">
        <f>H845*N848</f>
        <v>53098.632000000005</v>
      </c>
      <c r="L848" s="31">
        <f>H845*O848</f>
        <v>21043.260000000002</v>
      </c>
      <c r="M848" s="31">
        <f t="shared" si="82"/>
        <v>74141.892000000007</v>
      </c>
      <c r="N848" s="20">
        <v>33.56</v>
      </c>
      <c r="O848" s="20">
        <v>13.3</v>
      </c>
      <c r="P848" s="20"/>
      <c r="Q848" s="102"/>
      <c r="R848" s="20" t="s">
        <v>265</v>
      </c>
      <c r="S848" s="20" t="s">
        <v>596</v>
      </c>
      <c r="T848" s="96"/>
      <c r="U848" s="99"/>
      <c r="V848" s="99"/>
    </row>
    <row r="849" spans="2:22" ht="56.25" x14ac:dyDescent="0.3">
      <c r="B849" s="13">
        <v>23</v>
      </c>
      <c r="C849" s="63" t="s">
        <v>671</v>
      </c>
      <c r="D849" s="13">
        <v>1959</v>
      </c>
      <c r="E849" s="13"/>
      <c r="F849" s="13" t="s">
        <v>56</v>
      </c>
      <c r="G849" s="13">
        <v>2</v>
      </c>
      <c r="H849" s="13">
        <v>763.6</v>
      </c>
      <c r="I849" s="64">
        <v>425.1</v>
      </c>
      <c r="J849" s="64" t="s">
        <v>42</v>
      </c>
      <c r="K849" s="31">
        <f>H849*N849</f>
        <v>125291.48800000001</v>
      </c>
      <c r="L849" s="31">
        <f>H849*O849</f>
        <v>11614.356000000002</v>
      </c>
      <c r="M849" s="31">
        <f t="shared" si="82"/>
        <v>136905.84400000001</v>
      </c>
      <c r="N849" s="20">
        <v>164.08</v>
      </c>
      <c r="O849" s="20">
        <v>15.21</v>
      </c>
      <c r="P849" s="20"/>
      <c r="Q849" s="102"/>
      <c r="R849" s="20" t="s">
        <v>265</v>
      </c>
      <c r="S849" s="20" t="s">
        <v>596</v>
      </c>
      <c r="T849" s="96"/>
      <c r="U849" s="99"/>
      <c r="V849" s="99"/>
    </row>
    <row r="850" spans="2:22" ht="56.25" x14ac:dyDescent="0.3">
      <c r="B850" s="13">
        <v>24</v>
      </c>
      <c r="C850" s="63" t="s">
        <v>672</v>
      </c>
      <c r="D850" s="13">
        <v>1957</v>
      </c>
      <c r="E850" s="13"/>
      <c r="F850" s="13" t="s">
        <v>56</v>
      </c>
      <c r="G850" s="13">
        <v>2</v>
      </c>
      <c r="H850" s="13">
        <v>1315.5</v>
      </c>
      <c r="I850" s="64">
        <v>800.9</v>
      </c>
      <c r="J850" s="64" t="s">
        <v>42</v>
      </c>
      <c r="K850" s="31">
        <f>H850*N850</f>
        <v>215847.24000000002</v>
      </c>
      <c r="L850" s="31">
        <f>H850*O850</f>
        <v>20008.755000000001</v>
      </c>
      <c r="M850" s="31">
        <f t="shared" si="82"/>
        <v>235855.99500000002</v>
      </c>
      <c r="N850" s="20">
        <v>164.08</v>
      </c>
      <c r="O850" s="20">
        <v>15.21</v>
      </c>
      <c r="P850" s="20"/>
      <c r="Q850" s="102"/>
      <c r="R850" s="20" t="s">
        <v>265</v>
      </c>
      <c r="S850" s="20" t="s">
        <v>596</v>
      </c>
      <c r="T850" s="96"/>
      <c r="U850" s="99"/>
      <c r="V850" s="99"/>
    </row>
    <row r="851" spans="2:22" ht="37.5" x14ac:dyDescent="0.3">
      <c r="B851" s="13"/>
      <c r="C851" s="63"/>
      <c r="D851" s="13"/>
      <c r="E851" s="13"/>
      <c r="F851" s="13"/>
      <c r="G851" s="13"/>
      <c r="H851" s="13"/>
      <c r="I851" s="64"/>
      <c r="J851" s="64" t="s">
        <v>45</v>
      </c>
      <c r="K851" s="31">
        <f>H850*N851</f>
        <v>563244.48</v>
      </c>
      <c r="L851" s="31">
        <f>H850*O851</f>
        <v>23087.025000000001</v>
      </c>
      <c r="M851" s="31">
        <f t="shared" si="82"/>
        <v>586331.505</v>
      </c>
      <c r="N851" s="20">
        <v>428.16</v>
      </c>
      <c r="O851" s="20">
        <v>17.55</v>
      </c>
      <c r="P851" s="20"/>
      <c r="Q851" s="102"/>
      <c r="R851" s="20" t="s">
        <v>265</v>
      </c>
      <c r="S851" s="20" t="s">
        <v>596</v>
      </c>
      <c r="T851" s="96"/>
      <c r="U851" s="99"/>
      <c r="V851" s="99"/>
    </row>
    <row r="852" spans="2:22" ht="56.25" x14ac:dyDescent="0.3">
      <c r="B852" s="13"/>
      <c r="C852" s="63"/>
      <c r="D852" s="13"/>
      <c r="E852" s="13"/>
      <c r="F852" s="13"/>
      <c r="G852" s="13"/>
      <c r="H852" s="13"/>
      <c r="I852" s="64"/>
      <c r="J852" s="64" t="s">
        <v>35</v>
      </c>
      <c r="K852" s="31">
        <f>H850*N852</f>
        <v>70958.069999999992</v>
      </c>
      <c r="L852" s="31">
        <f>H850*O852</f>
        <v>18074.97</v>
      </c>
      <c r="M852" s="31">
        <f t="shared" si="82"/>
        <v>89033.04</v>
      </c>
      <c r="N852" s="20">
        <v>53.94</v>
      </c>
      <c r="O852" s="20">
        <v>13.74</v>
      </c>
      <c r="P852" s="20"/>
      <c r="Q852" s="102"/>
      <c r="R852" s="20" t="s">
        <v>265</v>
      </c>
      <c r="S852" s="20" t="s">
        <v>596</v>
      </c>
      <c r="T852" s="96"/>
      <c r="U852" s="99"/>
      <c r="V852" s="99"/>
    </row>
    <row r="853" spans="2:22" ht="56.25" x14ac:dyDescent="0.3">
      <c r="B853" s="13">
        <v>25</v>
      </c>
      <c r="C853" s="63" t="s">
        <v>673</v>
      </c>
      <c r="D853" s="13">
        <v>1954</v>
      </c>
      <c r="E853" s="13"/>
      <c r="F853" s="13" t="s">
        <v>56</v>
      </c>
      <c r="G853" s="13">
        <v>2</v>
      </c>
      <c r="H853" s="13">
        <v>702.7</v>
      </c>
      <c r="I853" s="64">
        <v>374</v>
      </c>
      <c r="J853" s="64" t="s">
        <v>45</v>
      </c>
      <c r="K853" s="31">
        <f>H853*N853</f>
        <v>300868.03200000006</v>
      </c>
      <c r="L853" s="31">
        <f>H853*O853</f>
        <v>12332.385000000002</v>
      </c>
      <c r="M853" s="31">
        <f t="shared" si="82"/>
        <v>313200.41700000007</v>
      </c>
      <c r="N853" s="20">
        <v>428.16</v>
      </c>
      <c r="O853" s="20">
        <v>17.55</v>
      </c>
      <c r="P853" s="20"/>
      <c r="Q853" s="102"/>
      <c r="R853" s="20" t="s">
        <v>265</v>
      </c>
      <c r="S853" s="20" t="s">
        <v>596</v>
      </c>
      <c r="T853" s="96"/>
      <c r="U853" s="99"/>
      <c r="V853" s="99"/>
    </row>
    <row r="854" spans="2:22" ht="56.25" x14ac:dyDescent="0.3">
      <c r="B854" s="13"/>
      <c r="C854" s="63"/>
      <c r="D854" s="13"/>
      <c r="E854" s="13"/>
      <c r="F854" s="13"/>
      <c r="G854" s="13"/>
      <c r="H854" s="13"/>
      <c r="I854" s="64"/>
      <c r="J854" s="64" t="s">
        <v>35</v>
      </c>
      <c r="K854" s="31">
        <f>H853*N854</f>
        <v>37903.637999999999</v>
      </c>
      <c r="L854" s="31">
        <f>H853*O854</f>
        <v>9655.098</v>
      </c>
      <c r="M854" s="31">
        <f t="shared" si="82"/>
        <v>47558.735999999997</v>
      </c>
      <c r="N854" s="20">
        <v>53.94</v>
      </c>
      <c r="O854" s="20">
        <v>13.74</v>
      </c>
      <c r="P854" s="20"/>
      <c r="Q854" s="102"/>
      <c r="R854" s="20" t="s">
        <v>265</v>
      </c>
      <c r="S854" s="20" t="s">
        <v>596</v>
      </c>
      <c r="T854" s="96"/>
      <c r="U854" s="99"/>
      <c r="V854" s="99"/>
    </row>
    <row r="855" spans="2:22" ht="37.5" x14ac:dyDescent="0.3">
      <c r="B855" s="13"/>
      <c r="C855" s="63"/>
      <c r="D855" s="13"/>
      <c r="E855" s="13"/>
      <c r="F855" s="13"/>
      <c r="G855" s="13"/>
      <c r="H855" s="13"/>
      <c r="I855" s="64"/>
      <c r="J855" s="64" t="s">
        <v>53</v>
      </c>
      <c r="K855" s="31">
        <f>H853*N855</f>
        <v>23582.612000000005</v>
      </c>
      <c r="L855" s="31">
        <f>H853*O855</f>
        <v>9345.9100000000017</v>
      </c>
      <c r="M855" s="31">
        <f t="shared" si="82"/>
        <v>32928.522000000004</v>
      </c>
      <c r="N855" s="20">
        <v>33.56</v>
      </c>
      <c r="O855" s="20">
        <v>13.3</v>
      </c>
      <c r="P855" s="20"/>
      <c r="Q855" s="102"/>
      <c r="R855" s="20" t="s">
        <v>265</v>
      </c>
      <c r="S855" s="20" t="s">
        <v>596</v>
      </c>
      <c r="T855" s="96"/>
      <c r="U855" s="99"/>
      <c r="V855" s="99"/>
    </row>
    <row r="856" spans="2:22" ht="56.25" x14ac:dyDescent="0.3">
      <c r="B856" s="13">
        <v>26</v>
      </c>
      <c r="C856" s="63" t="s">
        <v>674</v>
      </c>
      <c r="D856" s="13">
        <v>1952</v>
      </c>
      <c r="E856" s="13"/>
      <c r="F856" s="13" t="s">
        <v>56</v>
      </c>
      <c r="G856" s="13">
        <v>2</v>
      </c>
      <c r="H856" s="13">
        <v>714.1</v>
      </c>
      <c r="I856" s="64">
        <v>378.5</v>
      </c>
      <c r="J856" s="64" t="s">
        <v>42</v>
      </c>
      <c r="K856" s="31">
        <f>H856*N856</f>
        <v>117169.52800000001</v>
      </c>
      <c r="L856" s="31">
        <f>H856*O856</f>
        <v>10861.461000000001</v>
      </c>
      <c r="M856" s="31">
        <f t="shared" si="82"/>
        <v>128030.989</v>
      </c>
      <c r="N856" s="20">
        <v>164.08</v>
      </c>
      <c r="O856" s="20">
        <v>15.21</v>
      </c>
      <c r="P856" s="20"/>
      <c r="Q856" s="102"/>
      <c r="R856" s="20" t="s">
        <v>265</v>
      </c>
      <c r="S856" s="20" t="s">
        <v>596</v>
      </c>
      <c r="T856" s="96"/>
      <c r="U856" s="99"/>
      <c r="V856" s="99"/>
    </row>
    <row r="857" spans="2:22" ht="56.25" x14ac:dyDescent="0.3">
      <c r="B857" s="13">
        <v>27</v>
      </c>
      <c r="C857" s="63" t="s">
        <v>675</v>
      </c>
      <c r="D857" s="13">
        <v>1952</v>
      </c>
      <c r="E857" s="13"/>
      <c r="F857" s="13" t="s">
        <v>56</v>
      </c>
      <c r="G857" s="13">
        <v>2</v>
      </c>
      <c r="H857" s="13">
        <v>715.3</v>
      </c>
      <c r="I857" s="64">
        <v>379.7</v>
      </c>
      <c r="J857" s="64" t="s">
        <v>42</v>
      </c>
      <c r="K857" s="31">
        <f>H857*N857</f>
        <v>117366.424</v>
      </c>
      <c r="L857" s="31">
        <f>H857*O857</f>
        <v>10879.713</v>
      </c>
      <c r="M857" s="31">
        <f t="shared" si="82"/>
        <v>128246.137</v>
      </c>
      <c r="N857" s="20">
        <v>164.08</v>
      </c>
      <c r="O857" s="20">
        <v>15.21</v>
      </c>
      <c r="P857" s="20"/>
      <c r="Q857" s="102"/>
      <c r="R857" s="20" t="s">
        <v>265</v>
      </c>
      <c r="S857" s="20" t="s">
        <v>596</v>
      </c>
      <c r="T857" s="96"/>
      <c r="U857" s="99"/>
      <c r="V857" s="99"/>
    </row>
    <row r="858" spans="2:22" ht="37.5" x14ac:dyDescent="0.3">
      <c r="B858" s="13"/>
      <c r="C858" s="63"/>
      <c r="D858" s="13"/>
      <c r="E858" s="13"/>
      <c r="F858" s="13"/>
      <c r="G858" s="13"/>
      <c r="H858" s="13"/>
      <c r="I858" s="64"/>
      <c r="J858" s="64" t="s">
        <v>45</v>
      </c>
      <c r="K858" s="31">
        <f>H857*N858</f>
        <v>306262.848</v>
      </c>
      <c r="L858" s="31">
        <f>H857*O858</f>
        <v>12553.514999999999</v>
      </c>
      <c r="M858" s="31">
        <f t="shared" si="82"/>
        <v>318816.36300000001</v>
      </c>
      <c r="N858" s="20">
        <v>428.16</v>
      </c>
      <c r="O858" s="20">
        <v>17.55</v>
      </c>
      <c r="P858" s="20"/>
      <c r="Q858" s="102"/>
      <c r="R858" s="20" t="s">
        <v>265</v>
      </c>
      <c r="S858" s="20" t="s">
        <v>596</v>
      </c>
      <c r="T858" s="96"/>
      <c r="U858" s="99"/>
      <c r="V858" s="99"/>
    </row>
    <row r="859" spans="2:22" ht="56.25" x14ac:dyDescent="0.3">
      <c r="B859" s="13"/>
      <c r="C859" s="63"/>
      <c r="D859" s="13"/>
      <c r="E859" s="13"/>
      <c r="F859" s="13"/>
      <c r="G859" s="13"/>
      <c r="H859" s="13"/>
      <c r="I859" s="64"/>
      <c r="J859" s="64" t="s">
        <v>35</v>
      </c>
      <c r="K859" s="31">
        <f>H857*N859</f>
        <v>38583.281999999999</v>
      </c>
      <c r="L859" s="31">
        <f>H857*O859</f>
        <v>9828.2219999999998</v>
      </c>
      <c r="M859" s="31">
        <f t="shared" si="82"/>
        <v>48411.504000000001</v>
      </c>
      <c r="N859" s="20">
        <v>53.94</v>
      </c>
      <c r="O859" s="20">
        <v>13.74</v>
      </c>
      <c r="P859" s="20"/>
      <c r="Q859" s="102"/>
      <c r="R859" s="20" t="s">
        <v>265</v>
      </c>
      <c r="S859" s="20" t="s">
        <v>596</v>
      </c>
      <c r="T859" s="96"/>
      <c r="U859" s="99"/>
      <c r="V859" s="99"/>
    </row>
    <row r="860" spans="2:22" ht="37.5" x14ac:dyDescent="0.3">
      <c r="B860" s="13"/>
      <c r="C860" s="63"/>
      <c r="D860" s="13"/>
      <c r="E860" s="13"/>
      <c r="F860" s="13"/>
      <c r="G860" s="13"/>
      <c r="H860" s="13"/>
      <c r="I860" s="64"/>
      <c r="J860" s="64" t="s">
        <v>53</v>
      </c>
      <c r="K860" s="31">
        <f>H857*N860</f>
        <v>24005.468000000001</v>
      </c>
      <c r="L860" s="31">
        <f>H857*O860</f>
        <v>9513.49</v>
      </c>
      <c r="M860" s="31">
        <f t="shared" si="82"/>
        <v>33518.957999999999</v>
      </c>
      <c r="N860" s="20">
        <v>33.56</v>
      </c>
      <c r="O860" s="20">
        <v>13.3</v>
      </c>
      <c r="P860" s="20"/>
      <c r="Q860" s="102"/>
      <c r="R860" s="20" t="s">
        <v>265</v>
      </c>
      <c r="S860" s="20" t="s">
        <v>596</v>
      </c>
      <c r="T860" s="96"/>
      <c r="U860" s="99"/>
      <c r="V860" s="99"/>
    </row>
    <row r="861" spans="2:22" ht="56.25" x14ac:dyDescent="0.3">
      <c r="B861" s="13">
        <v>28</v>
      </c>
      <c r="C861" s="63" t="s">
        <v>676</v>
      </c>
      <c r="D861" s="13">
        <v>1967</v>
      </c>
      <c r="E861" s="13"/>
      <c r="F861" s="13" t="s">
        <v>56</v>
      </c>
      <c r="G861" s="13">
        <v>2</v>
      </c>
      <c r="H861" s="13">
        <v>756.1</v>
      </c>
      <c r="I861" s="64">
        <v>419.6</v>
      </c>
      <c r="J861" s="64" t="s">
        <v>42</v>
      </c>
      <c r="K861" s="31">
        <f t="shared" ref="K861:K879" si="85">H861*N861</f>
        <v>124000.40000000001</v>
      </c>
      <c r="L861" s="31">
        <f t="shared" ref="L861:L879" si="86">H861*O861</f>
        <v>11500.281000000001</v>
      </c>
      <c r="M861" s="31">
        <f t="shared" si="82"/>
        <v>135500.68100000001</v>
      </c>
      <c r="N861" s="20">
        <v>164</v>
      </c>
      <c r="O861" s="20">
        <v>15.21</v>
      </c>
      <c r="P861" s="20"/>
      <c r="Q861" s="102"/>
      <c r="R861" s="20" t="s">
        <v>265</v>
      </c>
      <c r="S861" s="20" t="s">
        <v>596</v>
      </c>
      <c r="T861" s="96"/>
      <c r="U861" s="99"/>
      <c r="V861" s="99"/>
    </row>
    <row r="862" spans="2:22" ht="37.5" x14ac:dyDescent="0.3">
      <c r="B862" s="13">
        <v>29</v>
      </c>
      <c r="C862" s="63" t="s">
        <v>677</v>
      </c>
      <c r="D862" s="13">
        <v>1969</v>
      </c>
      <c r="E862" s="13"/>
      <c r="F862" s="13" t="s">
        <v>34</v>
      </c>
      <c r="G862" s="13">
        <v>2</v>
      </c>
      <c r="H862" s="13">
        <v>1066.5999999999999</v>
      </c>
      <c r="I862" s="64">
        <v>616.6</v>
      </c>
      <c r="J862" s="64" t="s">
        <v>42</v>
      </c>
      <c r="K862" s="31">
        <f t="shared" si="85"/>
        <v>174655.74999999997</v>
      </c>
      <c r="L862" s="31">
        <f t="shared" si="86"/>
        <v>16212.319999999998</v>
      </c>
      <c r="M862" s="31">
        <f t="shared" si="82"/>
        <v>190868.06999999998</v>
      </c>
      <c r="N862" s="20">
        <v>163.75</v>
      </c>
      <c r="O862" s="20">
        <v>15.2</v>
      </c>
      <c r="P862" s="20"/>
      <c r="Q862" s="102"/>
      <c r="R862" s="20" t="s">
        <v>265</v>
      </c>
      <c r="S862" s="20" t="s">
        <v>596</v>
      </c>
      <c r="T862" s="96"/>
      <c r="U862" s="99"/>
      <c r="V862" s="99"/>
    </row>
    <row r="863" spans="2:22" ht="37.5" x14ac:dyDescent="0.3">
      <c r="B863" s="13">
        <v>30</v>
      </c>
      <c r="C863" s="63" t="s">
        <v>678</v>
      </c>
      <c r="D863" s="13">
        <v>1968</v>
      </c>
      <c r="E863" s="13"/>
      <c r="F863" s="13" t="s">
        <v>63</v>
      </c>
      <c r="G863" s="13">
        <v>2</v>
      </c>
      <c r="H863" s="13">
        <v>571.32000000000005</v>
      </c>
      <c r="I863" s="64">
        <v>354.6</v>
      </c>
      <c r="J863" s="64" t="s">
        <v>42</v>
      </c>
      <c r="K863" s="31">
        <f t="shared" si="85"/>
        <v>95696.1</v>
      </c>
      <c r="L863" s="31">
        <f t="shared" si="86"/>
        <v>8718.3432000000012</v>
      </c>
      <c r="M863" s="31">
        <f t="shared" si="82"/>
        <v>104414.44320000001</v>
      </c>
      <c r="N863" s="20">
        <v>167.5</v>
      </c>
      <c r="O863" s="20">
        <v>15.26</v>
      </c>
      <c r="P863" s="20"/>
      <c r="Q863" s="102"/>
      <c r="R863" s="20" t="s">
        <v>265</v>
      </c>
      <c r="S863" s="20" t="s">
        <v>596</v>
      </c>
      <c r="T863" s="96" t="s">
        <v>679</v>
      </c>
      <c r="U863" s="99"/>
      <c r="V863" s="99"/>
    </row>
    <row r="864" spans="2:22" ht="37.5" x14ac:dyDescent="0.3">
      <c r="B864" s="13">
        <v>31</v>
      </c>
      <c r="C864" s="63" t="s">
        <v>680</v>
      </c>
      <c r="D864" s="13">
        <v>1968</v>
      </c>
      <c r="E864" s="13"/>
      <c r="F864" s="13" t="s">
        <v>63</v>
      </c>
      <c r="G864" s="13">
        <v>2</v>
      </c>
      <c r="H864" s="13">
        <v>560.52</v>
      </c>
      <c r="I864" s="64">
        <v>343.8</v>
      </c>
      <c r="J864" s="64" t="s">
        <v>42</v>
      </c>
      <c r="K864" s="31">
        <f t="shared" si="85"/>
        <v>93864.679199999999</v>
      </c>
      <c r="L864" s="31">
        <f t="shared" si="86"/>
        <v>8553.5352000000003</v>
      </c>
      <c r="M864" s="31">
        <f t="shared" si="82"/>
        <v>102418.2144</v>
      </c>
      <c r="N864" s="20">
        <v>167.46</v>
      </c>
      <c r="O864" s="20">
        <v>15.26</v>
      </c>
      <c r="P864" s="20"/>
      <c r="Q864" s="102"/>
      <c r="R864" s="20" t="s">
        <v>265</v>
      </c>
      <c r="S864" s="20" t="s">
        <v>596</v>
      </c>
      <c r="T864" s="96" t="s">
        <v>679</v>
      </c>
      <c r="U864" s="99"/>
      <c r="V864" s="99"/>
    </row>
    <row r="865" spans="2:22" ht="37.5" x14ac:dyDescent="0.3">
      <c r="B865" s="13">
        <v>32</v>
      </c>
      <c r="C865" s="63" t="s">
        <v>681</v>
      </c>
      <c r="D865" s="13">
        <v>1980</v>
      </c>
      <c r="E865" s="13"/>
      <c r="F865" s="13" t="s">
        <v>63</v>
      </c>
      <c r="G865" s="13">
        <v>2</v>
      </c>
      <c r="H865" s="13">
        <v>627.5</v>
      </c>
      <c r="I865" s="64">
        <v>383.2</v>
      </c>
      <c r="J865" s="64" t="s">
        <v>42</v>
      </c>
      <c r="K865" s="31">
        <f t="shared" si="85"/>
        <v>105081.15000000001</v>
      </c>
      <c r="L865" s="31">
        <f t="shared" si="86"/>
        <v>9575.65</v>
      </c>
      <c r="M865" s="31">
        <f t="shared" si="82"/>
        <v>114656.8</v>
      </c>
      <c r="N865" s="20">
        <v>167.46</v>
      </c>
      <c r="O865" s="20">
        <v>15.26</v>
      </c>
      <c r="P865" s="20"/>
      <c r="Q865" s="102"/>
      <c r="R865" s="20" t="s">
        <v>265</v>
      </c>
      <c r="S865" s="20" t="s">
        <v>596</v>
      </c>
      <c r="T865" s="96" t="s">
        <v>682</v>
      </c>
      <c r="U865" s="99"/>
      <c r="V865" s="99"/>
    </row>
    <row r="866" spans="2:22" ht="37.5" x14ac:dyDescent="0.3">
      <c r="B866" s="13">
        <v>33</v>
      </c>
      <c r="C866" s="63" t="s">
        <v>683</v>
      </c>
      <c r="D866" s="13">
        <v>1968</v>
      </c>
      <c r="E866" s="13"/>
      <c r="F866" s="13" t="s">
        <v>63</v>
      </c>
      <c r="G866" s="13">
        <v>2</v>
      </c>
      <c r="H866" s="13">
        <v>560.52</v>
      </c>
      <c r="I866" s="64">
        <v>343.1</v>
      </c>
      <c r="J866" s="64" t="s">
        <v>42</v>
      </c>
      <c r="K866" s="31">
        <f t="shared" si="85"/>
        <v>93864.679199999999</v>
      </c>
      <c r="L866" s="31">
        <f t="shared" si="86"/>
        <v>8553.5352000000003</v>
      </c>
      <c r="M866" s="31">
        <f t="shared" si="82"/>
        <v>102418.2144</v>
      </c>
      <c r="N866" s="20">
        <v>167.46</v>
      </c>
      <c r="O866" s="20">
        <v>15.26</v>
      </c>
      <c r="P866" s="20"/>
      <c r="Q866" s="102"/>
      <c r="R866" s="20" t="s">
        <v>265</v>
      </c>
      <c r="S866" s="20" t="s">
        <v>596</v>
      </c>
      <c r="T866" s="96" t="s">
        <v>679</v>
      </c>
      <c r="U866" s="99"/>
      <c r="V866" s="99"/>
    </row>
    <row r="867" spans="2:22" ht="37.5" x14ac:dyDescent="0.3">
      <c r="B867" s="13">
        <v>34</v>
      </c>
      <c r="C867" s="63" t="s">
        <v>684</v>
      </c>
      <c r="D867" s="13">
        <v>1969</v>
      </c>
      <c r="E867" s="13"/>
      <c r="F867" s="13" t="s">
        <v>63</v>
      </c>
      <c r="G867" s="13">
        <v>2</v>
      </c>
      <c r="H867" s="13">
        <v>1061.8</v>
      </c>
      <c r="I867" s="64">
        <v>506.4</v>
      </c>
      <c r="J867" s="64" t="s">
        <v>42</v>
      </c>
      <c r="K867" s="31">
        <f t="shared" si="85"/>
        <v>177851.5</v>
      </c>
      <c r="L867" s="31">
        <f t="shared" si="86"/>
        <v>16203.067999999999</v>
      </c>
      <c r="M867" s="31">
        <f t="shared" si="82"/>
        <v>194054.568</v>
      </c>
      <c r="N867" s="20">
        <v>167.5</v>
      </c>
      <c r="O867" s="20">
        <v>15.26</v>
      </c>
      <c r="P867" s="20"/>
      <c r="Q867" s="102"/>
      <c r="R867" s="20" t="s">
        <v>265</v>
      </c>
      <c r="S867" s="20" t="s">
        <v>596</v>
      </c>
      <c r="T867" s="96" t="s">
        <v>679</v>
      </c>
      <c r="U867" s="99"/>
      <c r="V867" s="99"/>
    </row>
    <row r="868" spans="2:22" ht="37.5" x14ac:dyDescent="0.3">
      <c r="B868" s="13">
        <v>35</v>
      </c>
      <c r="C868" s="63" t="s">
        <v>685</v>
      </c>
      <c r="D868" s="13">
        <v>1974</v>
      </c>
      <c r="E868" s="13"/>
      <c r="F868" s="13" t="s">
        <v>34</v>
      </c>
      <c r="G868" s="13">
        <v>2</v>
      </c>
      <c r="H868" s="13">
        <v>1326</v>
      </c>
      <c r="I868" s="64">
        <v>751.2</v>
      </c>
      <c r="J868" s="64" t="s">
        <v>42</v>
      </c>
      <c r="K868" s="31">
        <f t="shared" si="85"/>
        <v>217132.5</v>
      </c>
      <c r="L868" s="31">
        <f t="shared" si="86"/>
        <v>20155.2</v>
      </c>
      <c r="M868" s="31">
        <f t="shared" si="82"/>
        <v>237287.7</v>
      </c>
      <c r="N868" s="20">
        <v>163.75</v>
      </c>
      <c r="O868" s="20">
        <v>15.2</v>
      </c>
      <c r="P868" s="20"/>
      <c r="Q868" s="102"/>
      <c r="R868" s="20" t="s">
        <v>265</v>
      </c>
      <c r="S868" s="20" t="s">
        <v>596</v>
      </c>
      <c r="T868" s="96"/>
      <c r="U868" s="99"/>
      <c r="V868" s="99"/>
    </row>
    <row r="869" spans="2:22" ht="37.5" x14ac:dyDescent="0.3">
      <c r="B869" s="13">
        <v>36</v>
      </c>
      <c r="C869" s="63" t="s">
        <v>686</v>
      </c>
      <c r="D869" s="13">
        <v>1972</v>
      </c>
      <c r="E869" s="13"/>
      <c r="F869" s="13" t="s">
        <v>34</v>
      </c>
      <c r="G869" s="13">
        <v>2</v>
      </c>
      <c r="H869" s="13">
        <v>1397.5</v>
      </c>
      <c r="I869" s="64">
        <v>823.4</v>
      </c>
      <c r="J869" s="64" t="s">
        <v>42</v>
      </c>
      <c r="K869" s="31">
        <f t="shared" si="85"/>
        <v>228840.625</v>
      </c>
      <c r="L869" s="31">
        <f t="shared" si="86"/>
        <v>21242</v>
      </c>
      <c r="M869" s="31">
        <f t="shared" si="82"/>
        <v>250082.625</v>
      </c>
      <c r="N869" s="20">
        <v>163.75</v>
      </c>
      <c r="O869" s="20">
        <v>15.2</v>
      </c>
      <c r="P869" s="20"/>
      <c r="Q869" s="102"/>
      <c r="R869" s="20" t="s">
        <v>265</v>
      </c>
      <c r="S869" s="20" t="s">
        <v>596</v>
      </c>
      <c r="T869" s="96"/>
      <c r="U869" s="99"/>
      <c r="V869" s="99"/>
    </row>
    <row r="870" spans="2:22" ht="37.5" x14ac:dyDescent="0.3">
      <c r="B870" s="13">
        <v>37</v>
      </c>
      <c r="C870" s="63" t="s">
        <v>687</v>
      </c>
      <c r="D870" s="13">
        <v>1978</v>
      </c>
      <c r="E870" s="13"/>
      <c r="F870" s="13" t="s">
        <v>34</v>
      </c>
      <c r="G870" s="13">
        <v>2</v>
      </c>
      <c r="H870" s="13">
        <v>1537.2</v>
      </c>
      <c r="I870" s="64">
        <v>841.6</v>
      </c>
      <c r="J870" s="64" t="s">
        <v>42</v>
      </c>
      <c r="K870" s="31">
        <f t="shared" si="85"/>
        <v>251716.5</v>
      </c>
      <c r="L870" s="31">
        <f t="shared" si="86"/>
        <v>23365.439999999999</v>
      </c>
      <c r="M870" s="31">
        <f t="shared" si="82"/>
        <v>275081.94</v>
      </c>
      <c r="N870" s="20">
        <v>163.75</v>
      </c>
      <c r="O870" s="20">
        <v>15.2</v>
      </c>
      <c r="P870" s="20"/>
      <c r="Q870" s="102"/>
      <c r="R870" s="20" t="s">
        <v>265</v>
      </c>
      <c r="S870" s="20" t="s">
        <v>596</v>
      </c>
      <c r="T870" s="96"/>
      <c r="U870" s="99"/>
      <c r="V870" s="99"/>
    </row>
    <row r="871" spans="2:22" ht="37.5" x14ac:dyDescent="0.3">
      <c r="B871" s="13">
        <v>38</v>
      </c>
      <c r="C871" s="63" t="s">
        <v>688</v>
      </c>
      <c r="D871" s="13">
        <v>1980</v>
      </c>
      <c r="E871" s="13"/>
      <c r="F871" s="13" t="s">
        <v>34</v>
      </c>
      <c r="G871" s="13">
        <v>2</v>
      </c>
      <c r="H871" s="13">
        <v>2177.4</v>
      </c>
      <c r="I871" s="64">
        <v>845.5</v>
      </c>
      <c r="J871" s="64" t="s">
        <v>42</v>
      </c>
      <c r="K871" s="31">
        <f t="shared" si="85"/>
        <v>333882.516</v>
      </c>
      <c r="L871" s="31">
        <f t="shared" si="86"/>
        <v>33096.480000000003</v>
      </c>
      <c r="M871" s="31">
        <f t="shared" si="82"/>
        <v>366978.99599999998</v>
      </c>
      <c r="N871" s="20">
        <v>153.34</v>
      </c>
      <c r="O871" s="20">
        <v>15.2</v>
      </c>
      <c r="P871" s="20"/>
      <c r="Q871" s="102"/>
      <c r="R871" s="20" t="s">
        <v>265</v>
      </c>
      <c r="S871" s="20" t="s">
        <v>596</v>
      </c>
      <c r="T871" s="96"/>
      <c r="U871" s="99"/>
      <c r="V871" s="99"/>
    </row>
    <row r="872" spans="2:22" ht="37.5" x14ac:dyDescent="0.3">
      <c r="B872" s="13">
        <v>39</v>
      </c>
      <c r="C872" s="63" t="s">
        <v>689</v>
      </c>
      <c r="D872" s="13">
        <v>1980</v>
      </c>
      <c r="E872" s="13"/>
      <c r="F872" s="13" t="s">
        <v>34</v>
      </c>
      <c r="G872" s="13">
        <v>1</v>
      </c>
      <c r="H872" s="13">
        <v>2073.6999999999998</v>
      </c>
      <c r="I872" s="64">
        <v>830.9</v>
      </c>
      <c r="J872" s="64" t="s">
        <v>42</v>
      </c>
      <c r="K872" s="31">
        <f t="shared" si="85"/>
        <v>317981.158</v>
      </c>
      <c r="L872" s="31">
        <f t="shared" si="86"/>
        <v>31520.239999999994</v>
      </c>
      <c r="M872" s="31">
        <f t="shared" si="82"/>
        <v>349501.39799999999</v>
      </c>
      <c r="N872" s="20">
        <v>153.34</v>
      </c>
      <c r="O872" s="20">
        <v>15.2</v>
      </c>
      <c r="P872" s="20"/>
      <c r="Q872" s="102"/>
      <c r="R872" s="20" t="s">
        <v>265</v>
      </c>
      <c r="S872" s="20" t="s">
        <v>596</v>
      </c>
      <c r="T872" s="96"/>
      <c r="U872" s="99"/>
      <c r="V872" s="99"/>
    </row>
    <row r="873" spans="2:22" ht="37.5" x14ac:dyDescent="0.3">
      <c r="B873" s="13">
        <v>40</v>
      </c>
      <c r="C873" s="63" t="s">
        <v>333</v>
      </c>
      <c r="D873" s="13">
        <v>1982</v>
      </c>
      <c r="E873" s="13"/>
      <c r="F873" s="13" t="s">
        <v>34</v>
      </c>
      <c r="G873" s="13">
        <v>2</v>
      </c>
      <c r="H873" s="13">
        <v>2138.1</v>
      </c>
      <c r="I873" s="64">
        <v>879</v>
      </c>
      <c r="J873" s="64" t="s">
        <v>53</v>
      </c>
      <c r="K873" s="31">
        <f t="shared" si="85"/>
        <v>74769.356999999989</v>
      </c>
      <c r="L873" s="31">
        <f t="shared" si="86"/>
        <v>28500.873</v>
      </c>
      <c r="M873" s="31">
        <f t="shared" si="82"/>
        <v>103270.22999999998</v>
      </c>
      <c r="N873" s="20">
        <v>34.97</v>
      </c>
      <c r="O873" s="20">
        <v>13.33</v>
      </c>
      <c r="P873" s="20"/>
      <c r="Q873" s="102"/>
      <c r="R873" s="20" t="s">
        <v>265</v>
      </c>
      <c r="S873" s="20" t="s">
        <v>596</v>
      </c>
      <c r="T873" s="96" t="s">
        <v>690</v>
      </c>
      <c r="U873" s="99"/>
      <c r="V873" s="99"/>
    </row>
    <row r="874" spans="2:22" ht="37.5" x14ac:dyDescent="0.3">
      <c r="B874" s="13">
        <v>41</v>
      </c>
      <c r="C874" s="63" t="s">
        <v>691</v>
      </c>
      <c r="D874" s="13">
        <v>1982</v>
      </c>
      <c r="E874" s="13"/>
      <c r="F874" s="13" t="s">
        <v>34</v>
      </c>
      <c r="G874" s="13">
        <v>2</v>
      </c>
      <c r="H874" s="13">
        <v>2141.8000000000002</v>
      </c>
      <c r="I874" s="64">
        <v>834</v>
      </c>
      <c r="J874" s="64" t="s">
        <v>42</v>
      </c>
      <c r="K874" s="31">
        <f t="shared" si="85"/>
        <v>328423.61200000002</v>
      </c>
      <c r="L874" s="31">
        <f t="shared" si="86"/>
        <v>32555.360000000001</v>
      </c>
      <c r="M874" s="31">
        <f t="shared" si="82"/>
        <v>360978.97200000001</v>
      </c>
      <c r="N874" s="20">
        <v>153.34</v>
      </c>
      <c r="O874" s="20">
        <v>15.2</v>
      </c>
      <c r="P874" s="20"/>
      <c r="Q874" s="102"/>
      <c r="R874" s="20" t="s">
        <v>265</v>
      </c>
      <c r="S874" s="20" t="s">
        <v>596</v>
      </c>
      <c r="T874" s="96"/>
      <c r="U874" s="99"/>
      <c r="V874" s="99"/>
    </row>
    <row r="875" spans="2:22" ht="37.5" x14ac:dyDescent="0.3">
      <c r="B875" s="13">
        <v>42</v>
      </c>
      <c r="C875" s="63" t="s">
        <v>692</v>
      </c>
      <c r="D875" s="13">
        <v>1985</v>
      </c>
      <c r="E875" s="13"/>
      <c r="F875" s="13" t="s">
        <v>34</v>
      </c>
      <c r="G875" s="13">
        <v>2</v>
      </c>
      <c r="H875" s="13">
        <v>2308.5</v>
      </c>
      <c r="I875" s="64">
        <v>998.1</v>
      </c>
      <c r="J875" s="64" t="s">
        <v>53</v>
      </c>
      <c r="K875" s="31">
        <f t="shared" si="85"/>
        <v>80728.244999999995</v>
      </c>
      <c r="L875" s="31">
        <f t="shared" si="86"/>
        <v>30772.305</v>
      </c>
      <c r="M875" s="31">
        <f t="shared" si="82"/>
        <v>111500.54999999999</v>
      </c>
      <c r="N875" s="20">
        <v>34.97</v>
      </c>
      <c r="O875" s="20">
        <v>13.33</v>
      </c>
      <c r="P875" s="20"/>
      <c r="Q875" s="102"/>
      <c r="R875" s="20" t="s">
        <v>265</v>
      </c>
      <c r="S875" s="20" t="s">
        <v>596</v>
      </c>
      <c r="T875" s="96" t="s">
        <v>690</v>
      </c>
      <c r="U875" s="99"/>
      <c r="V875" s="99"/>
    </row>
    <row r="876" spans="2:22" ht="37.5" x14ac:dyDescent="0.3">
      <c r="B876" s="13">
        <v>43</v>
      </c>
      <c r="C876" s="63" t="s">
        <v>693</v>
      </c>
      <c r="D876" s="13">
        <v>1987</v>
      </c>
      <c r="E876" s="13"/>
      <c r="F876" s="13" t="s">
        <v>34</v>
      </c>
      <c r="G876" s="13">
        <v>1</v>
      </c>
      <c r="H876" s="13">
        <v>2162.9</v>
      </c>
      <c r="I876" s="64">
        <v>878.1</v>
      </c>
      <c r="J876" s="64" t="s">
        <v>42</v>
      </c>
      <c r="K876" s="31">
        <f t="shared" si="85"/>
        <v>331659.08600000001</v>
      </c>
      <c r="L876" s="31">
        <f t="shared" si="86"/>
        <v>32876.080000000002</v>
      </c>
      <c r="M876" s="31">
        <f t="shared" ref="M876:M896" si="87">K876+L876</f>
        <v>364535.16600000003</v>
      </c>
      <c r="N876" s="20">
        <v>153.34</v>
      </c>
      <c r="O876" s="20">
        <v>15.2</v>
      </c>
      <c r="P876" s="20"/>
      <c r="Q876" s="102"/>
      <c r="R876" s="20" t="s">
        <v>265</v>
      </c>
      <c r="S876" s="20" t="s">
        <v>596</v>
      </c>
      <c r="T876" s="96"/>
      <c r="U876" s="99"/>
      <c r="V876" s="99"/>
    </row>
    <row r="877" spans="2:22" ht="37.5" x14ac:dyDescent="0.3">
      <c r="B877" s="13">
        <v>44</v>
      </c>
      <c r="C877" s="63" t="s">
        <v>694</v>
      </c>
      <c r="D877" s="13">
        <v>1991</v>
      </c>
      <c r="E877" s="13"/>
      <c r="F877" s="13" t="s">
        <v>34</v>
      </c>
      <c r="G877" s="13">
        <v>3</v>
      </c>
      <c r="H877" s="13">
        <v>3798.7</v>
      </c>
      <c r="I877" s="64">
        <v>2000.5</v>
      </c>
      <c r="J877" s="64" t="s">
        <v>42</v>
      </c>
      <c r="K877" s="31">
        <f t="shared" si="85"/>
        <v>590697.85</v>
      </c>
      <c r="L877" s="31">
        <f t="shared" si="86"/>
        <v>56866.538999999997</v>
      </c>
      <c r="M877" s="31">
        <f t="shared" si="87"/>
        <v>647564.38899999997</v>
      </c>
      <c r="N877" s="20">
        <v>155.5</v>
      </c>
      <c r="O877" s="20">
        <v>14.97</v>
      </c>
      <c r="P877" s="20"/>
      <c r="Q877" s="102"/>
      <c r="R877" s="20" t="s">
        <v>265</v>
      </c>
      <c r="S877" s="20" t="s">
        <v>596</v>
      </c>
      <c r="T877" s="96"/>
      <c r="U877" s="99"/>
      <c r="V877" s="99"/>
    </row>
    <row r="878" spans="2:22" ht="56.25" x14ac:dyDescent="0.3">
      <c r="B878" s="13">
        <v>45</v>
      </c>
      <c r="C878" s="63" t="s">
        <v>695</v>
      </c>
      <c r="D878" s="13">
        <v>1962</v>
      </c>
      <c r="E878" s="13"/>
      <c r="F878" s="13" t="s">
        <v>56</v>
      </c>
      <c r="G878" s="13">
        <v>2</v>
      </c>
      <c r="H878" s="13">
        <v>684.3</v>
      </c>
      <c r="I878" s="64">
        <v>325.39999999999998</v>
      </c>
      <c r="J878" s="64" t="s">
        <v>45</v>
      </c>
      <c r="K878" s="31">
        <f t="shared" si="85"/>
        <v>292989.88799999998</v>
      </c>
      <c r="L878" s="31">
        <f t="shared" si="86"/>
        <v>12009.465</v>
      </c>
      <c r="M878" s="31">
        <f t="shared" si="87"/>
        <v>304999.353</v>
      </c>
      <c r="N878" s="20">
        <v>428.16</v>
      </c>
      <c r="O878" s="20">
        <v>17.55</v>
      </c>
      <c r="P878" s="20"/>
      <c r="Q878" s="102"/>
      <c r="R878" s="20" t="s">
        <v>265</v>
      </c>
      <c r="S878" s="20" t="s">
        <v>596</v>
      </c>
      <c r="T878" s="96" t="s">
        <v>589</v>
      </c>
      <c r="U878" s="99"/>
      <c r="V878" s="99"/>
    </row>
    <row r="879" spans="2:22" ht="37.5" x14ac:dyDescent="0.3">
      <c r="B879" s="13">
        <v>46</v>
      </c>
      <c r="C879" s="63" t="s">
        <v>696</v>
      </c>
      <c r="D879" s="13">
        <v>1977</v>
      </c>
      <c r="E879" s="13"/>
      <c r="F879" s="13" t="s">
        <v>34</v>
      </c>
      <c r="G879" s="13">
        <v>2</v>
      </c>
      <c r="H879" s="13">
        <v>1277</v>
      </c>
      <c r="I879" s="64">
        <v>728</v>
      </c>
      <c r="J879" s="64" t="s">
        <v>45</v>
      </c>
      <c r="K879" s="31">
        <f t="shared" si="85"/>
        <v>569937.87</v>
      </c>
      <c r="L879" s="31">
        <f t="shared" si="86"/>
        <v>22909.38</v>
      </c>
      <c r="M879" s="31">
        <f t="shared" si="87"/>
        <v>592847.25</v>
      </c>
      <c r="N879" s="20">
        <v>446.31</v>
      </c>
      <c r="O879" s="20">
        <v>17.940000000000001</v>
      </c>
      <c r="P879" s="20"/>
      <c r="Q879" s="102"/>
      <c r="R879" s="20" t="s">
        <v>265</v>
      </c>
      <c r="S879" s="20" t="s">
        <v>596</v>
      </c>
      <c r="T879" s="96" t="s">
        <v>690</v>
      </c>
      <c r="U879" s="99"/>
      <c r="V879" s="99"/>
    </row>
    <row r="880" spans="2:22" ht="37.5" x14ac:dyDescent="0.3">
      <c r="B880" s="13"/>
      <c r="C880" s="63"/>
      <c r="D880" s="13"/>
      <c r="E880" s="13"/>
      <c r="F880" s="13"/>
      <c r="G880" s="13"/>
      <c r="H880" s="13"/>
      <c r="I880" s="64"/>
      <c r="J880" s="64" t="s">
        <v>42</v>
      </c>
      <c r="K880" s="31">
        <f>H879*N880</f>
        <v>209108.75</v>
      </c>
      <c r="L880" s="31">
        <f>H879*O880</f>
        <v>19410.399999999998</v>
      </c>
      <c r="M880" s="31">
        <f t="shared" si="87"/>
        <v>228519.15</v>
      </c>
      <c r="N880" s="20">
        <v>163.75</v>
      </c>
      <c r="O880" s="20">
        <v>15.2</v>
      </c>
      <c r="P880" s="20"/>
      <c r="Q880" s="102"/>
      <c r="R880" s="20" t="s">
        <v>265</v>
      </c>
      <c r="S880" s="20" t="s">
        <v>596</v>
      </c>
      <c r="T880" s="96"/>
      <c r="U880" s="99"/>
      <c r="V880" s="99"/>
    </row>
    <row r="881" spans="1:22" ht="37.5" x14ac:dyDescent="0.3">
      <c r="B881" s="13">
        <v>47</v>
      </c>
      <c r="C881" s="63" t="s">
        <v>697</v>
      </c>
      <c r="D881" s="13">
        <v>1971</v>
      </c>
      <c r="E881" s="13"/>
      <c r="F881" s="13" t="s">
        <v>34</v>
      </c>
      <c r="G881" s="13">
        <v>2</v>
      </c>
      <c r="H881" s="13">
        <v>684.4</v>
      </c>
      <c r="I881" s="64">
        <v>359.2</v>
      </c>
      <c r="J881" s="64" t="s">
        <v>42</v>
      </c>
      <c r="K881" s="31">
        <f t="shared" ref="K881:K896" si="88">H881*N881</f>
        <v>112070.5</v>
      </c>
      <c r="L881" s="31">
        <f t="shared" ref="L881:L896" si="89">H881*O881</f>
        <v>10402.879999999999</v>
      </c>
      <c r="M881" s="31">
        <f t="shared" si="87"/>
        <v>122473.38</v>
      </c>
      <c r="N881" s="20">
        <v>163.75</v>
      </c>
      <c r="O881" s="20">
        <v>15.2</v>
      </c>
      <c r="P881" s="20"/>
      <c r="Q881" s="102"/>
      <c r="R881" s="20" t="s">
        <v>265</v>
      </c>
      <c r="S881" s="20" t="s">
        <v>596</v>
      </c>
      <c r="T881" s="96"/>
      <c r="U881" s="99"/>
      <c r="V881" s="99"/>
    </row>
    <row r="882" spans="1:22" ht="37.5" x14ac:dyDescent="0.3">
      <c r="B882" s="13">
        <v>48</v>
      </c>
      <c r="C882" s="63" t="s">
        <v>698</v>
      </c>
      <c r="D882" s="13">
        <v>1978</v>
      </c>
      <c r="E882" s="13"/>
      <c r="F882" s="13" t="s">
        <v>34</v>
      </c>
      <c r="G882" s="13">
        <v>2</v>
      </c>
      <c r="H882" s="13">
        <v>1285</v>
      </c>
      <c r="I882" s="64">
        <v>702</v>
      </c>
      <c r="J882" s="64" t="s">
        <v>42</v>
      </c>
      <c r="K882" s="31">
        <f t="shared" si="88"/>
        <v>210418.75</v>
      </c>
      <c r="L882" s="31">
        <f t="shared" si="89"/>
        <v>19532</v>
      </c>
      <c r="M882" s="31">
        <f t="shared" si="87"/>
        <v>229950.75</v>
      </c>
      <c r="N882" s="20">
        <v>163.75</v>
      </c>
      <c r="O882" s="20">
        <v>15.2</v>
      </c>
      <c r="P882" s="20"/>
      <c r="Q882" s="102"/>
      <c r="R882" s="20" t="s">
        <v>265</v>
      </c>
      <c r="S882" s="20" t="s">
        <v>596</v>
      </c>
      <c r="T882" s="96" t="s">
        <v>690</v>
      </c>
      <c r="U882" s="99"/>
      <c r="V882" s="99"/>
    </row>
    <row r="883" spans="1:22" ht="37.5" x14ac:dyDescent="0.3">
      <c r="B883" s="13">
        <v>49</v>
      </c>
      <c r="C883" s="63" t="s">
        <v>699</v>
      </c>
      <c r="D883" s="13">
        <v>1976</v>
      </c>
      <c r="E883" s="13"/>
      <c r="F883" s="13" t="s">
        <v>83</v>
      </c>
      <c r="G883" s="13">
        <v>3</v>
      </c>
      <c r="H883" s="13">
        <v>3166.3</v>
      </c>
      <c r="I883" s="64">
        <v>1648.65</v>
      </c>
      <c r="J883" s="64" t="s">
        <v>42</v>
      </c>
      <c r="K883" s="31">
        <f t="shared" si="88"/>
        <v>468010.80300000001</v>
      </c>
      <c r="L883" s="31">
        <f t="shared" si="89"/>
        <v>47209.533000000003</v>
      </c>
      <c r="M883" s="31">
        <f t="shared" si="87"/>
        <v>515220.33600000001</v>
      </c>
      <c r="N883" s="20">
        <v>147.81</v>
      </c>
      <c r="O883" s="20">
        <v>14.91</v>
      </c>
      <c r="P883" s="20"/>
      <c r="Q883" s="102"/>
      <c r="R883" s="20" t="s">
        <v>265</v>
      </c>
      <c r="S883" s="20" t="s">
        <v>596</v>
      </c>
      <c r="T883" s="96" t="s">
        <v>589</v>
      </c>
      <c r="U883" s="99"/>
      <c r="V883" s="99"/>
    </row>
    <row r="884" spans="1:22" ht="37.5" x14ac:dyDescent="0.3">
      <c r="A884" s="99"/>
      <c r="B884" s="13">
        <v>50</v>
      </c>
      <c r="C884" s="63" t="s">
        <v>700</v>
      </c>
      <c r="D884" s="13">
        <v>1976</v>
      </c>
      <c r="E884" s="13"/>
      <c r="F884" s="13" t="s">
        <v>83</v>
      </c>
      <c r="G884" s="13">
        <v>3</v>
      </c>
      <c r="H884" s="13">
        <v>3767.6</v>
      </c>
      <c r="I884" s="64">
        <v>2362.8000000000002</v>
      </c>
      <c r="J884" s="64" t="s">
        <v>42</v>
      </c>
      <c r="K884" s="31">
        <f t="shared" si="88"/>
        <v>556888.95600000001</v>
      </c>
      <c r="L884" s="31">
        <f t="shared" si="89"/>
        <v>56174.915999999997</v>
      </c>
      <c r="M884" s="31">
        <f t="shared" si="87"/>
        <v>613063.87199999997</v>
      </c>
      <c r="N884" s="20">
        <v>147.81</v>
      </c>
      <c r="O884" s="20">
        <v>14.91</v>
      </c>
      <c r="P884" s="20"/>
      <c r="Q884" s="102"/>
      <c r="R884" s="20" t="s">
        <v>265</v>
      </c>
      <c r="S884" s="20" t="s">
        <v>596</v>
      </c>
      <c r="T884" s="96" t="s">
        <v>589</v>
      </c>
      <c r="U884" s="99"/>
      <c r="V884" s="99"/>
    </row>
    <row r="885" spans="1:22" ht="37.5" x14ac:dyDescent="0.3">
      <c r="A885" s="103"/>
      <c r="B885" s="13">
        <v>51</v>
      </c>
      <c r="C885" s="63" t="s">
        <v>701</v>
      </c>
      <c r="D885" s="13">
        <v>1976</v>
      </c>
      <c r="F885" s="13" t="s">
        <v>34</v>
      </c>
      <c r="G885" s="13">
        <v>3</v>
      </c>
      <c r="H885" s="13">
        <v>2971.5</v>
      </c>
      <c r="I885" s="64">
        <v>1782.9</v>
      </c>
      <c r="J885" s="64" t="s">
        <v>42</v>
      </c>
      <c r="K885" s="31">
        <f t="shared" si="88"/>
        <v>447062.17499999999</v>
      </c>
      <c r="L885" s="31">
        <f t="shared" si="89"/>
        <v>44453.64</v>
      </c>
      <c r="M885" s="31">
        <f t="shared" si="87"/>
        <v>491515.815</v>
      </c>
      <c r="N885" s="20">
        <v>150.44999999999999</v>
      </c>
      <c r="O885" s="20">
        <v>14.96</v>
      </c>
      <c r="P885" s="20"/>
      <c r="Q885" s="102"/>
      <c r="R885" s="20" t="s">
        <v>265</v>
      </c>
      <c r="S885" s="20" t="s">
        <v>596</v>
      </c>
      <c r="T885" s="96" t="s">
        <v>702</v>
      </c>
      <c r="U885" s="99"/>
      <c r="V885" s="99"/>
    </row>
    <row r="886" spans="1:22" ht="37.5" x14ac:dyDescent="0.3">
      <c r="A886" s="99"/>
      <c r="B886" s="13">
        <v>52</v>
      </c>
      <c r="C886" s="63" t="s">
        <v>703</v>
      </c>
      <c r="D886" s="13">
        <v>1976</v>
      </c>
      <c r="E886" s="13"/>
      <c r="F886" s="13" t="s">
        <v>83</v>
      </c>
      <c r="G886" s="13">
        <v>3</v>
      </c>
      <c r="H886" s="13">
        <v>3621.8</v>
      </c>
      <c r="I886" s="64">
        <v>2170.6999999999998</v>
      </c>
      <c r="J886" s="64" t="s">
        <v>42</v>
      </c>
      <c r="K886" s="31">
        <f t="shared" si="88"/>
        <v>535338.25800000003</v>
      </c>
      <c r="L886" s="31">
        <f t="shared" si="89"/>
        <v>54001.038</v>
      </c>
      <c r="M886" s="31">
        <f t="shared" si="87"/>
        <v>589339.29600000009</v>
      </c>
      <c r="N886" s="20">
        <v>147.81</v>
      </c>
      <c r="O886" s="20">
        <v>14.91</v>
      </c>
      <c r="P886" s="20"/>
      <c r="Q886" s="102"/>
      <c r="R886" s="20" t="s">
        <v>265</v>
      </c>
      <c r="S886" s="20" t="s">
        <v>596</v>
      </c>
      <c r="T886" s="96" t="s">
        <v>589</v>
      </c>
      <c r="U886" s="99"/>
      <c r="V886" s="99"/>
    </row>
    <row r="887" spans="1:22" ht="37.5" x14ac:dyDescent="0.3">
      <c r="A887" s="99"/>
      <c r="B887" s="13">
        <v>53</v>
      </c>
      <c r="C887" s="63" t="s">
        <v>704</v>
      </c>
      <c r="D887" s="13">
        <v>1975</v>
      </c>
      <c r="E887" s="13"/>
      <c r="F887" s="13" t="s">
        <v>83</v>
      </c>
      <c r="G887" s="13">
        <v>3</v>
      </c>
      <c r="H887" s="13">
        <v>3615.4</v>
      </c>
      <c r="I887" s="64">
        <v>2161.6</v>
      </c>
      <c r="J887" s="64" t="s">
        <v>42</v>
      </c>
      <c r="K887" s="31">
        <f t="shared" si="88"/>
        <v>534392.27399999998</v>
      </c>
      <c r="L887" s="31">
        <f t="shared" si="89"/>
        <v>53905.614000000001</v>
      </c>
      <c r="M887" s="31">
        <f t="shared" si="87"/>
        <v>588297.88800000004</v>
      </c>
      <c r="N887" s="20">
        <v>147.81</v>
      </c>
      <c r="O887" s="20">
        <v>14.91</v>
      </c>
      <c r="P887" s="20"/>
      <c r="Q887" s="102"/>
      <c r="R887" s="20" t="s">
        <v>265</v>
      </c>
      <c r="S887" s="20" t="s">
        <v>596</v>
      </c>
      <c r="T887" s="96" t="s">
        <v>589</v>
      </c>
      <c r="U887" s="99"/>
      <c r="V887" s="99"/>
    </row>
    <row r="888" spans="1:22" ht="37.5" x14ac:dyDescent="0.3">
      <c r="A888" s="99"/>
      <c r="B888" s="13">
        <v>54</v>
      </c>
      <c r="C888" s="63" t="s">
        <v>705</v>
      </c>
      <c r="D888" s="13">
        <v>1976</v>
      </c>
      <c r="E888" s="13"/>
      <c r="F888" s="13" t="s">
        <v>83</v>
      </c>
      <c r="G888" s="13">
        <v>3</v>
      </c>
      <c r="H888" s="13">
        <v>3165.5</v>
      </c>
      <c r="I888" s="64">
        <v>1738.1</v>
      </c>
      <c r="J888" s="64" t="s">
        <v>42</v>
      </c>
      <c r="K888" s="31">
        <f t="shared" si="88"/>
        <v>467892.55499999999</v>
      </c>
      <c r="L888" s="31">
        <f t="shared" si="89"/>
        <v>47197.605000000003</v>
      </c>
      <c r="M888" s="31">
        <f t="shared" si="87"/>
        <v>515090.16</v>
      </c>
      <c r="N888" s="20">
        <v>147.81</v>
      </c>
      <c r="O888" s="20">
        <v>14.91</v>
      </c>
      <c r="P888" s="20"/>
      <c r="Q888" s="102"/>
      <c r="R888" s="20" t="s">
        <v>265</v>
      </c>
      <c r="S888" s="20" t="s">
        <v>596</v>
      </c>
      <c r="T888" s="96" t="s">
        <v>589</v>
      </c>
      <c r="U888" s="99"/>
      <c r="V888" s="99"/>
    </row>
    <row r="889" spans="1:22" ht="37.5" x14ac:dyDescent="0.3">
      <c r="A889" s="103"/>
      <c r="B889" s="13">
        <v>55</v>
      </c>
      <c r="C889" s="63" t="s">
        <v>706</v>
      </c>
      <c r="D889" s="13">
        <v>1979</v>
      </c>
      <c r="F889" s="13" t="s">
        <v>34</v>
      </c>
      <c r="G889" s="13">
        <v>3</v>
      </c>
      <c r="H889" s="13">
        <v>5805</v>
      </c>
      <c r="I889" s="64">
        <v>3242.6</v>
      </c>
      <c r="J889" s="64" t="s">
        <v>42</v>
      </c>
      <c r="K889" s="31">
        <f t="shared" si="88"/>
        <v>873362.24999999988</v>
      </c>
      <c r="L889" s="31">
        <f t="shared" si="89"/>
        <v>86842.8</v>
      </c>
      <c r="M889" s="31">
        <f t="shared" si="87"/>
        <v>960205.04999999993</v>
      </c>
      <c r="N889" s="20">
        <v>150.44999999999999</v>
      </c>
      <c r="O889" s="20">
        <v>14.96</v>
      </c>
      <c r="P889" s="20"/>
      <c r="Q889" s="102"/>
      <c r="R889" s="20" t="s">
        <v>265</v>
      </c>
      <c r="S889" s="20" t="s">
        <v>596</v>
      </c>
      <c r="T889" s="96" t="s">
        <v>702</v>
      </c>
      <c r="U889" s="99"/>
      <c r="V889" s="99"/>
    </row>
    <row r="890" spans="1:22" ht="37.5" x14ac:dyDescent="0.3">
      <c r="A890" s="103"/>
      <c r="B890" s="13">
        <v>56</v>
      </c>
      <c r="C890" s="63" t="s">
        <v>707</v>
      </c>
      <c r="D890" s="13">
        <v>1978</v>
      </c>
      <c r="F890" s="13" t="s">
        <v>83</v>
      </c>
      <c r="G890" s="13">
        <v>3</v>
      </c>
      <c r="H890" s="13">
        <v>3053.1</v>
      </c>
      <c r="I890" s="64">
        <v>1716.3</v>
      </c>
      <c r="J890" s="64" t="s">
        <v>42</v>
      </c>
      <c r="K890" s="31">
        <f t="shared" si="88"/>
        <v>451278.71100000001</v>
      </c>
      <c r="L890" s="31">
        <f t="shared" si="89"/>
        <v>45521.720999999998</v>
      </c>
      <c r="M890" s="31">
        <f t="shared" si="87"/>
        <v>496800.43200000003</v>
      </c>
      <c r="N890" s="20">
        <v>147.81</v>
      </c>
      <c r="O890" s="20">
        <v>14.91</v>
      </c>
      <c r="P890" s="20"/>
      <c r="Q890" s="102"/>
      <c r="R890" s="20" t="s">
        <v>265</v>
      </c>
      <c r="S890" s="20" t="s">
        <v>596</v>
      </c>
      <c r="T890" s="96" t="s">
        <v>702</v>
      </c>
      <c r="U890" s="99"/>
      <c r="V890" s="99"/>
    </row>
    <row r="891" spans="1:22" ht="37.5" x14ac:dyDescent="0.3">
      <c r="A891" s="99"/>
      <c r="B891" s="13">
        <v>57</v>
      </c>
      <c r="C891" s="63" t="s">
        <v>708</v>
      </c>
      <c r="D891" s="13">
        <v>1982</v>
      </c>
      <c r="E891" s="13"/>
      <c r="F891" s="13" t="s">
        <v>34</v>
      </c>
      <c r="G891" s="13">
        <v>3</v>
      </c>
      <c r="H891" s="13">
        <v>2930.4</v>
      </c>
      <c r="I891" s="64">
        <v>1530</v>
      </c>
      <c r="J891" s="64" t="s">
        <v>42</v>
      </c>
      <c r="K891" s="31">
        <f t="shared" si="88"/>
        <v>440878.68</v>
      </c>
      <c r="L891" s="31">
        <f t="shared" si="89"/>
        <v>43838.784000000007</v>
      </c>
      <c r="M891" s="31">
        <f t="shared" si="87"/>
        <v>484717.46399999998</v>
      </c>
      <c r="N891" s="20">
        <v>150.44999999999999</v>
      </c>
      <c r="O891" s="20">
        <v>14.96</v>
      </c>
      <c r="P891" s="20"/>
      <c r="Q891" s="102"/>
      <c r="R891" s="20" t="s">
        <v>265</v>
      </c>
      <c r="S891" s="20" t="s">
        <v>596</v>
      </c>
      <c r="T891" s="96" t="s">
        <v>589</v>
      </c>
      <c r="U891" s="99"/>
      <c r="V891" s="99"/>
    </row>
    <row r="892" spans="1:22" ht="37.5" x14ac:dyDescent="0.3">
      <c r="A892" s="99"/>
      <c r="B892" s="13">
        <v>58</v>
      </c>
      <c r="C892" s="63" t="s">
        <v>709</v>
      </c>
      <c r="D892" s="13">
        <v>1976</v>
      </c>
      <c r="E892" s="13"/>
      <c r="F892" s="13" t="s">
        <v>83</v>
      </c>
      <c r="G892" s="13">
        <v>3</v>
      </c>
      <c r="H892" s="13">
        <v>2988.9</v>
      </c>
      <c r="I892" s="64">
        <v>1718.1</v>
      </c>
      <c r="J892" s="64" t="s">
        <v>42</v>
      </c>
      <c r="K892" s="31">
        <f t="shared" si="88"/>
        <v>441789.30900000001</v>
      </c>
      <c r="L892" s="31">
        <f t="shared" si="89"/>
        <v>44564.499000000003</v>
      </c>
      <c r="M892" s="31">
        <f t="shared" si="87"/>
        <v>486353.80800000002</v>
      </c>
      <c r="N892" s="20">
        <v>147.81</v>
      </c>
      <c r="O892" s="20">
        <v>14.91</v>
      </c>
      <c r="P892" s="20"/>
      <c r="Q892" s="102"/>
      <c r="R892" s="20" t="s">
        <v>265</v>
      </c>
      <c r="S892" s="20" t="s">
        <v>596</v>
      </c>
      <c r="T892" s="96" t="s">
        <v>589</v>
      </c>
      <c r="U892" s="99"/>
      <c r="V892" s="99"/>
    </row>
    <row r="893" spans="1:22" ht="37.5" x14ac:dyDescent="0.3">
      <c r="A893" s="103"/>
      <c r="B893" s="13">
        <v>59</v>
      </c>
      <c r="C893" s="63" t="s">
        <v>710</v>
      </c>
      <c r="D893" s="13">
        <v>1978</v>
      </c>
      <c r="F893" s="13" t="s">
        <v>83</v>
      </c>
      <c r="G893" s="13">
        <v>3</v>
      </c>
      <c r="H893" s="13">
        <v>3146.8</v>
      </c>
      <c r="I893" s="64">
        <v>1700</v>
      </c>
      <c r="J893" s="64" t="s">
        <v>42</v>
      </c>
      <c r="K893" s="31">
        <f t="shared" si="88"/>
        <v>465128.50800000003</v>
      </c>
      <c r="L893" s="31">
        <f t="shared" si="89"/>
        <v>46918.788</v>
      </c>
      <c r="M893" s="31">
        <f t="shared" si="87"/>
        <v>512047.29600000003</v>
      </c>
      <c r="N893" s="20">
        <v>147.81</v>
      </c>
      <c r="O893" s="20">
        <v>14.91</v>
      </c>
      <c r="P893" s="20"/>
      <c r="Q893" s="102"/>
      <c r="R893" s="20" t="s">
        <v>265</v>
      </c>
      <c r="S893" s="20" t="s">
        <v>596</v>
      </c>
      <c r="T893" s="96" t="s">
        <v>702</v>
      </c>
      <c r="U893" s="99"/>
      <c r="V893" s="99"/>
    </row>
    <row r="894" spans="1:22" ht="37.5" x14ac:dyDescent="0.3">
      <c r="A894" s="99"/>
      <c r="B894" s="13">
        <v>60</v>
      </c>
      <c r="C894" s="63" t="s">
        <v>711</v>
      </c>
      <c r="D894" s="13">
        <v>1978</v>
      </c>
      <c r="E894" s="13"/>
      <c r="F894" s="13" t="s">
        <v>83</v>
      </c>
      <c r="G894" s="13">
        <v>3</v>
      </c>
      <c r="H894" s="13">
        <v>3181.4</v>
      </c>
      <c r="I894" s="64">
        <v>1741</v>
      </c>
      <c r="J894" s="64" t="s">
        <v>42</v>
      </c>
      <c r="K894" s="31">
        <f t="shared" si="88"/>
        <v>470242.734</v>
      </c>
      <c r="L894" s="31">
        <f t="shared" si="89"/>
        <v>47434.673999999999</v>
      </c>
      <c r="M894" s="31">
        <f t="shared" si="87"/>
        <v>517677.408</v>
      </c>
      <c r="N894" s="20">
        <v>147.81</v>
      </c>
      <c r="O894" s="20">
        <v>14.91</v>
      </c>
      <c r="P894" s="20"/>
      <c r="Q894" s="102"/>
      <c r="R894" s="20" t="s">
        <v>265</v>
      </c>
      <c r="S894" s="20" t="s">
        <v>596</v>
      </c>
      <c r="T894" s="96" t="s">
        <v>589</v>
      </c>
      <c r="U894" s="99"/>
      <c r="V894" s="99"/>
    </row>
    <row r="895" spans="1:22" ht="37.5" x14ac:dyDescent="0.3">
      <c r="A895" s="99"/>
      <c r="B895" s="13">
        <v>61</v>
      </c>
      <c r="C895" s="63" t="s">
        <v>712</v>
      </c>
      <c r="D895" s="13">
        <v>1979</v>
      </c>
      <c r="E895" s="13"/>
      <c r="F895" s="13" t="s">
        <v>83</v>
      </c>
      <c r="G895" s="13">
        <v>3</v>
      </c>
      <c r="H895" s="13">
        <v>3127.7</v>
      </c>
      <c r="I895" s="64">
        <v>1751.7</v>
      </c>
      <c r="J895" s="64" t="s">
        <v>42</v>
      </c>
      <c r="K895" s="31">
        <f t="shared" si="88"/>
        <v>462305.337</v>
      </c>
      <c r="L895" s="31">
        <f t="shared" si="89"/>
        <v>46634.006999999998</v>
      </c>
      <c r="M895" s="31">
        <f t="shared" si="87"/>
        <v>508939.34399999998</v>
      </c>
      <c r="N895" s="20">
        <v>147.81</v>
      </c>
      <c r="O895" s="20">
        <v>14.91</v>
      </c>
      <c r="P895" s="20"/>
      <c r="Q895" s="102"/>
      <c r="R895" s="20" t="s">
        <v>265</v>
      </c>
      <c r="S895" s="20" t="s">
        <v>596</v>
      </c>
      <c r="T895" s="98"/>
      <c r="U895" s="99"/>
      <c r="V895" s="99"/>
    </row>
    <row r="896" spans="1:22" s="61" customFormat="1" ht="37.5" x14ac:dyDescent="0.3">
      <c r="A896" s="97"/>
      <c r="B896" s="13">
        <v>62</v>
      </c>
      <c r="C896" s="63" t="s">
        <v>713</v>
      </c>
      <c r="D896" s="13">
        <v>1978</v>
      </c>
      <c r="E896" s="13"/>
      <c r="F896" s="13" t="s">
        <v>83</v>
      </c>
      <c r="G896" s="13">
        <v>3</v>
      </c>
      <c r="H896" s="13">
        <v>3182.9</v>
      </c>
      <c r="I896" s="64">
        <v>1640.1</v>
      </c>
      <c r="J896" s="64" t="s">
        <v>42</v>
      </c>
      <c r="K896" s="31">
        <f t="shared" si="88"/>
        <v>470464.44900000002</v>
      </c>
      <c r="L896" s="31">
        <f t="shared" si="89"/>
        <v>47457.039000000004</v>
      </c>
      <c r="M896" s="31">
        <f t="shared" si="87"/>
        <v>517921.48800000001</v>
      </c>
      <c r="N896" s="20">
        <v>147.81</v>
      </c>
      <c r="O896" s="20">
        <v>14.91</v>
      </c>
      <c r="P896" s="20"/>
      <c r="Q896" s="102"/>
      <c r="R896" s="20" t="s">
        <v>265</v>
      </c>
      <c r="S896" s="20" t="s">
        <v>596</v>
      </c>
      <c r="T896" s="100"/>
      <c r="U896" s="97"/>
      <c r="V896" s="97"/>
    </row>
    <row r="897" spans="2:22" s="61" customFormat="1" x14ac:dyDescent="0.3">
      <c r="B897" s="32"/>
      <c r="C897" s="62" t="s">
        <v>107</v>
      </c>
      <c r="D897" s="32"/>
      <c r="E897" s="32"/>
      <c r="F897" s="32"/>
      <c r="G897" s="32"/>
      <c r="H897" s="32"/>
      <c r="I897" s="27"/>
      <c r="J897" s="27"/>
      <c r="K897" s="30">
        <f>SUM(K898:K910)</f>
        <v>7104041.0959999999</v>
      </c>
      <c r="L897" s="30">
        <f>SUM(L898:L910)</f>
        <v>388169.38900000002</v>
      </c>
      <c r="M897" s="30">
        <f>SUM(M898:M910)</f>
        <v>7492210.4849999994</v>
      </c>
      <c r="N897" s="24"/>
      <c r="O897" s="24"/>
      <c r="P897" s="24"/>
      <c r="Q897" s="47"/>
      <c r="R897" s="20"/>
      <c r="S897" s="20"/>
      <c r="T897" s="101"/>
      <c r="U897" s="97"/>
      <c r="V897" s="97"/>
    </row>
    <row r="898" spans="2:22" ht="37.5" x14ac:dyDescent="0.3">
      <c r="B898" s="13">
        <v>1</v>
      </c>
      <c r="C898" s="63" t="s">
        <v>714</v>
      </c>
      <c r="D898" s="13">
        <v>1980</v>
      </c>
      <c r="E898" s="13"/>
      <c r="F898" s="13" t="s">
        <v>34</v>
      </c>
      <c r="G898" s="13">
        <v>3</v>
      </c>
      <c r="H898" s="13">
        <v>2704.4</v>
      </c>
      <c r="I898" s="64">
        <v>1307.4000000000001</v>
      </c>
      <c r="J898" s="64" t="s">
        <v>42</v>
      </c>
      <c r="K898" s="31">
        <f>H898*N898</f>
        <v>420534.2</v>
      </c>
      <c r="L898" s="31">
        <f>H898*O898</f>
        <v>40484.868000000002</v>
      </c>
      <c r="M898" s="31">
        <f t="shared" ref="M898:M910" si="90">K898+L898</f>
        <v>461019.06800000003</v>
      </c>
      <c r="N898" s="20">
        <v>155.5</v>
      </c>
      <c r="O898" s="20">
        <v>14.97</v>
      </c>
      <c r="P898" s="20"/>
      <c r="Q898" s="102"/>
      <c r="R898" s="20" t="s">
        <v>265</v>
      </c>
      <c r="S898" s="20" t="s">
        <v>596</v>
      </c>
      <c r="T898" s="96"/>
      <c r="U898" s="99"/>
      <c r="V898" s="99"/>
    </row>
    <row r="899" spans="2:22" ht="37.5" x14ac:dyDescent="0.3">
      <c r="B899" s="13">
        <v>2</v>
      </c>
      <c r="C899" s="63" t="s">
        <v>715</v>
      </c>
      <c r="D899" s="13">
        <v>1975</v>
      </c>
      <c r="E899" s="13"/>
      <c r="F899" s="13" t="s">
        <v>83</v>
      </c>
      <c r="G899" s="13">
        <v>3</v>
      </c>
      <c r="H899" s="13">
        <v>1207.0999999999999</v>
      </c>
      <c r="I899" s="64">
        <v>635.29999999999995</v>
      </c>
      <c r="J899" s="64" t="s">
        <v>42</v>
      </c>
      <c r="K899" s="31">
        <f>H899*N899</f>
        <v>184541.44799999997</v>
      </c>
      <c r="L899" s="31">
        <f>H899*O899</f>
        <v>17997.860999999997</v>
      </c>
      <c r="M899" s="31">
        <f t="shared" si="90"/>
        <v>202539.30899999998</v>
      </c>
      <c r="N899" s="20">
        <v>152.88</v>
      </c>
      <c r="O899" s="20">
        <v>14.91</v>
      </c>
      <c r="P899" s="20"/>
      <c r="Q899" s="102"/>
      <c r="R899" s="20" t="s">
        <v>265</v>
      </c>
      <c r="S899" s="20" t="s">
        <v>596</v>
      </c>
      <c r="T899" s="96"/>
      <c r="U899" s="99"/>
      <c r="V899" s="99"/>
    </row>
    <row r="900" spans="2:22" ht="37.5" x14ac:dyDescent="0.3">
      <c r="B900" s="13">
        <v>3</v>
      </c>
      <c r="C900" s="63" t="s">
        <v>716</v>
      </c>
      <c r="D900" s="13">
        <v>1970</v>
      </c>
      <c r="E900" s="13"/>
      <c r="F900" s="13" t="s">
        <v>63</v>
      </c>
      <c r="G900" s="13">
        <v>2</v>
      </c>
      <c r="H900" s="13">
        <v>580.9</v>
      </c>
      <c r="I900" s="64">
        <v>342.4</v>
      </c>
      <c r="J900" s="64" t="s">
        <v>42</v>
      </c>
      <c r="K900" s="31">
        <f>H900*N900</f>
        <v>97300.75</v>
      </c>
      <c r="L900" s="31">
        <f>H900*O900</f>
        <v>8864.5339999999997</v>
      </c>
      <c r="M900" s="31">
        <f t="shared" si="90"/>
        <v>106165.284</v>
      </c>
      <c r="N900" s="20">
        <v>167.5</v>
      </c>
      <c r="O900" s="20">
        <v>15.26</v>
      </c>
      <c r="P900" s="20"/>
      <c r="Q900" s="102"/>
      <c r="R900" s="20" t="s">
        <v>265</v>
      </c>
      <c r="S900" s="20" t="s">
        <v>596</v>
      </c>
      <c r="T900" s="96"/>
      <c r="U900" s="99"/>
      <c r="V900" s="99"/>
    </row>
    <row r="901" spans="2:22" x14ac:dyDescent="0.3">
      <c r="B901" s="13"/>
      <c r="C901" s="63"/>
      <c r="D901" s="13"/>
      <c r="E901" s="13"/>
      <c r="F901" s="13"/>
      <c r="G901" s="13"/>
      <c r="H901" s="13"/>
      <c r="I901" s="64"/>
      <c r="J901" s="64" t="s">
        <v>229</v>
      </c>
      <c r="K901" s="31">
        <f>H900*N901</f>
        <v>641046.38599999994</v>
      </c>
      <c r="L901" s="31">
        <f>H900*O901</f>
        <v>20633.567999999999</v>
      </c>
      <c r="M901" s="31">
        <f t="shared" si="90"/>
        <v>661679.95399999991</v>
      </c>
      <c r="N901" s="20">
        <v>1103.54</v>
      </c>
      <c r="O901" s="20">
        <v>35.520000000000003</v>
      </c>
      <c r="P901" s="20"/>
      <c r="Q901" s="102"/>
      <c r="R901" s="20" t="s">
        <v>265</v>
      </c>
      <c r="S901" s="20" t="s">
        <v>596</v>
      </c>
      <c r="T901" s="96"/>
      <c r="U901" s="99"/>
      <c r="V901" s="99"/>
    </row>
    <row r="902" spans="2:22" ht="37.5" x14ac:dyDescent="0.3">
      <c r="B902" s="13">
        <v>4</v>
      </c>
      <c r="C902" s="63" t="s">
        <v>717</v>
      </c>
      <c r="D902" s="13">
        <v>1967</v>
      </c>
      <c r="E902" s="13"/>
      <c r="F902" s="13" t="s">
        <v>34</v>
      </c>
      <c r="G902" s="13">
        <v>2</v>
      </c>
      <c r="H902" s="13">
        <v>1530.5</v>
      </c>
      <c r="I902" s="64">
        <v>596.9</v>
      </c>
      <c r="J902" s="64" t="s">
        <v>42</v>
      </c>
      <c r="K902" s="31">
        <f>H902*N902</f>
        <v>234686.87</v>
      </c>
      <c r="L902" s="31">
        <f>H902*O902</f>
        <v>23263.599999999999</v>
      </c>
      <c r="M902" s="31">
        <f t="shared" si="90"/>
        <v>257950.47</v>
      </c>
      <c r="N902" s="20">
        <v>153.34</v>
      </c>
      <c r="O902" s="20">
        <v>15.2</v>
      </c>
      <c r="P902" s="20"/>
      <c r="Q902" s="102"/>
      <c r="R902" s="20" t="s">
        <v>265</v>
      </c>
      <c r="S902" s="20" t="s">
        <v>596</v>
      </c>
      <c r="T902" s="96"/>
      <c r="U902" s="99"/>
      <c r="V902" s="99"/>
    </row>
    <row r="903" spans="2:22" ht="37.5" x14ac:dyDescent="0.3">
      <c r="B903" s="13"/>
      <c r="C903" s="63"/>
      <c r="D903" s="13"/>
      <c r="E903" s="13"/>
      <c r="F903" s="13"/>
      <c r="G903" s="13"/>
      <c r="H903" s="13"/>
      <c r="I903" s="64"/>
      <c r="J903" s="64" t="s">
        <v>45</v>
      </c>
      <c r="K903" s="31">
        <f>H902*N903</f>
        <v>683077.45499999996</v>
      </c>
      <c r="L903" s="31">
        <f>H902*O903</f>
        <v>27457.170000000002</v>
      </c>
      <c r="M903" s="31">
        <f t="shared" si="90"/>
        <v>710534.625</v>
      </c>
      <c r="N903" s="20">
        <v>446.31</v>
      </c>
      <c r="O903" s="20">
        <v>17.940000000000001</v>
      </c>
      <c r="P903" s="20"/>
      <c r="Q903" s="102"/>
      <c r="R903" s="20" t="s">
        <v>265</v>
      </c>
      <c r="S903" s="20" t="s">
        <v>596</v>
      </c>
      <c r="T903" s="96"/>
      <c r="U903" s="99"/>
      <c r="V903" s="99"/>
    </row>
    <row r="904" spans="2:22" ht="37.5" x14ac:dyDescent="0.3">
      <c r="B904" s="13">
        <v>5</v>
      </c>
      <c r="C904" s="63" t="s">
        <v>718</v>
      </c>
      <c r="D904" s="13">
        <v>1987</v>
      </c>
      <c r="E904" s="13"/>
      <c r="F904" s="13" t="s">
        <v>63</v>
      </c>
      <c r="G904" s="13">
        <v>2</v>
      </c>
      <c r="H904" s="13">
        <v>1015.9</v>
      </c>
      <c r="I904" s="64">
        <v>576.6</v>
      </c>
      <c r="J904" s="64" t="s">
        <v>42</v>
      </c>
      <c r="K904" s="31">
        <f>H904*N904</f>
        <v>126621.776</v>
      </c>
      <c r="L904" s="31">
        <f>H904*O904</f>
        <v>15492.475</v>
      </c>
      <c r="M904" s="31">
        <f t="shared" si="90"/>
        <v>142114.25099999999</v>
      </c>
      <c r="N904" s="20">
        <v>124.64</v>
      </c>
      <c r="O904" s="20">
        <v>15.25</v>
      </c>
      <c r="P904" s="20"/>
      <c r="Q904" s="102"/>
      <c r="R904" s="20" t="s">
        <v>265</v>
      </c>
      <c r="S904" s="20" t="s">
        <v>596</v>
      </c>
      <c r="T904" s="96"/>
      <c r="U904" s="99"/>
      <c r="V904" s="99"/>
    </row>
    <row r="905" spans="2:22" ht="37.5" x14ac:dyDescent="0.3">
      <c r="B905" s="13">
        <v>6</v>
      </c>
      <c r="C905" s="63" t="s">
        <v>719</v>
      </c>
      <c r="D905" s="13">
        <v>1985</v>
      </c>
      <c r="E905" s="13"/>
      <c r="F905" s="13" t="s">
        <v>63</v>
      </c>
      <c r="G905" s="13">
        <v>1</v>
      </c>
      <c r="H905" s="13">
        <v>579.9</v>
      </c>
      <c r="I905" s="64">
        <v>386.6</v>
      </c>
      <c r="J905" s="64" t="s">
        <v>42</v>
      </c>
      <c r="K905" s="31">
        <f>H905*N905</f>
        <v>72278.736000000004</v>
      </c>
      <c r="L905" s="31">
        <f>H905*O905</f>
        <v>8843.4750000000004</v>
      </c>
      <c r="M905" s="31">
        <f t="shared" si="90"/>
        <v>81122.21100000001</v>
      </c>
      <c r="N905" s="20">
        <v>124.64</v>
      </c>
      <c r="O905" s="20">
        <v>15.25</v>
      </c>
      <c r="P905" s="20"/>
      <c r="Q905" s="102"/>
      <c r="R905" s="20" t="s">
        <v>265</v>
      </c>
      <c r="S905" s="20" t="s">
        <v>596</v>
      </c>
      <c r="T905" s="96" t="s">
        <v>600</v>
      </c>
      <c r="U905" s="99"/>
      <c r="V905" s="99"/>
    </row>
    <row r="906" spans="2:22" ht="37.5" x14ac:dyDescent="0.3">
      <c r="B906" s="13">
        <v>7</v>
      </c>
      <c r="C906" s="63" t="s">
        <v>720</v>
      </c>
      <c r="D906" s="13">
        <v>1974</v>
      </c>
      <c r="E906" s="13"/>
      <c r="F906" s="13" t="s">
        <v>34</v>
      </c>
      <c r="G906" s="13">
        <v>2</v>
      </c>
      <c r="H906" s="13">
        <v>1571.6</v>
      </c>
      <c r="I906" s="64">
        <v>865.7</v>
      </c>
      <c r="J906" s="64" t="s">
        <v>42</v>
      </c>
      <c r="K906" s="31">
        <f>H906*N906</f>
        <v>257349.49999999997</v>
      </c>
      <c r="L906" s="31">
        <f>H906*O906</f>
        <v>23888.319999999996</v>
      </c>
      <c r="M906" s="31">
        <f t="shared" si="90"/>
        <v>281237.81999999995</v>
      </c>
      <c r="N906" s="20">
        <v>163.75</v>
      </c>
      <c r="O906" s="20">
        <v>15.2</v>
      </c>
      <c r="P906" s="20"/>
      <c r="Q906" s="102"/>
      <c r="R906" s="20" t="s">
        <v>265</v>
      </c>
      <c r="S906" s="20" t="s">
        <v>596</v>
      </c>
      <c r="T906" s="96"/>
      <c r="U906" s="99"/>
      <c r="V906" s="99"/>
    </row>
    <row r="907" spans="2:22" x14ac:dyDescent="0.3">
      <c r="B907" s="13"/>
      <c r="C907" s="63"/>
      <c r="D907" s="13"/>
      <c r="E907" s="13"/>
      <c r="F907" s="13"/>
      <c r="G907" s="13"/>
      <c r="H907" s="13"/>
      <c r="I907" s="64"/>
      <c r="J907" s="64" t="s">
        <v>229</v>
      </c>
      <c r="K907" s="31">
        <f>H906*N907</f>
        <v>1784551.7999999998</v>
      </c>
      <c r="L907" s="31">
        <f>H906*O907</f>
        <v>61591.003999999994</v>
      </c>
      <c r="M907" s="31">
        <f t="shared" si="90"/>
        <v>1846142.8039999998</v>
      </c>
      <c r="N907" s="20">
        <v>1135.5</v>
      </c>
      <c r="O907" s="20">
        <v>39.19</v>
      </c>
      <c r="P907" s="20"/>
      <c r="Q907" s="102"/>
      <c r="R907" s="20" t="s">
        <v>265</v>
      </c>
      <c r="S907" s="20" t="s">
        <v>596</v>
      </c>
      <c r="T907" s="96"/>
      <c r="U907" s="99"/>
      <c r="V907" s="99"/>
    </row>
    <row r="908" spans="2:22" ht="37.5" x14ac:dyDescent="0.3">
      <c r="B908" s="13">
        <v>8</v>
      </c>
      <c r="C908" s="63" t="s">
        <v>721</v>
      </c>
      <c r="D908" s="13">
        <v>1973</v>
      </c>
      <c r="E908" s="13"/>
      <c r="F908" s="13" t="s">
        <v>34</v>
      </c>
      <c r="G908" s="13">
        <v>2</v>
      </c>
      <c r="H908" s="13">
        <v>1568.1</v>
      </c>
      <c r="I908" s="64">
        <v>862</v>
      </c>
      <c r="J908" s="64" t="s">
        <v>42</v>
      </c>
      <c r="K908" s="31">
        <f>H908*N908</f>
        <v>256776.37499999997</v>
      </c>
      <c r="L908" s="31">
        <f>H908*O908</f>
        <v>23835.119999999999</v>
      </c>
      <c r="M908" s="31">
        <f t="shared" si="90"/>
        <v>280611.495</v>
      </c>
      <c r="N908" s="20">
        <v>163.75</v>
      </c>
      <c r="O908" s="20">
        <v>15.2</v>
      </c>
      <c r="P908" s="20"/>
      <c r="Q908" s="102"/>
      <c r="R908" s="20" t="s">
        <v>265</v>
      </c>
      <c r="S908" s="20" t="s">
        <v>596</v>
      </c>
      <c r="T908" s="96"/>
      <c r="U908" s="99"/>
      <c r="V908" s="99"/>
    </row>
    <row r="909" spans="2:22" x14ac:dyDescent="0.3">
      <c r="B909" s="13"/>
      <c r="C909" s="63"/>
      <c r="D909" s="13"/>
      <c r="E909" s="13"/>
      <c r="F909" s="13"/>
      <c r="G909" s="13"/>
      <c r="H909" s="13"/>
      <c r="I909" s="64"/>
      <c r="J909" s="64" t="s">
        <v>229</v>
      </c>
      <c r="K909" s="31">
        <f>H908*N909</f>
        <v>1780577.5499999998</v>
      </c>
      <c r="L909" s="31">
        <f>H908*O909</f>
        <v>61453.838999999993</v>
      </c>
      <c r="M909" s="31">
        <f t="shared" si="90"/>
        <v>1842031.3889999997</v>
      </c>
      <c r="N909" s="20">
        <v>1135.5</v>
      </c>
      <c r="O909" s="20">
        <v>39.19</v>
      </c>
      <c r="P909" s="20"/>
      <c r="Q909" s="102"/>
      <c r="R909" s="20" t="s">
        <v>265</v>
      </c>
      <c r="S909" s="20" t="s">
        <v>596</v>
      </c>
      <c r="T909" s="96"/>
      <c r="U909" s="99"/>
      <c r="V909" s="99"/>
    </row>
    <row r="910" spans="2:22" s="61" customFormat="1" ht="37.5" x14ac:dyDescent="0.3">
      <c r="B910" s="13">
        <v>9</v>
      </c>
      <c r="C910" s="63" t="s">
        <v>722</v>
      </c>
      <c r="D910" s="13">
        <v>1989</v>
      </c>
      <c r="E910" s="13"/>
      <c r="F910" s="13" t="s">
        <v>34</v>
      </c>
      <c r="G910" s="13">
        <v>5</v>
      </c>
      <c r="H910" s="13">
        <v>3631.5</v>
      </c>
      <c r="I910" s="64">
        <v>2241.3000000000002</v>
      </c>
      <c r="J910" s="64" t="s">
        <v>42</v>
      </c>
      <c r="K910" s="31">
        <f>H910*N910</f>
        <v>564698.25</v>
      </c>
      <c r="L910" s="31">
        <f>H910*O910</f>
        <v>54363.555</v>
      </c>
      <c r="M910" s="31">
        <f t="shared" si="90"/>
        <v>619061.80500000005</v>
      </c>
      <c r="N910" s="20">
        <v>155.5</v>
      </c>
      <c r="O910" s="20">
        <v>14.97</v>
      </c>
      <c r="P910" s="20"/>
      <c r="Q910" s="102"/>
      <c r="R910" s="20" t="s">
        <v>265</v>
      </c>
      <c r="S910" s="20" t="s">
        <v>596</v>
      </c>
      <c r="T910" s="100" t="s">
        <v>600</v>
      </c>
      <c r="U910" s="97"/>
      <c r="V910" s="97"/>
    </row>
    <row r="911" spans="2:22" s="61" customFormat="1" x14ac:dyDescent="0.3">
      <c r="B911" s="32"/>
      <c r="C911" s="62" t="s">
        <v>109</v>
      </c>
      <c r="D911" s="32"/>
      <c r="E911" s="32"/>
      <c r="F911" s="32"/>
      <c r="G911" s="32"/>
      <c r="H911" s="32"/>
      <c r="I911" s="27"/>
      <c r="J911" s="27"/>
      <c r="K911" s="30">
        <f>SUM(K912:K916)</f>
        <v>4796717.1519999998</v>
      </c>
      <c r="L911" s="30">
        <f>SUM(L912:L916)</f>
        <v>233453.01699999993</v>
      </c>
      <c r="M911" s="30">
        <f>SUM(M912:M916)</f>
        <v>5030170.1689999998</v>
      </c>
      <c r="N911" s="24"/>
      <c r="O911" s="24"/>
      <c r="P911" s="24"/>
      <c r="Q911" s="47"/>
      <c r="R911" s="20"/>
      <c r="S911" s="20"/>
      <c r="T911" s="101"/>
      <c r="U911" s="97"/>
      <c r="V911" s="97"/>
    </row>
    <row r="912" spans="2:22" ht="37.5" x14ac:dyDescent="0.3">
      <c r="B912" s="13">
        <v>1</v>
      </c>
      <c r="C912" s="63" t="s">
        <v>723</v>
      </c>
      <c r="D912" s="13">
        <v>1983</v>
      </c>
      <c r="E912" s="13"/>
      <c r="F912" s="13" t="s">
        <v>34</v>
      </c>
      <c r="G912" s="13">
        <v>2</v>
      </c>
      <c r="H912" s="13">
        <v>2145.1</v>
      </c>
      <c r="I912" s="64">
        <v>834.9</v>
      </c>
      <c r="J912" s="64" t="s">
        <v>42</v>
      </c>
      <c r="K912" s="31">
        <f>H912*N912</f>
        <v>328929.63400000002</v>
      </c>
      <c r="L912" s="31">
        <f>H912*O912</f>
        <v>32605.519999999997</v>
      </c>
      <c r="M912" s="31">
        <f>K912+L912</f>
        <v>361535.15400000004</v>
      </c>
      <c r="N912" s="31">
        <v>153.34</v>
      </c>
      <c r="O912" s="31">
        <v>15.2</v>
      </c>
      <c r="P912" s="20"/>
      <c r="Q912" s="102"/>
      <c r="R912" s="20" t="s">
        <v>265</v>
      </c>
      <c r="S912" s="20" t="s">
        <v>596</v>
      </c>
      <c r="T912" s="96"/>
      <c r="U912" s="99"/>
      <c r="V912" s="99"/>
    </row>
    <row r="913" spans="2:22" ht="37.5" x14ac:dyDescent="0.3">
      <c r="B913" s="13">
        <v>2</v>
      </c>
      <c r="C913" s="63" t="s">
        <v>724</v>
      </c>
      <c r="D913" s="13">
        <v>1984</v>
      </c>
      <c r="E913" s="13"/>
      <c r="F913" s="13" t="s">
        <v>34</v>
      </c>
      <c r="G913" s="13">
        <v>2</v>
      </c>
      <c r="H913" s="13">
        <v>2055.6999999999998</v>
      </c>
      <c r="I913" s="64">
        <v>834.5</v>
      </c>
      <c r="J913" s="64" t="s">
        <v>42</v>
      </c>
      <c r="K913" s="31">
        <f>H913*N913</f>
        <v>315221.038</v>
      </c>
      <c r="L913" s="31">
        <f>H913*O913</f>
        <v>31246.639999999996</v>
      </c>
      <c r="M913" s="31">
        <f>K913+L913</f>
        <v>346467.67800000001</v>
      </c>
      <c r="N913" s="31">
        <v>153.34</v>
      </c>
      <c r="O913" s="31">
        <v>15.2</v>
      </c>
      <c r="P913" s="20"/>
      <c r="Q913" s="102"/>
      <c r="R913" s="20" t="s">
        <v>265</v>
      </c>
      <c r="S913" s="20" t="s">
        <v>596</v>
      </c>
      <c r="T913" s="96"/>
      <c r="U913" s="99"/>
      <c r="V913" s="99"/>
    </row>
    <row r="914" spans="2:22" ht="37.5" x14ac:dyDescent="0.3">
      <c r="B914" s="13">
        <v>3</v>
      </c>
      <c r="C914" s="63" t="s">
        <v>725</v>
      </c>
      <c r="D914" s="13">
        <v>1974</v>
      </c>
      <c r="E914" s="13"/>
      <c r="F914" s="13" t="s">
        <v>34</v>
      </c>
      <c r="G914" s="13">
        <v>2</v>
      </c>
      <c r="H914" s="13">
        <v>1808.3</v>
      </c>
      <c r="I914" s="64">
        <v>712.6</v>
      </c>
      <c r="J914" s="64" t="s">
        <v>42</v>
      </c>
      <c r="K914" s="31">
        <f>H914*N914</f>
        <v>277284.72200000001</v>
      </c>
      <c r="L914" s="31">
        <f>H914*O914</f>
        <v>27486.159999999996</v>
      </c>
      <c r="M914" s="31">
        <f>K914+L914</f>
        <v>304770.88199999998</v>
      </c>
      <c r="N914" s="31">
        <v>153.34</v>
      </c>
      <c r="O914" s="31">
        <v>15.2</v>
      </c>
      <c r="P914" s="20"/>
      <c r="Q914" s="102"/>
      <c r="R914" s="20" t="s">
        <v>265</v>
      </c>
      <c r="S914" s="20" t="s">
        <v>596</v>
      </c>
      <c r="T914" s="96"/>
      <c r="U914" s="99"/>
      <c r="V914" s="99"/>
    </row>
    <row r="915" spans="2:22" x14ac:dyDescent="0.3">
      <c r="B915" s="13"/>
      <c r="C915" s="63"/>
      <c r="D915" s="13"/>
      <c r="E915" s="13"/>
      <c r="F915" s="13"/>
      <c r="G915" s="13"/>
      <c r="H915" s="13"/>
      <c r="I915" s="64"/>
      <c r="J915" s="64" t="s">
        <v>229</v>
      </c>
      <c r="K915" s="31">
        <f>H914*N915</f>
        <v>1932457.878</v>
      </c>
      <c r="L915" s="31">
        <f>H914*O915</f>
        <v>70867.276999999987</v>
      </c>
      <c r="M915" s="31">
        <f>K915+L915</f>
        <v>2003325.155</v>
      </c>
      <c r="N915" s="31">
        <v>1068.6600000000001</v>
      </c>
      <c r="O915" s="31">
        <v>39.19</v>
      </c>
      <c r="P915" s="20"/>
      <c r="Q915" s="102"/>
      <c r="R915" s="20" t="s">
        <v>265</v>
      </c>
      <c r="S915" s="20" t="s">
        <v>596</v>
      </c>
      <c r="T915" s="96"/>
      <c r="U915" s="99"/>
      <c r="V915" s="99"/>
    </row>
    <row r="916" spans="2:22" s="61" customFormat="1" x14ac:dyDescent="0.3">
      <c r="B916" s="13">
        <v>4</v>
      </c>
      <c r="C916" s="63" t="s">
        <v>726</v>
      </c>
      <c r="D916" s="13">
        <v>1972</v>
      </c>
      <c r="E916" s="13"/>
      <c r="F916" s="13" t="s">
        <v>34</v>
      </c>
      <c r="G916" s="13">
        <v>2</v>
      </c>
      <c r="H916" s="13">
        <v>1818</v>
      </c>
      <c r="I916" s="64">
        <v>727</v>
      </c>
      <c r="J916" s="64" t="s">
        <v>229</v>
      </c>
      <c r="K916" s="31">
        <f>H916*N916</f>
        <v>1942823.8800000001</v>
      </c>
      <c r="L916" s="31">
        <f>H916*O916</f>
        <v>71247.42</v>
      </c>
      <c r="M916" s="31">
        <f>K916+L916</f>
        <v>2014071.3</v>
      </c>
      <c r="N916" s="31">
        <v>1068.6600000000001</v>
      </c>
      <c r="O916" s="31">
        <v>39.19</v>
      </c>
      <c r="P916" s="20"/>
      <c r="Q916" s="102"/>
      <c r="R916" s="20" t="s">
        <v>265</v>
      </c>
      <c r="S916" s="20" t="s">
        <v>596</v>
      </c>
      <c r="T916" s="100"/>
      <c r="U916" s="97"/>
      <c r="V916" s="97"/>
    </row>
    <row r="917" spans="2:22" s="61" customFormat="1" x14ac:dyDescent="0.3">
      <c r="B917" s="32"/>
      <c r="C917" s="62" t="s">
        <v>111</v>
      </c>
      <c r="D917" s="32"/>
      <c r="E917" s="32"/>
      <c r="F917" s="32"/>
      <c r="G917" s="32"/>
      <c r="H917" s="32"/>
      <c r="I917" s="27"/>
      <c r="J917" s="27"/>
      <c r="K917" s="30">
        <f>SUM(K918:K951)</f>
        <v>13365598.535399999</v>
      </c>
      <c r="L917" s="30">
        <f>SUM(L918:L951)</f>
        <v>699337.32200000004</v>
      </c>
      <c r="M917" s="30">
        <f>SUM(M918:M951)</f>
        <v>14064935.857399998</v>
      </c>
      <c r="N917" s="30"/>
      <c r="O917" s="30"/>
      <c r="P917" s="24"/>
      <c r="Q917" s="47"/>
      <c r="R917" s="20"/>
      <c r="S917" s="20"/>
      <c r="T917" s="101"/>
      <c r="U917" s="97"/>
      <c r="V917" s="97"/>
    </row>
    <row r="918" spans="2:22" ht="56.25" x14ac:dyDescent="0.3">
      <c r="B918" s="13">
        <v>1</v>
      </c>
      <c r="C918" s="63" t="s">
        <v>727</v>
      </c>
      <c r="D918" s="13">
        <v>1961</v>
      </c>
      <c r="E918" s="13"/>
      <c r="F918" s="13" t="s">
        <v>56</v>
      </c>
      <c r="G918" s="13">
        <v>2</v>
      </c>
      <c r="H918" s="13">
        <v>774.02</v>
      </c>
      <c r="I918" s="64">
        <v>427.65</v>
      </c>
      <c r="J918" s="64" t="s">
        <v>42</v>
      </c>
      <c r="K918" s="31">
        <f>H918*N918</f>
        <v>126939.28</v>
      </c>
      <c r="L918" s="31">
        <f>H918*O918</f>
        <v>11772.8442</v>
      </c>
      <c r="M918" s="31">
        <f t="shared" ref="M918:M951" si="91">K918+L918</f>
        <v>138712.12419999999</v>
      </c>
      <c r="N918" s="31">
        <v>164</v>
      </c>
      <c r="O918" s="31">
        <v>15.21</v>
      </c>
      <c r="P918" s="20"/>
      <c r="Q918" s="102"/>
      <c r="R918" s="20" t="s">
        <v>265</v>
      </c>
      <c r="S918" s="20" t="s">
        <v>596</v>
      </c>
      <c r="T918" s="96"/>
      <c r="U918" s="99"/>
      <c r="V918" s="99"/>
    </row>
    <row r="919" spans="2:22" ht="37.5" x14ac:dyDescent="0.3">
      <c r="B919" s="13"/>
      <c r="C919" s="63"/>
      <c r="D919" s="13"/>
      <c r="E919" s="13"/>
      <c r="F919" s="13"/>
      <c r="G919" s="13"/>
      <c r="H919" s="13"/>
      <c r="I919" s="64"/>
      <c r="J919" s="64" t="s">
        <v>45</v>
      </c>
      <c r="K919" s="31">
        <f>H918*N919</f>
        <v>331404.4032</v>
      </c>
      <c r="L919" s="31">
        <f>H918*O919</f>
        <v>13584.050999999999</v>
      </c>
      <c r="M919" s="31">
        <f t="shared" si="91"/>
        <v>344988.45419999998</v>
      </c>
      <c r="N919" s="31">
        <v>428.16</v>
      </c>
      <c r="O919" s="31">
        <v>17.55</v>
      </c>
      <c r="P919" s="20"/>
      <c r="Q919" s="102"/>
      <c r="R919" s="20" t="s">
        <v>265</v>
      </c>
      <c r="S919" s="20" t="s">
        <v>596</v>
      </c>
      <c r="T919" s="96"/>
      <c r="U919" s="99"/>
      <c r="V919" s="99"/>
    </row>
    <row r="920" spans="2:22" ht="56.25" x14ac:dyDescent="0.3">
      <c r="B920" s="13"/>
      <c r="C920" s="63"/>
      <c r="D920" s="13"/>
      <c r="E920" s="13"/>
      <c r="F920" s="13"/>
      <c r="G920" s="13"/>
      <c r="H920" s="13"/>
      <c r="I920" s="64"/>
      <c r="J920" s="64" t="s">
        <v>35</v>
      </c>
      <c r="K920" s="31">
        <f>H918*N920</f>
        <v>41750.638800000001</v>
      </c>
      <c r="L920" s="31">
        <f>H918*O920</f>
        <v>10635.034799999999</v>
      </c>
      <c r="M920" s="31">
        <f t="shared" si="91"/>
        <v>52385.673600000002</v>
      </c>
      <c r="N920" s="31">
        <v>53.94</v>
      </c>
      <c r="O920" s="31">
        <v>13.74</v>
      </c>
      <c r="P920" s="20"/>
      <c r="Q920" s="102"/>
      <c r="R920" s="20" t="s">
        <v>265</v>
      </c>
      <c r="S920" s="20" t="s">
        <v>596</v>
      </c>
      <c r="T920" s="96"/>
      <c r="U920" s="99"/>
      <c r="V920" s="99"/>
    </row>
    <row r="921" spans="2:22" ht="37.5" x14ac:dyDescent="0.3">
      <c r="B921" s="13"/>
      <c r="C921" s="63"/>
      <c r="D921" s="13"/>
      <c r="E921" s="13"/>
      <c r="F921" s="13"/>
      <c r="G921" s="13"/>
      <c r="H921" s="13"/>
      <c r="I921" s="64"/>
      <c r="J921" s="64" t="s">
        <v>53</v>
      </c>
      <c r="K921" s="31">
        <f>H918*N921</f>
        <v>25976.111199999999</v>
      </c>
      <c r="L921" s="31">
        <f>H918*O921</f>
        <v>10294.466</v>
      </c>
      <c r="M921" s="31">
        <f t="shared" si="91"/>
        <v>36270.5772</v>
      </c>
      <c r="N921" s="31">
        <v>33.56</v>
      </c>
      <c r="O921" s="31">
        <v>13.3</v>
      </c>
      <c r="P921" s="20"/>
      <c r="Q921" s="102"/>
      <c r="R921" s="20" t="s">
        <v>265</v>
      </c>
      <c r="S921" s="20" t="s">
        <v>596</v>
      </c>
      <c r="T921" s="96"/>
      <c r="U921" s="99"/>
      <c r="V921" s="99"/>
    </row>
    <row r="922" spans="2:22" x14ac:dyDescent="0.3">
      <c r="B922" s="13"/>
      <c r="C922" s="63"/>
      <c r="D922" s="13"/>
      <c r="E922" s="13"/>
      <c r="F922" s="13"/>
      <c r="G922" s="13"/>
      <c r="H922" s="13"/>
      <c r="I922" s="64"/>
      <c r="J922" s="64" t="s">
        <v>229</v>
      </c>
      <c r="K922" s="31">
        <f>H918*N922</f>
        <v>843287.04980000004</v>
      </c>
      <c r="L922" s="31">
        <f>H918*O922</f>
        <v>29753.328799999999</v>
      </c>
      <c r="M922" s="31">
        <f t="shared" si="91"/>
        <v>873040.37860000005</v>
      </c>
      <c r="N922" s="31">
        <v>1089.49</v>
      </c>
      <c r="O922" s="31">
        <v>38.44</v>
      </c>
      <c r="P922" s="20"/>
      <c r="Q922" s="102"/>
      <c r="R922" s="20" t="s">
        <v>265</v>
      </c>
      <c r="S922" s="20" t="s">
        <v>596</v>
      </c>
      <c r="T922" s="96"/>
      <c r="U922" s="99"/>
      <c r="V922" s="99"/>
    </row>
    <row r="923" spans="2:22" ht="37.5" x14ac:dyDescent="0.3">
      <c r="B923" s="13">
        <v>2</v>
      </c>
      <c r="C923" s="63" t="s">
        <v>728</v>
      </c>
      <c r="D923" s="13">
        <v>1968</v>
      </c>
      <c r="E923" s="13"/>
      <c r="F923" s="13" t="s">
        <v>34</v>
      </c>
      <c r="G923" s="13">
        <v>3</v>
      </c>
      <c r="H923" s="13">
        <v>1680.75</v>
      </c>
      <c r="I923" s="64">
        <v>967.19</v>
      </c>
      <c r="J923" s="64" t="s">
        <v>42</v>
      </c>
      <c r="K923" s="31">
        <f>H923*N923</f>
        <v>261356.625</v>
      </c>
      <c r="L923" s="31">
        <f>H923*O923</f>
        <v>25160.827499999999</v>
      </c>
      <c r="M923" s="31">
        <f t="shared" si="91"/>
        <v>286517.45250000001</v>
      </c>
      <c r="N923" s="31">
        <v>155.5</v>
      </c>
      <c r="O923" s="31">
        <v>14.97</v>
      </c>
      <c r="P923" s="20"/>
      <c r="Q923" s="102"/>
      <c r="R923" s="20" t="s">
        <v>265</v>
      </c>
      <c r="S923" s="20" t="s">
        <v>596</v>
      </c>
      <c r="T923" s="96"/>
      <c r="U923" s="99"/>
      <c r="V923" s="99"/>
    </row>
    <row r="924" spans="2:22" ht="37.5" x14ac:dyDescent="0.3">
      <c r="B924" s="13"/>
      <c r="C924" s="63"/>
      <c r="D924" s="13"/>
      <c r="E924" s="13"/>
      <c r="F924" s="13"/>
      <c r="G924" s="13"/>
      <c r="H924" s="13"/>
      <c r="I924" s="64"/>
      <c r="J924" s="64" t="s">
        <v>45</v>
      </c>
      <c r="K924" s="31">
        <f>H923*N924</f>
        <v>688586.46750000003</v>
      </c>
      <c r="L924" s="31">
        <f>H923*O924</f>
        <v>25076.79</v>
      </c>
      <c r="M924" s="31">
        <f t="shared" si="91"/>
        <v>713663.25750000007</v>
      </c>
      <c r="N924" s="31">
        <v>409.69</v>
      </c>
      <c r="O924" s="31">
        <v>14.92</v>
      </c>
      <c r="P924" s="20"/>
      <c r="Q924" s="102"/>
      <c r="R924" s="20" t="s">
        <v>265</v>
      </c>
      <c r="S924" s="20" t="s">
        <v>596</v>
      </c>
      <c r="T924" s="96"/>
      <c r="U924" s="99"/>
      <c r="V924" s="99"/>
    </row>
    <row r="925" spans="2:22" x14ac:dyDescent="0.3">
      <c r="B925" s="13"/>
      <c r="C925" s="63"/>
      <c r="D925" s="13"/>
      <c r="E925" s="13"/>
      <c r="F925" s="13"/>
      <c r="G925" s="13"/>
      <c r="H925" s="13"/>
      <c r="I925" s="64"/>
      <c r="J925" s="64" t="s">
        <v>229</v>
      </c>
      <c r="K925" s="31">
        <f>H923*N925</f>
        <v>1748954.835</v>
      </c>
      <c r="L925" s="31">
        <f>H923*O925</f>
        <v>37430.302499999998</v>
      </c>
      <c r="M925" s="31">
        <f t="shared" si="91"/>
        <v>1786385.1375</v>
      </c>
      <c r="N925" s="31">
        <v>1040.58</v>
      </c>
      <c r="O925" s="31">
        <v>22.27</v>
      </c>
      <c r="P925" s="20"/>
      <c r="Q925" s="102"/>
      <c r="R925" s="20" t="s">
        <v>265</v>
      </c>
      <c r="S925" s="20" t="s">
        <v>596</v>
      </c>
      <c r="T925" s="96"/>
      <c r="U925" s="99"/>
      <c r="V925" s="99"/>
    </row>
    <row r="926" spans="2:22" ht="56.25" x14ac:dyDescent="0.3">
      <c r="B926" s="13">
        <v>3</v>
      </c>
      <c r="C926" s="63" t="s">
        <v>729</v>
      </c>
      <c r="D926" s="13">
        <v>1962</v>
      </c>
      <c r="E926" s="13"/>
      <c r="F926" s="13" t="s">
        <v>56</v>
      </c>
      <c r="G926" s="13">
        <v>2</v>
      </c>
      <c r="H926" s="13">
        <v>514.21</v>
      </c>
      <c r="I926" s="64">
        <v>275.69</v>
      </c>
      <c r="J926" s="64" t="s">
        <v>42</v>
      </c>
      <c r="K926" s="31">
        <f>H926*N926</f>
        <v>84330.44</v>
      </c>
      <c r="L926" s="31">
        <f>H926*O926</f>
        <v>7821.1341000000011</v>
      </c>
      <c r="M926" s="31">
        <f t="shared" si="91"/>
        <v>92151.574099999998</v>
      </c>
      <c r="N926" s="31">
        <v>164</v>
      </c>
      <c r="O926" s="31">
        <v>15.21</v>
      </c>
      <c r="P926" s="20"/>
      <c r="Q926" s="102"/>
      <c r="R926" s="20" t="s">
        <v>265</v>
      </c>
      <c r="S926" s="20" t="s">
        <v>596</v>
      </c>
      <c r="T926" s="96"/>
      <c r="U926" s="99"/>
      <c r="V926" s="99"/>
    </row>
    <row r="927" spans="2:22" ht="37.5" x14ac:dyDescent="0.3">
      <c r="B927" s="13"/>
      <c r="C927" s="63"/>
      <c r="D927" s="13"/>
      <c r="E927" s="13"/>
      <c r="F927" s="13"/>
      <c r="G927" s="13"/>
      <c r="H927" s="13"/>
      <c r="I927" s="64"/>
      <c r="J927" s="64" t="s">
        <v>45</v>
      </c>
      <c r="K927" s="31">
        <f>H926*N927</f>
        <v>220164.15360000002</v>
      </c>
      <c r="L927" s="31">
        <f>H926*O927</f>
        <v>9024.3855000000003</v>
      </c>
      <c r="M927" s="31">
        <f t="shared" si="91"/>
        <v>229188.53910000002</v>
      </c>
      <c r="N927" s="31">
        <v>428.16</v>
      </c>
      <c r="O927" s="31">
        <v>17.55</v>
      </c>
      <c r="P927" s="20"/>
      <c r="Q927" s="102"/>
      <c r="R927" s="20" t="s">
        <v>265</v>
      </c>
      <c r="S927" s="20" t="s">
        <v>596</v>
      </c>
      <c r="T927" s="96"/>
      <c r="U927" s="99"/>
      <c r="V927" s="99"/>
    </row>
    <row r="928" spans="2:22" ht="56.25" x14ac:dyDescent="0.3">
      <c r="B928" s="13"/>
      <c r="C928" s="63"/>
      <c r="D928" s="13"/>
      <c r="E928" s="13"/>
      <c r="F928" s="13"/>
      <c r="G928" s="13"/>
      <c r="H928" s="13"/>
      <c r="I928" s="64"/>
      <c r="J928" s="64" t="s">
        <v>35</v>
      </c>
      <c r="K928" s="31">
        <f>H926*N928</f>
        <v>27736.487400000002</v>
      </c>
      <c r="L928" s="31">
        <f>H926*O928</f>
        <v>7065.2454000000007</v>
      </c>
      <c r="M928" s="31">
        <f t="shared" si="91"/>
        <v>34801.732800000005</v>
      </c>
      <c r="N928" s="31">
        <v>53.94</v>
      </c>
      <c r="O928" s="31">
        <v>13.74</v>
      </c>
      <c r="P928" s="20"/>
      <c r="Q928" s="102"/>
      <c r="R928" s="20" t="s">
        <v>265</v>
      </c>
      <c r="S928" s="20" t="s">
        <v>596</v>
      </c>
      <c r="T928" s="96"/>
      <c r="U928" s="99"/>
      <c r="V928" s="99"/>
    </row>
    <row r="929" spans="2:22" ht="37.5" x14ac:dyDescent="0.3">
      <c r="B929" s="13"/>
      <c r="C929" s="63"/>
      <c r="D929" s="13"/>
      <c r="E929" s="13"/>
      <c r="F929" s="13"/>
      <c r="G929" s="13"/>
      <c r="H929" s="13"/>
      <c r="I929" s="64"/>
      <c r="J929" s="64" t="s">
        <v>53</v>
      </c>
      <c r="K929" s="31">
        <f>H926*N929</f>
        <v>17256.887600000002</v>
      </c>
      <c r="L929" s="31">
        <f>H926*O929</f>
        <v>6838.9930000000013</v>
      </c>
      <c r="M929" s="31">
        <f t="shared" si="91"/>
        <v>24095.880600000004</v>
      </c>
      <c r="N929" s="31">
        <v>33.56</v>
      </c>
      <c r="O929" s="31">
        <v>13.3</v>
      </c>
      <c r="P929" s="20"/>
      <c r="Q929" s="102"/>
      <c r="R929" s="20" t="s">
        <v>265</v>
      </c>
      <c r="S929" s="20" t="s">
        <v>596</v>
      </c>
      <c r="T929" s="96"/>
      <c r="U929" s="99"/>
      <c r="V929" s="99"/>
    </row>
    <row r="930" spans="2:22" x14ac:dyDescent="0.3">
      <c r="B930" s="13"/>
      <c r="C930" s="63"/>
      <c r="D930" s="13"/>
      <c r="E930" s="13"/>
      <c r="F930" s="13"/>
      <c r="G930" s="13"/>
      <c r="H930" s="13"/>
      <c r="I930" s="64"/>
      <c r="J930" s="64" t="s">
        <v>229</v>
      </c>
      <c r="K930" s="31">
        <f>H926*N930</f>
        <v>560226.65289999999</v>
      </c>
      <c r="L930" s="31">
        <f>H926*O930</f>
        <v>19766.232400000001</v>
      </c>
      <c r="M930" s="31">
        <f t="shared" si="91"/>
        <v>579992.88529999997</v>
      </c>
      <c r="N930" s="31">
        <v>1089.49</v>
      </c>
      <c r="O930" s="31">
        <v>38.44</v>
      </c>
      <c r="P930" s="20"/>
      <c r="Q930" s="102"/>
      <c r="R930" s="20" t="s">
        <v>265</v>
      </c>
      <c r="S930" s="20" t="s">
        <v>596</v>
      </c>
      <c r="T930" s="96"/>
      <c r="U930" s="99"/>
      <c r="V930" s="99"/>
    </row>
    <row r="931" spans="2:22" ht="56.25" x14ac:dyDescent="0.3">
      <c r="B931" s="13">
        <v>4</v>
      </c>
      <c r="C931" s="63" t="s">
        <v>730</v>
      </c>
      <c r="D931" s="13">
        <v>1966</v>
      </c>
      <c r="E931" s="13"/>
      <c r="F931" s="13" t="s">
        <v>56</v>
      </c>
      <c r="G931" s="13">
        <v>2</v>
      </c>
      <c r="H931" s="13">
        <v>665.03</v>
      </c>
      <c r="I931" s="64">
        <v>381.51</v>
      </c>
      <c r="J931" s="64" t="s">
        <v>45</v>
      </c>
      <c r="K931" s="31">
        <f>H931*N931</f>
        <v>284739.24479999999</v>
      </c>
      <c r="L931" s="31">
        <f>H931*O931</f>
        <v>11671.2765</v>
      </c>
      <c r="M931" s="31">
        <f t="shared" si="91"/>
        <v>296410.52129999996</v>
      </c>
      <c r="N931" s="31">
        <v>428.16</v>
      </c>
      <c r="O931" s="31">
        <v>17.55</v>
      </c>
      <c r="P931" s="20"/>
      <c r="Q931" s="102"/>
      <c r="R931" s="20" t="s">
        <v>265</v>
      </c>
      <c r="S931" s="20" t="s">
        <v>596</v>
      </c>
      <c r="T931" s="96"/>
      <c r="U931" s="99"/>
      <c r="V931" s="99"/>
    </row>
    <row r="932" spans="2:22" x14ac:dyDescent="0.3">
      <c r="B932" s="13"/>
      <c r="C932" s="63"/>
      <c r="D932" s="13"/>
      <c r="E932" s="13"/>
      <c r="F932" s="13"/>
      <c r="G932" s="13"/>
      <c r="H932" s="13"/>
      <c r="I932" s="64"/>
      <c r="J932" s="64" t="s">
        <v>229</v>
      </c>
      <c r="K932" s="31">
        <f>H931*N932</f>
        <v>724543.53469999996</v>
      </c>
      <c r="L932" s="31">
        <f>H931*O932</f>
        <v>25563.753199999999</v>
      </c>
      <c r="M932" s="31">
        <f t="shared" si="91"/>
        <v>750107.2879</v>
      </c>
      <c r="N932" s="31">
        <v>1089.49</v>
      </c>
      <c r="O932" s="31">
        <v>38.44</v>
      </c>
      <c r="P932" s="20"/>
      <c r="Q932" s="102"/>
      <c r="R932" s="20" t="s">
        <v>265</v>
      </c>
      <c r="S932" s="20" t="s">
        <v>596</v>
      </c>
      <c r="T932" s="96"/>
      <c r="U932" s="99"/>
      <c r="V932" s="99"/>
    </row>
    <row r="933" spans="2:22" ht="56.25" x14ac:dyDescent="0.3">
      <c r="B933" s="13">
        <v>5</v>
      </c>
      <c r="C933" s="63" t="s">
        <v>116</v>
      </c>
      <c r="D933" s="13">
        <v>1965</v>
      </c>
      <c r="E933" s="13"/>
      <c r="F933" s="13" t="s">
        <v>56</v>
      </c>
      <c r="G933" s="13">
        <v>2</v>
      </c>
      <c r="H933" s="13">
        <v>693.32</v>
      </c>
      <c r="I933" s="64">
        <v>359</v>
      </c>
      <c r="J933" s="64" t="s">
        <v>229</v>
      </c>
      <c r="K933" s="31">
        <f>H933*N933</f>
        <v>729899.56320000009</v>
      </c>
      <c r="L933" s="31">
        <f>H933*O933</f>
        <v>15918.627200000003</v>
      </c>
      <c r="M933" s="31">
        <f t="shared" si="91"/>
        <v>745818.19040000008</v>
      </c>
      <c r="N933" s="31">
        <v>1052.76</v>
      </c>
      <c r="O933" s="31">
        <v>22.96</v>
      </c>
      <c r="P933" s="20"/>
      <c r="Q933" s="102"/>
      <c r="R933" s="20" t="s">
        <v>265</v>
      </c>
      <c r="S933" s="20" t="s">
        <v>596</v>
      </c>
      <c r="T933" s="96"/>
      <c r="U933" s="99"/>
      <c r="V933" s="99"/>
    </row>
    <row r="934" spans="2:22" ht="37.5" x14ac:dyDescent="0.3">
      <c r="B934" s="13">
        <v>6</v>
      </c>
      <c r="C934" s="63" t="s">
        <v>731</v>
      </c>
      <c r="D934" s="13">
        <v>1988</v>
      </c>
      <c r="E934" s="13"/>
      <c r="F934" s="13" t="s">
        <v>34</v>
      </c>
      <c r="G934" s="13">
        <v>2</v>
      </c>
      <c r="H934" s="13">
        <v>1775.91</v>
      </c>
      <c r="I934" s="64">
        <v>826.91</v>
      </c>
      <c r="J934" s="64" t="s">
        <v>42</v>
      </c>
      <c r="K934" s="31">
        <f>H934*N934</f>
        <v>216217.04250000001</v>
      </c>
      <c r="L934" s="31">
        <f>H934*O934</f>
        <v>26976.072899999999</v>
      </c>
      <c r="M934" s="31">
        <f t="shared" si="91"/>
        <v>243193.11540000001</v>
      </c>
      <c r="N934" s="31">
        <v>121.75</v>
      </c>
      <c r="O934" s="31">
        <v>15.19</v>
      </c>
      <c r="P934" s="20"/>
      <c r="Q934" s="102"/>
      <c r="R934" s="20" t="s">
        <v>265</v>
      </c>
      <c r="S934" s="20" t="s">
        <v>596</v>
      </c>
      <c r="T934" s="96" t="s">
        <v>589</v>
      </c>
      <c r="U934" s="99"/>
      <c r="V934" s="99"/>
    </row>
    <row r="935" spans="2:22" ht="56.25" x14ac:dyDescent="0.3">
      <c r="B935" s="13">
        <v>7</v>
      </c>
      <c r="C935" s="63" t="s">
        <v>732</v>
      </c>
      <c r="D935" s="13">
        <v>1961</v>
      </c>
      <c r="E935" s="13"/>
      <c r="F935" s="13" t="s">
        <v>56</v>
      </c>
      <c r="G935" s="13">
        <v>2</v>
      </c>
      <c r="H935" s="13">
        <v>548.5</v>
      </c>
      <c r="I935" s="64">
        <v>296.62</v>
      </c>
      <c r="J935" s="64" t="s">
        <v>42</v>
      </c>
      <c r="K935" s="31">
        <f>H935*N935</f>
        <v>89893.664999999994</v>
      </c>
      <c r="L935" s="31">
        <f>H935*O935</f>
        <v>8342.6850000000013</v>
      </c>
      <c r="M935" s="31">
        <f t="shared" si="91"/>
        <v>98236.349999999991</v>
      </c>
      <c r="N935" s="31">
        <v>163.89</v>
      </c>
      <c r="O935" s="31">
        <v>15.21</v>
      </c>
      <c r="P935" s="20"/>
      <c r="Q935" s="102"/>
      <c r="R935" s="20" t="s">
        <v>265</v>
      </c>
      <c r="S935" s="20" t="s">
        <v>596</v>
      </c>
      <c r="T935" s="96"/>
      <c r="U935" s="99"/>
      <c r="V935" s="99"/>
    </row>
    <row r="936" spans="2:22" ht="56.25" x14ac:dyDescent="0.3">
      <c r="B936" s="13"/>
      <c r="C936" s="63"/>
      <c r="D936" s="13"/>
      <c r="E936" s="13"/>
      <c r="F936" s="13"/>
      <c r="G936" s="13"/>
      <c r="H936" s="13"/>
      <c r="I936" s="64"/>
      <c r="J936" s="64" t="s">
        <v>35</v>
      </c>
      <c r="K936" s="31">
        <f>H935*N936</f>
        <v>29586.09</v>
      </c>
      <c r="L936" s="31">
        <f>H935*O936</f>
        <v>6384.54</v>
      </c>
      <c r="M936" s="31">
        <f t="shared" si="91"/>
        <v>35970.629999999997</v>
      </c>
      <c r="N936" s="31">
        <v>53.94</v>
      </c>
      <c r="O936" s="31">
        <v>11.64</v>
      </c>
      <c r="P936" s="20"/>
      <c r="Q936" s="102"/>
      <c r="R936" s="20" t="s">
        <v>265</v>
      </c>
      <c r="S936" s="20" t="s">
        <v>596</v>
      </c>
      <c r="T936" s="96" t="s">
        <v>733</v>
      </c>
      <c r="U936" s="99"/>
      <c r="V936" s="99"/>
    </row>
    <row r="937" spans="2:22" ht="37.5" x14ac:dyDescent="0.3">
      <c r="B937" s="13">
        <v>8</v>
      </c>
      <c r="C937" s="63" t="s">
        <v>734</v>
      </c>
      <c r="D937" s="13">
        <v>1987</v>
      </c>
      <c r="E937" s="13"/>
      <c r="F937" s="13" t="s">
        <v>34</v>
      </c>
      <c r="G937" s="13">
        <v>5</v>
      </c>
      <c r="H937" s="13">
        <v>5626.57</v>
      </c>
      <c r="I937" s="64">
        <v>3471.9</v>
      </c>
      <c r="J937" s="64" t="s">
        <v>42</v>
      </c>
      <c r="K937" s="31">
        <f>H937*N937</f>
        <v>874931.63500000001</v>
      </c>
      <c r="L937" s="31">
        <f>H937*O937</f>
        <v>84229.752899999992</v>
      </c>
      <c r="M937" s="31">
        <f t="shared" si="91"/>
        <v>959161.38789999997</v>
      </c>
      <c r="N937" s="31">
        <v>155.5</v>
      </c>
      <c r="O937" s="31">
        <v>14.97</v>
      </c>
      <c r="P937" s="20"/>
      <c r="Q937" s="102"/>
      <c r="R937" s="20" t="s">
        <v>265</v>
      </c>
      <c r="S937" s="20" t="s">
        <v>596</v>
      </c>
      <c r="T937" s="96"/>
      <c r="U937" s="99"/>
      <c r="V937" s="99"/>
    </row>
    <row r="938" spans="2:22" ht="37.5" x14ac:dyDescent="0.3">
      <c r="B938" s="13">
        <v>9</v>
      </c>
      <c r="C938" s="63" t="s">
        <v>735</v>
      </c>
      <c r="D938" s="13">
        <v>1951</v>
      </c>
      <c r="E938" s="13"/>
      <c r="F938" s="13" t="s">
        <v>34</v>
      </c>
      <c r="G938" s="13">
        <v>2</v>
      </c>
      <c r="H938" s="13">
        <v>1082.79</v>
      </c>
      <c r="I938" s="64">
        <v>351.7</v>
      </c>
      <c r="J938" s="64" t="s">
        <v>45</v>
      </c>
      <c r="K938" s="31">
        <f>H938*N938</f>
        <v>483260.0049</v>
      </c>
      <c r="L938" s="31">
        <f>H938*O938</f>
        <v>19425.2526</v>
      </c>
      <c r="M938" s="31">
        <f t="shared" si="91"/>
        <v>502685.25750000001</v>
      </c>
      <c r="N938" s="31">
        <v>446.31</v>
      </c>
      <c r="O938" s="31">
        <v>17.940000000000001</v>
      </c>
      <c r="P938" s="20"/>
      <c r="Q938" s="102"/>
      <c r="R938" s="20" t="s">
        <v>265</v>
      </c>
      <c r="S938" s="20" t="s">
        <v>596</v>
      </c>
      <c r="T938" s="96"/>
      <c r="U938" s="99"/>
      <c r="V938" s="99"/>
    </row>
    <row r="939" spans="2:22" x14ac:dyDescent="0.3">
      <c r="B939" s="13"/>
      <c r="C939" s="63"/>
      <c r="D939" s="13"/>
      <c r="E939" s="13"/>
      <c r="F939" s="13"/>
      <c r="G939" s="13"/>
      <c r="H939" s="13"/>
      <c r="I939" s="64"/>
      <c r="J939" s="64" t="s">
        <v>229</v>
      </c>
      <c r="K939" s="31">
        <f>H938*N939</f>
        <v>1157134.3614000001</v>
      </c>
      <c r="L939" s="31">
        <f>H938*O939</f>
        <v>42434.540099999998</v>
      </c>
      <c r="M939" s="31">
        <f t="shared" si="91"/>
        <v>1199568.9015000002</v>
      </c>
      <c r="N939" s="31">
        <v>1068.6600000000001</v>
      </c>
      <c r="O939" s="31">
        <v>39.19</v>
      </c>
      <c r="P939" s="20"/>
      <c r="Q939" s="102"/>
      <c r="R939" s="20" t="s">
        <v>265</v>
      </c>
      <c r="S939" s="20" t="s">
        <v>596</v>
      </c>
      <c r="T939" s="96"/>
      <c r="U939" s="99"/>
      <c r="V939" s="99"/>
    </row>
    <row r="940" spans="2:22" ht="37.5" x14ac:dyDescent="0.3">
      <c r="B940" s="13">
        <v>10</v>
      </c>
      <c r="C940" s="63" t="s">
        <v>736</v>
      </c>
      <c r="D940" s="13">
        <v>1976</v>
      </c>
      <c r="E940" s="13"/>
      <c r="F940" s="13" t="s">
        <v>34</v>
      </c>
      <c r="G940" s="13">
        <v>3</v>
      </c>
      <c r="H940" s="13">
        <v>2169.34</v>
      </c>
      <c r="I940" s="64">
        <v>1075.48</v>
      </c>
      <c r="J940" s="64" t="s">
        <v>45</v>
      </c>
      <c r="K940" s="31">
        <f>H940*N940</f>
        <v>888605.05080000008</v>
      </c>
      <c r="L940" s="31">
        <f>H940*O940</f>
        <v>34579.279600000002</v>
      </c>
      <c r="M940" s="31">
        <f t="shared" si="91"/>
        <v>923184.33040000009</v>
      </c>
      <c r="N940" s="31">
        <v>409.62</v>
      </c>
      <c r="O940" s="31">
        <v>15.94</v>
      </c>
      <c r="P940" s="20"/>
      <c r="Q940" s="102"/>
      <c r="R940" s="20" t="s">
        <v>265</v>
      </c>
      <c r="S940" s="20" t="s">
        <v>596</v>
      </c>
      <c r="T940" s="96"/>
      <c r="U940" s="99"/>
      <c r="V940" s="99"/>
    </row>
    <row r="941" spans="2:22" ht="37.5" x14ac:dyDescent="0.3">
      <c r="B941" s="13"/>
      <c r="C941" s="63"/>
      <c r="D941" s="13"/>
      <c r="E941" s="13"/>
      <c r="F941" s="13"/>
      <c r="G941" s="13"/>
      <c r="H941" s="13"/>
      <c r="I941" s="64"/>
      <c r="J941" s="64" t="s">
        <v>42</v>
      </c>
      <c r="K941" s="31">
        <f>H940*N941</f>
        <v>326377.20299999998</v>
      </c>
      <c r="L941" s="31">
        <f>H940*O941</f>
        <v>32453.326400000005</v>
      </c>
      <c r="M941" s="31">
        <f t="shared" si="91"/>
        <v>358830.5294</v>
      </c>
      <c r="N941" s="31">
        <v>150.44999999999999</v>
      </c>
      <c r="O941" s="31">
        <v>14.96</v>
      </c>
      <c r="P941" s="20"/>
      <c r="Q941" s="102"/>
      <c r="R941" s="20" t="s">
        <v>265</v>
      </c>
      <c r="S941" s="20" t="s">
        <v>596</v>
      </c>
      <c r="T941" s="96"/>
      <c r="U941" s="99"/>
      <c r="V941" s="99"/>
    </row>
    <row r="942" spans="2:22" ht="37.5" x14ac:dyDescent="0.3">
      <c r="B942" s="13"/>
      <c r="C942" s="63"/>
      <c r="D942" s="13"/>
      <c r="E942" s="13"/>
      <c r="F942" s="13"/>
      <c r="G942" s="13"/>
      <c r="H942" s="13"/>
      <c r="I942" s="64"/>
      <c r="J942" s="64" t="s">
        <v>737</v>
      </c>
      <c r="K942" s="31">
        <f>H940*N942</f>
        <v>159706.81080000001</v>
      </c>
      <c r="L942" s="31">
        <f>H940*O942</f>
        <v>7028.6616000000013</v>
      </c>
      <c r="M942" s="31">
        <f t="shared" si="91"/>
        <v>166735.4724</v>
      </c>
      <c r="N942" s="31">
        <v>73.62</v>
      </c>
      <c r="O942" s="31">
        <v>3.24</v>
      </c>
      <c r="P942" s="20"/>
      <c r="Q942" s="102"/>
      <c r="R942" s="20" t="s">
        <v>265</v>
      </c>
      <c r="S942" s="20" t="s">
        <v>596</v>
      </c>
      <c r="T942" s="96"/>
      <c r="U942" s="99"/>
      <c r="V942" s="99"/>
    </row>
    <row r="943" spans="2:22" x14ac:dyDescent="0.3">
      <c r="B943" s="13"/>
      <c r="C943" s="63"/>
      <c r="D943" s="13"/>
      <c r="E943" s="13"/>
      <c r="F943" s="13"/>
      <c r="G943" s="13"/>
      <c r="H943" s="13"/>
      <c r="I943" s="64"/>
      <c r="J943" s="22" t="s">
        <v>104</v>
      </c>
      <c r="K943" s="31">
        <f>H940*N943</f>
        <v>367160.79500000004</v>
      </c>
      <c r="L943" s="31">
        <f>H940*O943</f>
        <v>7874.7042000000001</v>
      </c>
      <c r="M943" s="31">
        <f t="shared" si="91"/>
        <v>375035.49920000002</v>
      </c>
      <c r="N943" s="31">
        <v>169.25</v>
      </c>
      <c r="O943" s="31">
        <v>3.63</v>
      </c>
      <c r="P943" s="20"/>
      <c r="Q943" s="102"/>
      <c r="R943" s="20" t="s">
        <v>265</v>
      </c>
      <c r="S943" s="20" t="s">
        <v>596</v>
      </c>
      <c r="T943" s="96"/>
      <c r="U943" s="99"/>
      <c r="V943" s="99"/>
    </row>
    <row r="944" spans="2:22" ht="37.5" x14ac:dyDescent="0.3">
      <c r="B944" s="13"/>
      <c r="C944" s="63"/>
      <c r="D944" s="13"/>
      <c r="E944" s="13"/>
      <c r="F944" s="13"/>
      <c r="G944" s="13"/>
      <c r="H944" s="13"/>
      <c r="I944" s="64"/>
      <c r="J944" s="22" t="s">
        <v>53</v>
      </c>
      <c r="K944" s="31">
        <f>H940*N944</f>
        <v>74104.654399999999</v>
      </c>
      <c r="L944" s="31">
        <f>H940*O944</f>
        <v>23797.659800000001</v>
      </c>
      <c r="M944" s="31">
        <f t="shared" si="91"/>
        <v>97902.314199999993</v>
      </c>
      <c r="N944" s="31">
        <v>34.159999999999997</v>
      </c>
      <c r="O944" s="31">
        <v>10.97</v>
      </c>
      <c r="P944" s="20"/>
      <c r="Q944" s="102"/>
      <c r="R944" s="20" t="s">
        <v>265</v>
      </c>
      <c r="S944" s="20" t="s">
        <v>596</v>
      </c>
      <c r="T944" s="96"/>
      <c r="U944" s="99"/>
      <c r="V944" s="99"/>
    </row>
    <row r="945" spans="2:22" ht="37.5" x14ac:dyDescent="0.3">
      <c r="B945" s="13">
        <v>11</v>
      </c>
      <c r="C945" s="63" t="s">
        <v>738</v>
      </c>
      <c r="D945" s="13">
        <v>1960</v>
      </c>
      <c r="E945" s="13"/>
      <c r="F945" s="13" t="s">
        <v>34</v>
      </c>
      <c r="G945" s="13">
        <v>3</v>
      </c>
      <c r="H945" s="13">
        <v>2184.94</v>
      </c>
      <c r="I945" s="64">
        <v>1071.49</v>
      </c>
      <c r="J945" s="22" t="s">
        <v>53</v>
      </c>
      <c r="K945" s="31">
        <f>H945*N945</f>
        <v>74637.550399999993</v>
      </c>
      <c r="L945" s="31">
        <f>H945*O945</f>
        <v>23968.791800000003</v>
      </c>
      <c r="M945" s="31">
        <f t="shared" si="91"/>
        <v>98606.342199999999</v>
      </c>
      <c r="N945" s="31">
        <v>34.159999999999997</v>
      </c>
      <c r="O945" s="31">
        <v>10.97</v>
      </c>
      <c r="P945" s="20"/>
      <c r="Q945" s="102"/>
      <c r="R945" s="20" t="s">
        <v>265</v>
      </c>
      <c r="S945" s="20" t="s">
        <v>596</v>
      </c>
      <c r="T945" s="96"/>
      <c r="U945" s="99"/>
      <c r="V945" s="99"/>
    </row>
    <row r="946" spans="2:22" ht="56.25" x14ac:dyDescent="0.3">
      <c r="B946" s="13"/>
      <c r="C946" s="63"/>
      <c r="D946" s="13"/>
      <c r="E946" s="13"/>
      <c r="F946" s="13"/>
      <c r="G946" s="13"/>
      <c r="H946" s="13"/>
      <c r="I946" s="64"/>
      <c r="J946" s="22" t="s">
        <v>84</v>
      </c>
      <c r="K946" s="31">
        <f>H945*N946</f>
        <v>301827.6116</v>
      </c>
      <c r="L946" s="31">
        <f>H945*O946</f>
        <v>31091.696200000002</v>
      </c>
      <c r="M946" s="31">
        <f t="shared" si="91"/>
        <v>332919.30780000001</v>
      </c>
      <c r="N946" s="31">
        <v>138.13999999999999</v>
      </c>
      <c r="O946" s="31">
        <v>14.23</v>
      </c>
      <c r="P946" s="20"/>
      <c r="Q946" s="102"/>
      <c r="R946" s="20" t="s">
        <v>265</v>
      </c>
      <c r="S946" s="20" t="s">
        <v>596</v>
      </c>
      <c r="T946" s="96"/>
      <c r="U946" s="99"/>
      <c r="V946" s="99"/>
    </row>
    <row r="947" spans="2:22" ht="37.5" x14ac:dyDescent="0.3">
      <c r="B947" s="13"/>
      <c r="C947" s="63"/>
      <c r="D947" s="13"/>
      <c r="E947" s="13"/>
      <c r="F947" s="13"/>
      <c r="G947" s="13"/>
      <c r="H947" s="13"/>
      <c r="I947" s="64"/>
      <c r="J947" s="22" t="s">
        <v>45</v>
      </c>
      <c r="K947" s="31">
        <f>H945*N947</f>
        <v>894995.12280000001</v>
      </c>
      <c r="L947" s="31">
        <f>H945*O947</f>
        <v>34827.943599999999</v>
      </c>
      <c r="M947" s="31">
        <f t="shared" si="91"/>
        <v>929823.06640000001</v>
      </c>
      <c r="N947" s="31">
        <v>409.62</v>
      </c>
      <c r="O947" s="31">
        <v>15.94</v>
      </c>
      <c r="P947" s="20"/>
      <c r="Q947" s="102"/>
      <c r="R947" s="20" t="s">
        <v>265</v>
      </c>
      <c r="S947" s="20" t="s">
        <v>596</v>
      </c>
      <c r="T947" s="96"/>
      <c r="U947" s="99"/>
      <c r="V947" s="99"/>
    </row>
    <row r="948" spans="2:22" ht="56.25" x14ac:dyDescent="0.3">
      <c r="B948" s="13"/>
      <c r="C948" s="63"/>
      <c r="D948" s="13"/>
      <c r="E948" s="13"/>
      <c r="F948" s="13"/>
      <c r="G948" s="13"/>
      <c r="H948" s="13"/>
      <c r="I948" s="64"/>
      <c r="J948" s="22" t="s">
        <v>35</v>
      </c>
      <c r="K948" s="31">
        <f>H945*N948</f>
        <v>119975.0554</v>
      </c>
      <c r="L948" s="31">
        <f>H945*O948</f>
        <v>27202.503000000001</v>
      </c>
      <c r="M948" s="31">
        <f t="shared" si="91"/>
        <v>147177.55840000001</v>
      </c>
      <c r="N948" s="31">
        <v>54.91</v>
      </c>
      <c r="O948" s="31">
        <v>12.45</v>
      </c>
      <c r="P948" s="20"/>
      <c r="Q948" s="102"/>
      <c r="R948" s="20" t="s">
        <v>265</v>
      </c>
      <c r="S948" s="20" t="s">
        <v>596</v>
      </c>
      <c r="T948" s="96"/>
      <c r="U948" s="99"/>
      <c r="V948" s="99"/>
    </row>
    <row r="949" spans="2:22" ht="56.25" x14ac:dyDescent="0.3">
      <c r="B949" s="13">
        <v>12</v>
      </c>
      <c r="C949" s="63" t="s">
        <v>739</v>
      </c>
      <c r="D949" s="13">
        <v>1960</v>
      </c>
      <c r="E949" s="13"/>
      <c r="F949" s="13" t="s">
        <v>56</v>
      </c>
      <c r="G949" s="13">
        <v>2</v>
      </c>
      <c r="H949" s="13">
        <v>692.25</v>
      </c>
      <c r="I949" s="64">
        <v>415.95</v>
      </c>
      <c r="J949" s="22" t="s">
        <v>104</v>
      </c>
      <c r="K949" s="31">
        <f>H949*N949</f>
        <v>457951.065</v>
      </c>
      <c r="L949" s="31">
        <f>H949*O949</f>
        <v>9802.26</v>
      </c>
      <c r="M949" s="31">
        <f t="shared" si="91"/>
        <v>467753.32500000001</v>
      </c>
      <c r="N949" s="31">
        <v>661.54</v>
      </c>
      <c r="O949" s="31">
        <v>14.16</v>
      </c>
      <c r="P949" s="20"/>
      <c r="Q949" s="102"/>
      <c r="R949" s="20" t="s">
        <v>265</v>
      </c>
      <c r="S949" s="20" t="s">
        <v>596</v>
      </c>
      <c r="T949" s="96"/>
      <c r="U949" s="99"/>
      <c r="V949" s="99"/>
    </row>
    <row r="950" spans="2:22" ht="56.25" x14ac:dyDescent="0.3">
      <c r="B950" s="13"/>
      <c r="C950" s="63"/>
      <c r="D950" s="13"/>
      <c r="E950" s="13"/>
      <c r="F950" s="13"/>
      <c r="G950" s="13"/>
      <c r="H950" s="13"/>
      <c r="I950" s="64"/>
      <c r="J950" s="22" t="s">
        <v>84</v>
      </c>
      <c r="K950" s="31">
        <f>H949*N950</f>
        <v>93938.324999999997</v>
      </c>
      <c r="L950" s="31">
        <f>H949*O950</f>
        <v>10722.952499999999</v>
      </c>
      <c r="M950" s="31">
        <f t="shared" si="91"/>
        <v>104661.2775</v>
      </c>
      <c r="N950" s="31">
        <v>135.69999999999999</v>
      </c>
      <c r="O950" s="31">
        <v>15.49</v>
      </c>
      <c r="P950" s="20"/>
      <c r="Q950" s="102"/>
      <c r="R950" s="20" t="s">
        <v>265</v>
      </c>
      <c r="S950" s="20" t="s">
        <v>596</v>
      </c>
      <c r="T950" s="96"/>
      <c r="U950" s="99"/>
      <c r="V950" s="99"/>
    </row>
    <row r="951" spans="2:22" s="61" customFormat="1" ht="56.25" x14ac:dyDescent="0.3">
      <c r="B951" s="13">
        <v>13</v>
      </c>
      <c r="C951" s="63" t="s">
        <v>740</v>
      </c>
      <c r="D951" s="13">
        <v>1963</v>
      </c>
      <c r="E951" s="13"/>
      <c r="F951" s="13" t="s">
        <v>56</v>
      </c>
      <c r="G951" s="13">
        <v>2</v>
      </c>
      <c r="H951" s="13">
        <v>472.49</v>
      </c>
      <c r="I951" s="64">
        <v>254.69</v>
      </c>
      <c r="J951" s="22" t="s">
        <v>418</v>
      </c>
      <c r="K951" s="31">
        <f>H951*N951</f>
        <v>38144.117700000003</v>
      </c>
      <c r="L951" s="31">
        <f>H951*O951</f>
        <v>817.40769999999998</v>
      </c>
      <c r="M951" s="31">
        <f t="shared" si="91"/>
        <v>38961.525400000006</v>
      </c>
      <c r="N951" s="31">
        <v>80.73</v>
      </c>
      <c r="O951" s="31">
        <v>1.73</v>
      </c>
      <c r="P951" s="20"/>
      <c r="Q951" s="102"/>
      <c r="R951" s="20" t="s">
        <v>265</v>
      </c>
      <c r="S951" s="20" t="s">
        <v>596</v>
      </c>
      <c r="T951" s="100"/>
      <c r="U951" s="97"/>
      <c r="V951" s="97"/>
    </row>
    <row r="952" spans="2:22" s="61" customFormat="1" x14ac:dyDescent="0.3">
      <c r="B952" s="32"/>
      <c r="C952" s="62" t="s">
        <v>122</v>
      </c>
      <c r="D952" s="32"/>
      <c r="E952" s="32"/>
      <c r="F952" s="32"/>
      <c r="G952" s="32"/>
      <c r="H952" s="32"/>
      <c r="I952" s="27"/>
      <c r="J952" s="25"/>
      <c r="K952" s="30">
        <f>SUM(K953:K960)</f>
        <v>1815148.6908000002</v>
      </c>
      <c r="L952" s="30">
        <f>SUM(L953:L960)</f>
        <v>172637.51870000002</v>
      </c>
      <c r="M952" s="30">
        <f>SUM(M953:M960)</f>
        <v>1987786.2095000001</v>
      </c>
      <c r="N952" s="30"/>
      <c r="O952" s="30"/>
      <c r="P952" s="24"/>
      <c r="Q952" s="47"/>
      <c r="R952" s="20"/>
      <c r="S952" s="20"/>
      <c r="T952" s="101"/>
      <c r="U952" s="97"/>
      <c r="V952" s="97"/>
    </row>
    <row r="953" spans="2:22" ht="37.5" x14ac:dyDescent="0.3">
      <c r="B953" s="13">
        <v>1</v>
      </c>
      <c r="C953" s="63" t="s">
        <v>741</v>
      </c>
      <c r="D953" s="13">
        <v>1987</v>
      </c>
      <c r="E953" s="13"/>
      <c r="F953" s="13" t="s">
        <v>63</v>
      </c>
      <c r="G953" s="13">
        <v>2</v>
      </c>
      <c r="H953" s="13">
        <v>661.2</v>
      </c>
      <c r="I953" s="64">
        <v>440.8</v>
      </c>
      <c r="J953" s="22" t="s">
        <v>42</v>
      </c>
      <c r="K953" s="31">
        <f t="shared" ref="K953:K960" si="92">H953*N953</f>
        <v>116159.61600000001</v>
      </c>
      <c r="L953" s="31">
        <f t="shared" ref="L953:L960" si="93">H953*O953</f>
        <v>10189.092000000001</v>
      </c>
      <c r="M953" s="31">
        <f t="shared" ref="M953:M960" si="94">K953+L953</f>
        <v>126348.70800000001</v>
      </c>
      <c r="N953" s="31">
        <v>175.68</v>
      </c>
      <c r="O953" s="31">
        <v>15.41</v>
      </c>
      <c r="P953" s="20"/>
      <c r="Q953" s="102"/>
      <c r="R953" s="20" t="s">
        <v>265</v>
      </c>
      <c r="S953" s="20" t="s">
        <v>596</v>
      </c>
      <c r="T953" s="96" t="s">
        <v>589</v>
      </c>
      <c r="U953" s="99"/>
      <c r="V953" s="99"/>
    </row>
    <row r="954" spans="2:22" ht="37.5" x14ac:dyDescent="0.3">
      <c r="B954" s="13">
        <v>2</v>
      </c>
      <c r="C954" s="63" t="s">
        <v>742</v>
      </c>
      <c r="D954" s="13">
        <v>1987</v>
      </c>
      <c r="E954" s="13"/>
      <c r="F954" s="13" t="s">
        <v>63</v>
      </c>
      <c r="G954" s="13">
        <v>2</v>
      </c>
      <c r="H954" s="13">
        <v>639.6</v>
      </c>
      <c r="I954" s="64">
        <v>426.4</v>
      </c>
      <c r="J954" s="22" t="s">
        <v>42</v>
      </c>
      <c r="K954" s="31">
        <f t="shared" si="92"/>
        <v>112364.92800000001</v>
      </c>
      <c r="L954" s="31">
        <f t="shared" si="93"/>
        <v>9856.2360000000008</v>
      </c>
      <c r="M954" s="31">
        <f t="shared" si="94"/>
        <v>122221.16400000002</v>
      </c>
      <c r="N954" s="31">
        <v>175.68</v>
      </c>
      <c r="O954" s="31">
        <v>15.41</v>
      </c>
      <c r="P954" s="20"/>
      <c r="Q954" s="102"/>
      <c r="R954" s="20" t="s">
        <v>265</v>
      </c>
      <c r="S954" s="20" t="s">
        <v>596</v>
      </c>
      <c r="T954" s="96" t="s">
        <v>589</v>
      </c>
      <c r="U954" s="99"/>
      <c r="V954" s="99"/>
    </row>
    <row r="955" spans="2:22" ht="37.5" x14ac:dyDescent="0.3">
      <c r="B955" s="13">
        <v>3</v>
      </c>
      <c r="C955" s="63" t="s">
        <v>743</v>
      </c>
      <c r="D955" s="13">
        <v>1987</v>
      </c>
      <c r="E955" s="13"/>
      <c r="F955" s="13" t="s">
        <v>63</v>
      </c>
      <c r="G955" s="13">
        <v>2</v>
      </c>
      <c r="H955" s="13">
        <v>648.75</v>
      </c>
      <c r="I955" s="64">
        <v>432.5</v>
      </c>
      <c r="J955" s="22" t="s">
        <v>42</v>
      </c>
      <c r="K955" s="31">
        <f t="shared" si="92"/>
        <v>113972.40000000001</v>
      </c>
      <c r="L955" s="31">
        <f t="shared" si="93"/>
        <v>9997.2374999999993</v>
      </c>
      <c r="M955" s="31">
        <f t="shared" si="94"/>
        <v>123969.63750000001</v>
      </c>
      <c r="N955" s="31">
        <v>175.68</v>
      </c>
      <c r="O955" s="31">
        <v>15.41</v>
      </c>
      <c r="P955" s="20"/>
      <c r="Q955" s="102"/>
      <c r="R955" s="20" t="s">
        <v>265</v>
      </c>
      <c r="S955" s="20" t="s">
        <v>596</v>
      </c>
      <c r="T955" s="96" t="s">
        <v>589</v>
      </c>
      <c r="U955" s="99"/>
      <c r="V955" s="99"/>
    </row>
    <row r="956" spans="2:22" ht="56.25" x14ac:dyDescent="0.3">
      <c r="B956" s="13">
        <v>4</v>
      </c>
      <c r="C956" s="63" t="s">
        <v>744</v>
      </c>
      <c r="D956" s="13">
        <v>1992</v>
      </c>
      <c r="E956" s="13"/>
      <c r="F956" s="13" t="s">
        <v>133</v>
      </c>
      <c r="G956" s="13">
        <v>2</v>
      </c>
      <c r="H956" s="13">
        <v>670</v>
      </c>
      <c r="I956" s="64">
        <v>360.3</v>
      </c>
      <c r="J956" s="22" t="s">
        <v>42</v>
      </c>
      <c r="K956" s="31">
        <f t="shared" si="92"/>
        <v>117705.60000000001</v>
      </c>
      <c r="L956" s="31">
        <f t="shared" si="93"/>
        <v>10324.700000000001</v>
      </c>
      <c r="M956" s="31">
        <f t="shared" si="94"/>
        <v>128030.3</v>
      </c>
      <c r="N956" s="31">
        <v>175.68</v>
      </c>
      <c r="O956" s="31">
        <v>15.41</v>
      </c>
      <c r="P956" s="20"/>
      <c r="Q956" s="102"/>
      <c r="R956" s="20" t="s">
        <v>265</v>
      </c>
      <c r="S956" s="20" t="s">
        <v>596</v>
      </c>
      <c r="T956" s="96" t="s">
        <v>589</v>
      </c>
      <c r="U956" s="99"/>
      <c r="V956" s="99"/>
    </row>
    <row r="957" spans="2:22" ht="56.25" x14ac:dyDescent="0.3">
      <c r="B957" s="13">
        <v>5</v>
      </c>
      <c r="C957" s="63" t="s">
        <v>745</v>
      </c>
      <c r="D957" s="13">
        <v>1994</v>
      </c>
      <c r="E957" s="13"/>
      <c r="F957" s="13" t="s">
        <v>133</v>
      </c>
      <c r="G957" s="13">
        <v>2</v>
      </c>
      <c r="H957" s="13">
        <v>680</v>
      </c>
      <c r="I957" s="64">
        <v>370.2</v>
      </c>
      <c r="J957" s="22" t="s">
        <v>42</v>
      </c>
      <c r="K957" s="31">
        <f t="shared" si="92"/>
        <v>111574.40000000001</v>
      </c>
      <c r="L957" s="31">
        <f t="shared" si="93"/>
        <v>10342.800000000001</v>
      </c>
      <c r="M957" s="31">
        <f t="shared" si="94"/>
        <v>121917.20000000001</v>
      </c>
      <c r="N957" s="31">
        <v>164.08</v>
      </c>
      <c r="O957" s="31">
        <v>15.21</v>
      </c>
      <c r="P957" s="20"/>
      <c r="Q957" s="102"/>
      <c r="R957" s="20" t="s">
        <v>265</v>
      </c>
      <c r="S957" s="20" t="s">
        <v>596</v>
      </c>
      <c r="T957" s="96"/>
      <c r="U957" s="99"/>
      <c r="V957" s="99"/>
    </row>
    <row r="958" spans="2:22" ht="56.25" x14ac:dyDescent="0.3">
      <c r="B958" s="13">
        <v>6</v>
      </c>
      <c r="C958" s="63" t="s">
        <v>746</v>
      </c>
      <c r="D958" s="13">
        <v>1990</v>
      </c>
      <c r="E958" s="13"/>
      <c r="F958" s="13" t="s">
        <v>133</v>
      </c>
      <c r="G958" s="13">
        <v>2</v>
      </c>
      <c r="H958" s="13">
        <v>680</v>
      </c>
      <c r="I958" s="64">
        <v>370.2</v>
      </c>
      <c r="J958" s="22" t="s">
        <v>42</v>
      </c>
      <c r="K958" s="31">
        <f t="shared" si="92"/>
        <v>111574.40000000001</v>
      </c>
      <c r="L958" s="31">
        <f t="shared" si="93"/>
        <v>10342.800000000001</v>
      </c>
      <c r="M958" s="31">
        <f t="shared" si="94"/>
        <v>121917.20000000001</v>
      </c>
      <c r="N958" s="31">
        <v>164.08</v>
      </c>
      <c r="O958" s="31">
        <v>15.21</v>
      </c>
      <c r="P958" s="20"/>
      <c r="Q958" s="102"/>
      <c r="R958" s="20" t="s">
        <v>265</v>
      </c>
      <c r="S958" s="20" t="s">
        <v>596</v>
      </c>
      <c r="T958" s="96"/>
      <c r="U958" s="99"/>
      <c r="V958" s="99"/>
    </row>
    <row r="959" spans="2:22" ht="37.5" x14ac:dyDescent="0.3">
      <c r="B959" s="13">
        <v>7</v>
      </c>
      <c r="C959" s="63" t="s">
        <v>747</v>
      </c>
      <c r="D959" s="13">
        <v>1989</v>
      </c>
      <c r="E959" s="13"/>
      <c r="F959" s="13" t="s">
        <v>83</v>
      </c>
      <c r="G959" s="13">
        <v>5</v>
      </c>
      <c r="H959" s="13">
        <v>3552.52</v>
      </c>
      <c r="I959" s="64">
        <v>2249.8000000000002</v>
      </c>
      <c r="J959" s="22" t="s">
        <v>42</v>
      </c>
      <c r="K959" s="31">
        <f t="shared" si="92"/>
        <v>606699.36560000002</v>
      </c>
      <c r="L959" s="31">
        <f t="shared" si="93"/>
        <v>58616.58</v>
      </c>
      <c r="M959" s="31">
        <f t="shared" si="94"/>
        <v>665315.94559999998</v>
      </c>
      <c r="N959" s="31">
        <v>170.78</v>
      </c>
      <c r="O959" s="31">
        <v>16.5</v>
      </c>
      <c r="P959" s="20"/>
      <c r="Q959" s="102"/>
      <c r="R959" s="20" t="s">
        <v>265</v>
      </c>
      <c r="S959" s="20" t="s">
        <v>596</v>
      </c>
      <c r="T959" s="96"/>
      <c r="U959" s="99"/>
      <c r="V959" s="99"/>
    </row>
    <row r="960" spans="2:22" s="61" customFormat="1" ht="37.5" x14ac:dyDescent="0.3">
      <c r="B960" s="13">
        <v>8</v>
      </c>
      <c r="C960" s="63" t="s">
        <v>748</v>
      </c>
      <c r="D960" s="13">
        <v>1989</v>
      </c>
      <c r="E960" s="13"/>
      <c r="F960" s="13" t="s">
        <v>83</v>
      </c>
      <c r="G960" s="13">
        <v>5</v>
      </c>
      <c r="H960" s="13">
        <v>3552.52</v>
      </c>
      <c r="I960" s="64">
        <v>2249.8000000000002</v>
      </c>
      <c r="J960" s="22" t="s">
        <v>42</v>
      </c>
      <c r="K960" s="31">
        <f t="shared" si="92"/>
        <v>525097.98120000004</v>
      </c>
      <c r="L960" s="31">
        <f t="shared" si="93"/>
        <v>52968.073199999999</v>
      </c>
      <c r="M960" s="31">
        <f t="shared" si="94"/>
        <v>578066.05440000002</v>
      </c>
      <c r="N960" s="31">
        <v>147.81</v>
      </c>
      <c r="O960" s="31">
        <v>14.91</v>
      </c>
      <c r="P960" s="20"/>
      <c r="Q960" s="102"/>
      <c r="R960" s="20" t="s">
        <v>265</v>
      </c>
      <c r="S960" s="20" t="s">
        <v>596</v>
      </c>
      <c r="T960" s="96"/>
      <c r="U960" s="97"/>
      <c r="V960" s="97"/>
    </row>
    <row r="961" spans="2:22" s="61" customFormat="1" x14ac:dyDescent="0.3">
      <c r="B961" s="32"/>
      <c r="C961" s="62" t="s">
        <v>126</v>
      </c>
      <c r="D961" s="32"/>
      <c r="E961" s="32"/>
      <c r="F961" s="32"/>
      <c r="G961" s="32"/>
      <c r="H961" s="32"/>
      <c r="I961" s="27"/>
      <c r="J961" s="25"/>
      <c r="K961" s="30">
        <f>SUM(K962:K969)</f>
        <v>3752204.5952000008</v>
      </c>
      <c r="L961" s="30">
        <f>SUM(L962:L969)</f>
        <v>368445.92680000002</v>
      </c>
      <c r="M961" s="30">
        <f>SUM(M962:M969)</f>
        <v>4120650.5220000003</v>
      </c>
      <c r="N961" s="30"/>
      <c r="O961" s="30"/>
      <c r="P961" s="24"/>
      <c r="Q961" s="47"/>
      <c r="R961" s="20"/>
      <c r="S961" s="20"/>
      <c r="T961" s="101"/>
      <c r="U961" s="97"/>
      <c r="V961" s="97"/>
    </row>
    <row r="962" spans="2:22" ht="37.5" x14ac:dyDescent="0.3">
      <c r="B962" s="13">
        <v>1</v>
      </c>
      <c r="C962" s="63" t="s">
        <v>749</v>
      </c>
      <c r="D962" s="13">
        <v>1988</v>
      </c>
      <c r="E962" s="13"/>
      <c r="F962" s="13" t="s">
        <v>34</v>
      </c>
      <c r="G962" s="13">
        <v>3</v>
      </c>
      <c r="H962" s="13">
        <v>2145</v>
      </c>
      <c r="I962" s="64">
        <v>1202.5</v>
      </c>
      <c r="J962" s="22" t="s">
        <v>42</v>
      </c>
      <c r="K962" s="31">
        <f t="shared" ref="K962:K969" si="95">H962*N962</f>
        <v>386486.10000000003</v>
      </c>
      <c r="L962" s="31">
        <f t="shared" ref="L962:L969" si="96">H962*O962</f>
        <v>32861.4</v>
      </c>
      <c r="M962" s="31">
        <f t="shared" ref="M962:M969" si="97">K962+L962</f>
        <v>419347.50000000006</v>
      </c>
      <c r="N962" s="31">
        <v>180.18</v>
      </c>
      <c r="O962" s="31">
        <v>15.32</v>
      </c>
      <c r="P962" s="20"/>
      <c r="Q962" s="102"/>
      <c r="R962" s="20" t="s">
        <v>265</v>
      </c>
      <c r="S962" s="20" t="s">
        <v>596</v>
      </c>
      <c r="T962" s="96" t="s">
        <v>600</v>
      </c>
      <c r="U962" s="99"/>
      <c r="V962" s="99"/>
    </row>
    <row r="963" spans="2:22" ht="37.5" x14ac:dyDescent="0.3">
      <c r="B963" s="13">
        <v>2</v>
      </c>
      <c r="C963" s="63" t="s">
        <v>750</v>
      </c>
      <c r="D963" s="13">
        <v>1980</v>
      </c>
      <c r="E963" s="13"/>
      <c r="F963" s="13" t="s">
        <v>34</v>
      </c>
      <c r="G963" s="13">
        <v>3</v>
      </c>
      <c r="H963" s="13">
        <v>2165.94</v>
      </c>
      <c r="I963" s="64">
        <v>1223</v>
      </c>
      <c r="J963" s="22" t="s">
        <v>42</v>
      </c>
      <c r="K963" s="31">
        <f t="shared" si="95"/>
        <v>390259.06920000003</v>
      </c>
      <c r="L963" s="31">
        <f t="shared" si="96"/>
        <v>33182.200799999999</v>
      </c>
      <c r="M963" s="31">
        <f t="shared" si="97"/>
        <v>423441.27</v>
      </c>
      <c r="N963" s="31">
        <v>180.18</v>
      </c>
      <c r="O963" s="31">
        <v>15.32</v>
      </c>
      <c r="P963" s="20"/>
      <c r="Q963" s="102"/>
      <c r="R963" s="20" t="s">
        <v>265</v>
      </c>
      <c r="S963" s="20" t="s">
        <v>596</v>
      </c>
      <c r="T963" s="96"/>
      <c r="U963" s="99"/>
      <c r="V963" s="99"/>
    </row>
    <row r="964" spans="2:22" ht="37.5" x14ac:dyDescent="0.3">
      <c r="B964" s="13">
        <v>3</v>
      </c>
      <c r="C964" s="63" t="s">
        <v>751</v>
      </c>
      <c r="D964" s="13">
        <v>1967</v>
      </c>
      <c r="E964" s="13"/>
      <c r="F964" s="13" t="s">
        <v>63</v>
      </c>
      <c r="G964" s="13">
        <v>2</v>
      </c>
      <c r="H964" s="13">
        <v>844</v>
      </c>
      <c r="I964" s="64">
        <v>422.2</v>
      </c>
      <c r="J964" s="22" t="s">
        <v>42</v>
      </c>
      <c r="K964" s="31">
        <f t="shared" si="95"/>
        <v>105196.16</v>
      </c>
      <c r="L964" s="31">
        <f t="shared" si="96"/>
        <v>12871</v>
      </c>
      <c r="M964" s="31">
        <f t="shared" si="97"/>
        <v>118067.16</v>
      </c>
      <c r="N964" s="31">
        <v>124.64</v>
      </c>
      <c r="O964" s="31">
        <v>15.25</v>
      </c>
      <c r="P964" s="20"/>
      <c r="Q964" s="102"/>
      <c r="R964" s="20" t="s">
        <v>265</v>
      </c>
      <c r="S964" s="20" t="s">
        <v>596</v>
      </c>
      <c r="T964" s="96" t="s">
        <v>600</v>
      </c>
      <c r="U964" s="99"/>
      <c r="V964" s="99"/>
    </row>
    <row r="965" spans="2:22" ht="37.5" x14ac:dyDescent="0.3">
      <c r="B965" s="13">
        <v>4</v>
      </c>
      <c r="C965" s="63" t="s">
        <v>752</v>
      </c>
      <c r="D965" s="13">
        <v>1990</v>
      </c>
      <c r="E965" s="13"/>
      <c r="F965" s="13" t="s">
        <v>83</v>
      </c>
      <c r="G965" s="13">
        <v>5</v>
      </c>
      <c r="H965" s="13">
        <v>3452.3</v>
      </c>
      <c r="I965" s="64">
        <v>2060.1</v>
      </c>
      <c r="J965" s="22" t="s">
        <v>42</v>
      </c>
      <c r="K965" s="31">
        <f t="shared" si="95"/>
        <v>510284.46300000005</v>
      </c>
      <c r="L965" s="31">
        <f t="shared" si="96"/>
        <v>51473.793000000005</v>
      </c>
      <c r="M965" s="31">
        <f t="shared" si="97"/>
        <v>561758.25600000005</v>
      </c>
      <c r="N965" s="31">
        <v>147.81</v>
      </c>
      <c r="O965" s="31">
        <v>14.91</v>
      </c>
      <c r="P965" s="20"/>
      <c r="Q965" s="102"/>
      <c r="R965" s="20" t="s">
        <v>265</v>
      </c>
      <c r="S965" s="20" t="s">
        <v>596</v>
      </c>
      <c r="T965" s="96"/>
      <c r="U965" s="99"/>
      <c r="V965" s="99"/>
    </row>
    <row r="966" spans="2:22" ht="37.5" x14ac:dyDescent="0.3">
      <c r="B966" s="13">
        <v>5</v>
      </c>
      <c r="C966" s="63" t="s">
        <v>753</v>
      </c>
      <c r="D966" s="13">
        <v>1991</v>
      </c>
      <c r="E966" s="13"/>
      <c r="F966" s="13" t="s">
        <v>83</v>
      </c>
      <c r="G966" s="13">
        <v>5</v>
      </c>
      <c r="H966" s="13">
        <v>3467.1</v>
      </c>
      <c r="I966" s="64">
        <v>2056.1</v>
      </c>
      <c r="J966" s="22" t="s">
        <v>42</v>
      </c>
      <c r="K966" s="31">
        <f t="shared" si="95"/>
        <v>512472.05099999998</v>
      </c>
      <c r="L966" s="31">
        <f t="shared" si="96"/>
        <v>51694.460999999996</v>
      </c>
      <c r="M966" s="31">
        <f t="shared" si="97"/>
        <v>564166.51199999999</v>
      </c>
      <c r="N966" s="31">
        <v>147.81</v>
      </c>
      <c r="O966" s="31">
        <v>14.91</v>
      </c>
      <c r="P966" s="20"/>
      <c r="Q966" s="102"/>
      <c r="R966" s="20" t="s">
        <v>265</v>
      </c>
      <c r="S966" s="20" t="s">
        <v>596</v>
      </c>
      <c r="T966" s="96"/>
      <c r="U966" s="99"/>
      <c r="V966" s="99"/>
    </row>
    <row r="967" spans="2:22" ht="37.5" x14ac:dyDescent="0.3">
      <c r="B967" s="13">
        <v>6</v>
      </c>
      <c r="C967" s="63" t="s">
        <v>754</v>
      </c>
      <c r="D967" s="13">
        <v>1991</v>
      </c>
      <c r="E967" s="13"/>
      <c r="F967" s="13" t="s">
        <v>83</v>
      </c>
      <c r="G967" s="13">
        <v>5</v>
      </c>
      <c r="H967" s="13">
        <v>3998.8</v>
      </c>
      <c r="I967" s="64">
        <v>2316</v>
      </c>
      <c r="J967" s="22" t="s">
        <v>42</v>
      </c>
      <c r="K967" s="31">
        <f t="shared" si="95"/>
        <v>591062.62800000003</v>
      </c>
      <c r="L967" s="31">
        <f t="shared" si="96"/>
        <v>59622.108</v>
      </c>
      <c r="M967" s="31">
        <f t="shared" si="97"/>
        <v>650684.73600000003</v>
      </c>
      <c r="N967" s="31">
        <v>147.81</v>
      </c>
      <c r="O967" s="31">
        <v>14.91</v>
      </c>
      <c r="P967" s="20"/>
      <c r="Q967" s="102"/>
      <c r="R967" s="20" t="s">
        <v>265</v>
      </c>
      <c r="S967" s="20" t="s">
        <v>596</v>
      </c>
      <c r="T967" s="96"/>
      <c r="U967" s="99"/>
      <c r="V967" s="99"/>
    </row>
    <row r="968" spans="2:22" ht="37.5" x14ac:dyDescent="0.3">
      <c r="B968" s="13">
        <v>7</v>
      </c>
      <c r="C968" s="63" t="s">
        <v>755</v>
      </c>
      <c r="D968" s="13">
        <v>1992</v>
      </c>
      <c r="E968" s="13"/>
      <c r="F968" s="13" t="s">
        <v>83</v>
      </c>
      <c r="G968" s="13">
        <v>5</v>
      </c>
      <c r="H968" s="13">
        <v>3494.1</v>
      </c>
      <c r="I968" s="64">
        <v>2085.1999999999998</v>
      </c>
      <c r="J968" s="22" t="s">
        <v>42</v>
      </c>
      <c r="K968" s="31">
        <f t="shared" si="95"/>
        <v>516462.92099999997</v>
      </c>
      <c r="L968" s="31">
        <f t="shared" si="96"/>
        <v>52097.031000000003</v>
      </c>
      <c r="M968" s="31">
        <f t="shared" si="97"/>
        <v>568559.95199999993</v>
      </c>
      <c r="N968" s="31">
        <v>147.81</v>
      </c>
      <c r="O968" s="31">
        <v>14.91</v>
      </c>
      <c r="P968" s="20"/>
      <c r="Q968" s="102"/>
      <c r="R968" s="20" t="s">
        <v>265</v>
      </c>
      <c r="S968" s="20" t="s">
        <v>596</v>
      </c>
      <c r="T968" s="96"/>
      <c r="U968" s="99"/>
      <c r="V968" s="99"/>
    </row>
    <row r="969" spans="2:22" s="61" customFormat="1" ht="37.5" x14ac:dyDescent="0.3">
      <c r="B969" s="13">
        <v>8</v>
      </c>
      <c r="C969" s="63" t="s">
        <v>756</v>
      </c>
      <c r="D969" s="13">
        <v>1993</v>
      </c>
      <c r="E969" s="13"/>
      <c r="F969" s="13" t="s">
        <v>83</v>
      </c>
      <c r="G969" s="13">
        <v>5</v>
      </c>
      <c r="H969" s="13">
        <v>5006.3</v>
      </c>
      <c r="I969" s="64">
        <v>2934</v>
      </c>
      <c r="J969" s="22" t="s">
        <v>42</v>
      </c>
      <c r="K969" s="31">
        <f t="shared" si="95"/>
        <v>739981.2030000001</v>
      </c>
      <c r="L969" s="31">
        <f t="shared" si="96"/>
        <v>74643.933000000005</v>
      </c>
      <c r="M969" s="31">
        <f t="shared" si="97"/>
        <v>814625.13600000006</v>
      </c>
      <c r="N969" s="31">
        <v>147.81</v>
      </c>
      <c r="O969" s="31">
        <v>14.91</v>
      </c>
      <c r="P969" s="20"/>
      <c r="Q969" s="102"/>
      <c r="R969" s="20" t="s">
        <v>265</v>
      </c>
      <c r="S969" s="20" t="s">
        <v>596</v>
      </c>
      <c r="T969" s="100"/>
      <c r="U969" s="97"/>
      <c r="V969" s="97"/>
    </row>
    <row r="970" spans="2:22" s="61" customFormat="1" x14ac:dyDescent="0.3">
      <c r="B970" s="32"/>
      <c r="C970" s="62" t="s">
        <v>757</v>
      </c>
      <c r="D970" s="32"/>
      <c r="E970" s="32"/>
      <c r="F970" s="32"/>
      <c r="G970" s="32"/>
      <c r="H970" s="32"/>
      <c r="I970" s="27"/>
      <c r="J970" s="25"/>
      <c r="K970" s="30">
        <f>K971</f>
        <v>89740.800000000003</v>
      </c>
      <c r="L970" s="30">
        <f>L971</f>
        <v>10980</v>
      </c>
      <c r="M970" s="30">
        <f>M971</f>
        <v>100720.8</v>
      </c>
      <c r="N970" s="30"/>
      <c r="O970" s="30"/>
      <c r="P970" s="24"/>
      <c r="Q970" s="47"/>
      <c r="R970" s="20"/>
      <c r="S970" s="20"/>
      <c r="T970" s="101"/>
      <c r="U970" s="97"/>
      <c r="V970" s="97"/>
    </row>
    <row r="971" spans="2:22" s="61" customFormat="1" ht="37.5" x14ac:dyDescent="0.3">
      <c r="B971" s="13">
        <v>1</v>
      </c>
      <c r="C971" s="63" t="s">
        <v>758</v>
      </c>
      <c r="D971" s="13">
        <v>1975</v>
      </c>
      <c r="E971" s="13"/>
      <c r="F971" s="13" t="s">
        <v>63</v>
      </c>
      <c r="G971" s="13">
        <v>2</v>
      </c>
      <c r="H971" s="13">
        <v>720</v>
      </c>
      <c r="I971" s="64">
        <v>385.4</v>
      </c>
      <c r="J971" s="22" t="s">
        <v>42</v>
      </c>
      <c r="K971" s="31">
        <f>H971*N971</f>
        <v>89740.800000000003</v>
      </c>
      <c r="L971" s="31">
        <f>H971*O971</f>
        <v>10980</v>
      </c>
      <c r="M971" s="31">
        <f>K971+L971</f>
        <v>100720.8</v>
      </c>
      <c r="N971" s="31">
        <v>124.64</v>
      </c>
      <c r="O971" s="31">
        <v>15.25</v>
      </c>
      <c r="P971" s="20"/>
      <c r="Q971" s="102"/>
      <c r="R971" s="20" t="s">
        <v>265</v>
      </c>
      <c r="S971" s="20" t="s">
        <v>596</v>
      </c>
      <c r="T971" s="100" t="s">
        <v>589</v>
      </c>
      <c r="U971" s="97"/>
      <c r="V971" s="97"/>
    </row>
    <row r="972" spans="2:22" s="61" customFormat="1" x14ac:dyDescent="0.3">
      <c r="B972" s="32"/>
      <c r="C972" s="62" t="s">
        <v>129</v>
      </c>
      <c r="D972" s="32"/>
      <c r="E972" s="32"/>
      <c r="F972" s="32"/>
      <c r="G972" s="32"/>
      <c r="H972" s="32"/>
      <c r="I972" s="27"/>
      <c r="J972" s="25"/>
      <c r="K972" s="30">
        <f>SUM(K973:K1002)</f>
        <v>11854382.348899998</v>
      </c>
      <c r="L972" s="30">
        <f t="shared" ref="L972:M972" si="98">SUM(L973:L1002)</f>
        <v>729478.22060000012</v>
      </c>
      <c r="M972" s="30">
        <f t="shared" si="98"/>
        <v>12583860.569500001</v>
      </c>
      <c r="N972" s="30"/>
      <c r="O972" s="30"/>
      <c r="P972" s="24"/>
      <c r="Q972" s="47"/>
      <c r="R972" s="20"/>
      <c r="S972" s="20"/>
      <c r="T972" s="101"/>
      <c r="U972" s="97"/>
      <c r="V972" s="97"/>
    </row>
    <row r="973" spans="2:22" ht="37.5" x14ac:dyDescent="0.3">
      <c r="B973" s="13">
        <v>1</v>
      </c>
      <c r="C973" s="63" t="s">
        <v>759</v>
      </c>
      <c r="D973" s="13">
        <v>1959</v>
      </c>
      <c r="E973" s="13"/>
      <c r="F973" s="13" t="s">
        <v>374</v>
      </c>
      <c r="G973" s="13">
        <v>2</v>
      </c>
      <c r="H973" s="13">
        <v>727</v>
      </c>
      <c r="I973" s="64">
        <v>394.91</v>
      </c>
      <c r="J973" s="22" t="s">
        <v>42</v>
      </c>
      <c r="K973" s="31">
        <f>H973*N973</f>
        <v>119046.25</v>
      </c>
      <c r="L973" s="31">
        <f>H973*O973</f>
        <v>11050.4</v>
      </c>
      <c r="M973" s="31">
        <f t="shared" ref="M973:M998" si="99">K973+L973</f>
        <v>130096.65</v>
      </c>
      <c r="N973" s="31">
        <v>163.75</v>
      </c>
      <c r="O973" s="31">
        <v>15.2</v>
      </c>
      <c r="P973" s="20"/>
      <c r="Q973" s="102"/>
      <c r="R973" s="20" t="s">
        <v>265</v>
      </c>
      <c r="S973" s="20" t="s">
        <v>596</v>
      </c>
      <c r="T973" s="96" t="s">
        <v>600</v>
      </c>
      <c r="U973" s="99"/>
      <c r="V973" s="99"/>
    </row>
    <row r="974" spans="2:22" ht="37.5" x14ac:dyDescent="0.3">
      <c r="B974" s="13"/>
      <c r="C974" s="63"/>
      <c r="D974" s="13"/>
      <c r="E974" s="13"/>
      <c r="F974" s="13"/>
      <c r="G974" s="13"/>
      <c r="H974" s="13"/>
      <c r="I974" s="64"/>
      <c r="J974" s="22" t="s">
        <v>45</v>
      </c>
      <c r="K974" s="31">
        <f>H973*N974</f>
        <v>324467.37</v>
      </c>
      <c r="L974" s="31">
        <f>H973*O974</f>
        <v>13042.380000000001</v>
      </c>
      <c r="M974" s="31">
        <f t="shared" si="99"/>
        <v>337509.75</v>
      </c>
      <c r="N974" s="31">
        <v>446.31</v>
      </c>
      <c r="O974" s="31">
        <v>17.940000000000001</v>
      </c>
      <c r="P974" s="20"/>
      <c r="Q974" s="102"/>
      <c r="R974" s="20" t="s">
        <v>265</v>
      </c>
      <c r="S974" s="20" t="s">
        <v>596</v>
      </c>
      <c r="T974" s="96"/>
      <c r="U974" s="99"/>
      <c r="V974" s="99"/>
    </row>
    <row r="975" spans="2:22" ht="56.25" x14ac:dyDescent="0.3">
      <c r="B975" s="13"/>
      <c r="C975" s="63"/>
      <c r="D975" s="13"/>
      <c r="E975" s="13"/>
      <c r="F975" s="13"/>
      <c r="G975" s="13"/>
      <c r="H975" s="13"/>
      <c r="I975" s="64"/>
      <c r="J975" s="22" t="s">
        <v>35</v>
      </c>
      <c r="K975" s="31">
        <f>H973*N975</f>
        <v>40879.21</v>
      </c>
      <c r="L975" s="31">
        <f>H973*O975</f>
        <v>10025.33</v>
      </c>
      <c r="M975" s="31">
        <f t="shared" si="99"/>
        <v>50904.54</v>
      </c>
      <c r="N975" s="31">
        <v>56.23</v>
      </c>
      <c r="O975" s="31">
        <v>13.79</v>
      </c>
      <c r="P975" s="20"/>
      <c r="Q975" s="102"/>
      <c r="R975" s="20" t="s">
        <v>265</v>
      </c>
      <c r="S975" s="20" t="s">
        <v>596</v>
      </c>
      <c r="T975" s="96"/>
      <c r="U975" s="99"/>
      <c r="V975" s="99"/>
    </row>
    <row r="976" spans="2:22" ht="37.5" x14ac:dyDescent="0.3">
      <c r="B976" s="13"/>
      <c r="C976" s="63"/>
      <c r="D976" s="13"/>
      <c r="E976" s="13"/>
      <c r="F976" s="13"/>
      <c r="G976" s="13"/>
      <c r="H976" s="13"/>
      <c r="I976" s="64"/>
      <c r="J976" s="22" t="s">
        <v>53</v>
      </c>
      <c r="K976" s="31">
        <f>H973*N976</f>
        <v>25423.19</v>
      </c>
      <c r="L976" s="31">
        <f>H973*O976</f>
        <v>9690.91</v>
      </c>
      <c r="M976" s="31">
        <f t="shared" si="99"/>
        <v>35114.1</v>
      </c>
      <c r="N976" s="31">
        <v>34.97</v>
      </c>
      <c r="O976" s="31">
        <v>13.33</v>
      </c>
      <c r="P976" s="20"/>
      <c r="Q976" s="102"/>
      <c r="R976" s="20" t="s">
        <v>265</v>
      </c>
      <c r="S976" s="20" t="s">
        <v>596</v>
      </c>
      <c r="T976" s="96"/>
      <c r="U976" s="99"/>
      <c r="V976" s="99"/>
    </row>
    <row r="977" spans="2:22" ht="37.5" x14ac:dyDescent="0.3">
      <c r="B977" s="13">
        <v>2</v>
      </c>
      <c r="C977" s="63" t="s">
        <v>760</v>
      </c>
      <c r="D977" s="13">
        <v>1961</v>
      </c>
      <c r="E977" s="13"/>
      <c r="F977" s="13" t="s">
        <v>374</v>
      </c>
      <c r="G977" s="13">
        <v>2</v>
      </c>
      <c r="H977" s="13">
        <v>732</v>
      </c>
      <c r="I977" s="64">
        <v>399.71</v>
      </c>
      <c r="J977" s="22" t="s">
        <v>229</v>
      </c>
      <c r="K977" s="31">
        <f>H977*N977</f>
        <v>831186</v>
      </c>
      <c r="L977" s="31">
        <f>H977*O977</f>
        <v>28687.079999999998</v>
      </c>
      <c r="M977" s="31">
        <f t="shared" si="99"/>
        <v>859873.08</v>
      </c>
      <c r="N977" s="31">
        <v>1135.5</v>
      </c>
      <c r="O977" s="31">
        <v>39.19</v>
      </c>
      <c r="P977" s="20"/>
      <c r="Q977" s="102"/>
      <c r="R977" s="20" t="s">
        <v>265</v>
      </c>
      <c r="S977" s="20" t="s">
        <v>596</v>
      </c>
      <c r="T977" s="96" t="s">
        <v>600</v>
      </c>
      <c r="U977" s="99"/>
      <c r="V977" s="99"/>
    </row>
    <row r="978" spans="2:22" ht="37.5" x14ac:dyDescent="0.3">
      <c r="B978" s="13">
        <v>3</v>
      </c>
      <c r="C978" s="63" t="s">
        <v>761</v>
      </c>
      <c r="D978" s="13">
        <v>1984</v>
      </c>
      <c r="E978" s="13"/>
      <c r="F978" s="13" t="s">
        <v>34</v>
      </c>
      <c r="G978" s="13">
        <v>3</v>
      </c>
      <c r="H978" s="13">
        <v>2978.4</v>
      </c>
      <c r="I978" s="64">
        <v>1316.8</v>
      </c>
      <c r="J978" s="22" t="s">
        <v>42</v>
      </c>
      <c r="K978" s="31">
        <f>H978*N978</f>
        <v>463141.2</v>
      </c>
      <c r="L978" s="31">
        <f>H978*O978</f>
        <v>44586.648000000001</v>
      </c>
      <c r="M978" s="31">
        <f t="shared" si="99"/>
        <v>507727.848</v>
      </c>
      <c r="N978" s="31">
        <v>155.5</v>
      </c>
      <c r="O978" s="31">
        <v>14.97</v>
      </c>
      <c r="P978" s="20"/>
      <c r="Q978" s="102"/>
      <c r="R978" s="20" t="s">
        <v>265</v>
      </c>
      <c r="S978" s="20" t="s">
        <v>596</v>
      </c>
      <c r="T978" s="96" t="s">
        <v>600</v>
      </c>
      <c r="U978" s="99"/>
      <c r="V978" s="99"/>
    </row>
    <row r="979" spans="2:22" ht="37.5" x14ac:dyDescent="0.3">
      <c r="B979" s="13">
        <v>4</v>
      </c>
      <c r="C979" s="63" t="s">
        <v>762</v>
      </c>
      <c r="D979" s="13">
        <v>1975</v>
      </c>
      <c r="E979" s="13"/>
      <c r="F979" s="13" t="s">
        <v>63</v>
      </c>
      <c r="G979" s="13">
        <v>2</v>
      </c>
      <c r="H979" s="13">
        <v>923.16</v>
      </c>
      <c r="I979" s="64">
        <v>537.20000000000005</v>
      </c>
      <c r="J979" s="22" t="s">
        <v>42</v>
      </c>
      <c r="K979" s="31">
        <f>H979*N979</f>
        <v>154629.29999999999</v>
      </c>
      <c r="L979" s="31">
        <f>H979*O979</f>
        <v>14087.4216</v>
      </c>
      <c r="M979" s="31">
        <f t="shared" si="99"/>
        <v>168716.72159999999</v>
      </c>
      <c r="N979" s="31">
        <v>167.5</v>
      </c>
      <c r="O979" s="31">
        <v>15.26</v>
      </c>
      <c r="P979" s="20"/>
      <c r="Q979" s="102"/>
      <c r="R979" s="20" t="s">
        <v>265</v>
      </c>
      <c r="S979" s="20" t="s">
        <v>596</v>
      </c>
      <c r="T979" s="96" t="s">
        <v>600</v>
      </c>
      <c r="U979" s="99"/>
      <c r="V979" s="99"/>
    </row>
    <row r="980" spans="2:22" ht="37.5" x14ac:dyDescent="0.3">
      <c r="B980" s="13">
        <v>5</v>
      </c>
      <c r="C980" s="63" t="s">
        <v>763</v>
      </c>
      <c r="D980" s="13">
        <v>1975</v>
      </c>
      <c r="E980" s="13"/>
      <c r="F980" s="13" t="s">
        <v>63</v>
      </c>
      <c r="G980" s="13">
        <v>2</v>
      </c>
      <c r="H980" s="13">
        <v>923.16</v>
      </c>
      <c r="I980" s="64">
        <v>497.1</v>
      </c>
      <c r="J980" s="22" t="s">
        <v>42</v>
      </c>
      <c r="K980" s="31">
        <f>H980*N980</f>
        <v>154629.29999999999</v>
      </c>
      <c r="L980" s="31">
        <f>H980*O980</f>
        <v>14087.4216</v>
      </c>
      <c r="M980" s="31">
        <f t="shared" si="99"/>
        <v>168716.72159999999</v>
      </c>
      <c r="N980" s="31">
        <v>167.5</v>
      </c>
      <c r="O980" s="31">
        <v>15.26</v>
      </c>
      <c r="P980" s="20"/>
      <c r="Q980" s="102"/>
      <c r="R980" s="20" t="s">
        <v>265</v>
      </c>
      <c r="S980" s="20" t="s">
        <v>596</v>
      </c>
      <c r="T980" s="96" t="s">
        <v>600</v>
      </c>
      <c r="U980" s="99"/>
      <c r="V980" s="99"/>
    </row>
    <row r="981" spans="2:22" ht="37.5" x14ac:dyDescent="0.3">
      <c r="B981" s="13">
        <v>6</v>
      </c>
      <c r="C981" s="63" t="s">
        <v>764</v>
      </c>
      <c r="D981" s="13">
        <v>1972</v>
      </c>
      <c r="E981" s="13"/>
      <c r="F981" s="13" t="s">
        <v>63</v>
      </c>
      <c r="G981" s="13">
        <v>2</v>
      </c>
      <c r="H981" s="13">
        <v>923.14</v>
      </c>
      <c r="I981" s="64">
        <v>507.1</v>
      </c>
      <c r="J981" s="22" t="s">
        <v>42</v>
      </c>
      <c r="K981" s="31">
        <f>H981*N981</f>
        <v>154625.95000000001</v>
      </c>
      <c r="L981" s="31">
        <f>H981*O981</f>
        <v>14087.116399999999</v>
      </c>
      <c r="M981" s="31">
        <f t="shared" si="99"/>
        <v>168713.06640000001</v>
      </c>
      <c r="N981" s="31">
        <v>167.5</v>
      </c>
      <c r="O981" s="31">
        <v>15.26</v>
      </c>
      <c r="P981" s="20"/>
      <c r="Q981" s="102"/>
      <c r="R981" s="20" t="s">
        <v>265</v>
      </c>
      <c r="S981" s="20" t="s">
        <v>596</v>
      </c>
      <c r="T981" s="96" t="s">
        <v>600</v>
      </c>
      <c r="U981" s="99"/>
      <c r="V981" s="99"/>
    </row>
    <row r="982" spans="2:22" x14ac:dyDescent="0.3">
      <c r="B982" s="13"/>
      <c r="C982" s="63"/>
      <c r="D982" s="13"/>
      <c r="E982" s="13"/>
      <c r="F982" s="13"/>
      <c r="G982" s="13"/>
      <c r="H982" s="13"/>
      <c r="I982" s="64"/>
      <c r="J982" s="22" t="s">
        <v>229</v>
      </c>
      <c r="K982" s="31">
        <f>H981*N982</f>
        <v>1018721.9155999999</v>
      </c>
      <c r="L982" s="31">
        <f>H981*O982</f>
        <v>32789.932800000002</v>
      </c>
      <c r="M982" s="31">
        <f t="shared" si="99"/>
        <v>1051511.8484</v>
      </c>
      <c r="N982" s="31">
        <v>1103.54</v>
      </c>
      <c r="O982" s="31">
        <v>35.520000000000003</v>
      </c>
      <c r="P982" s="20"/>
      <c r="Q982" s="102"/>
      <c r="R982" s="20" t="s">
        <v>265</v>
      </c>
      <c r="S982" s="20" t="s">
        <v>596</v>
      </c>
      <c r="T982" s="96"/>
      <c r="U982" s="99"/>
      <c r="V982" s="99"/>
    </row>
    <row r="983" spans="2:22" ht="37.5" x14ac:dyDescent="0.3">
      <c r="B983" s="13">
        <v>7</v>
      </c>
      <c r="C983" s="63" t="s">
        <v>765</v>
      </c>
      <c r="D983" s="13">
        <v>1973</v>
      </c>
      <c r="E983" s="13"/>
      <c r="F983" s="13" t="s">
        <v>63</v>
      </c>
      <c r="G983" s="13">
        <v>2</v>
      </c>
      <c r="H983" s="13">
        <v>923.16</v>
      </c>
      <c r="I983" s="64">
        <v>493.3</v>
      </c>
      <c r="J983" s="22" t="s">
        <v>42</v>
      </c>
      <c r="K983" s="31">
        <f>H983*N983</f>
        <v>154629.29999999999</v>
      </c>
      <c r="L983" s="31">
        <f>H983*O983</f>
        <v>14087.4216</v>
      </c>
      <c r="M983" s="31">
        <f t="shared" si="99"/>
        <v>168716.72159999999</v>
      </c>
      <c r="N983" s="31">
        <v>167.5</v>
      </c>
      <c r="O983" s="31">
        <v>15.26</v>
      </c>
      <c r="P983" s="20"/>
      <c r="Q983" s="102"/>
      <c r="R983" s="20" t="s">
        <v>265</v>
      </c>
      <c r="S983" s="20" t="s">
        <v>596</v>
      </c>
      <c r="T983" s="96" t="s">
        <v>600</v>
      </c>
      <c r="U983" s="99"/>
      <c r="V983" s="99"/>
    </row>
    <row r="984" spans="2:22" x14ac:dyDescent="0.3">
      <c r="B984" s="13"/>
      <c r="C984" s="63"/>
      <c r="D984" s="13"/>
      <c r="E984" s="13"/>
      <c r="F984" s="13"/>
      <c r="G984" s="13"/>
      <c r="H984" s="13"/>
      <c r="I984" s="64"/>
      <c r="J984" s="22" t="s">
        <v>229</v>
      </c>
      <c r="K984" s="31">
        <f>H983*N984</f>
        <v>1018743.9863999999</v>
      </c>
      <c r="L984" s="31">
        <f>H983*O984</f>
        <v>32790.643199999999</v>
      </c>
      <c r="M984" s="31">
        <f t="shared" si="99"/>
        <v>1051534.6295999999</v>
      </c>
      <c r="N984" s="31">
        <v>1103.54</v>
      </c>
      <c r="O984" s="31">
        <v>35.520000000000003</v>
      </c>
      <c r="P984" s="20"/>
      <c r="Q984" s="102"/>
      <c r="R984" s="20" t="s">
        <v>265</v>
      </c>
      <c r="S984" s="20" t="s">
        <v>596</v>
      </c>
      <c r="T984" s="96"/>
      <c r="U984" s="99"/>
      <c r="V984" s="99"/>
    </row>
    <row r="985" spans="2:22" ht="37.5" x14ac:dyDescent="0.3">
      <c r="B985" s="13">
        <v>8</v>
      </c>
      <c r="C985" s="63" t="s">
        <v>766</v>
      </c>
      <c r="D985" s="13">
        <v>1958</v>
      </c>
      <c r="E985" s="13"/>
      <c r="F985" s="13" t="s">
        <v>63</v>
      </c>
      <c r="G985" s="13">
        <v>2</v>
      </c>
      <c r="H985" s="13">
        <v>724.59</v>
      </c>
      <c r="I985" s="64">
        <v>370.01</v>
      </c>
      <c r="J985" s="22" t="s">
        <v>42</v>
      </c>
      <c r="K985" s="31">
        <f>H985*N985</f>
        <v>121339.8414</v>
      </c>
      <c r="L985" s="31">
        <f>H985*O985</f>
        <v>11057.243400000001</v>
      </c>
      <c r="M985" s="31">
        <f t="shared" si="99"/>
        <v>132397.08480000001</v>
      </c>
      <c r="N985" s="31">
        <v>167.46</v>
      </c>
      <c r="O985" s="31">
        <v>15.26</v>
      </c>
      <c r="P985" s="20"/>
      <c r="Q985" s="102"/>
      <c r="R985" s="20" t="s">
        <v>265</v>
      </c>
      <c r="S985" s="20" t="s">
        <v>596</v>
      </c>
      <c r="T985" s="96" t="s">
        <v>600</v>
      </c>
      <c r="U985" s="99"/>
      <c r="V985" s="99"/>
    </row>
    <row r="986" spans="2:22" ht="37.5" x14ac:dyDescent="0.3">
      <c r="B986" s="13"/>
      <c r="C986" s="63"/>
      <c r="D986" s="13"/>
      <c r="E986" s="13"/>
      <c r="F986" s="13"/>
      <c r="G986" s="13"/>
      <c r="H986" s="13"/>
      <c r="I986" s="64"/>
      <c r="J986" s="22" t="s">
        <v>45</v>
      </c>
      <c r="K986" s="31">
        <f>H985*N986</f>
        <v>310240.45440000005</v>
      </c>
      <c r="L986" s="31">
        <f>H985*O986</f>
        <v>12716.5545</v>
      </c>
      <c r="M986" s="31">
        <f t="shared" si="99"/>
        <v>322957.00890000007</v>
      </c>
      <c r="N986" s="31">
        <v>428.16</v>
      </c>
      <c r="O986" s="31">
        <v>17.55</v>
      </c>
      <c r="P986" s="20"/>
      <c r="Q986" s="102"/>
      <c r="R986" s="20" t="s">
        <v>265</v>
      </c>
      <c r="S986" s="20" t="s">
        <v>596</v>
      </c>
      <c r="T986" s="96"/>
      <c r="U986" s="99"/>
      <c r="V986" s="99"/>
    </row>
    <row r="987" spans="2:22" x14ac:dyDescent="0.3">
      <c r="B987" s="13"/>
      <c r="C987" s="63"/>
      <c r="D987" s="13"/>
      <c r="E987" s="13"/>
      <c r="F987" s="13"/>
      <c r="G987" s="13"/>
      <c r="H987" s="13"/>
      <c r="I987" s="64"/>
      <c r="J987" s="22" t="s">
        <v>229</v>
      </c>
      <c r="K987" s="31">
        <f>H985*N987</f>
        <v>807294.70260000008</v>
      </c>
      <c r="L987" s="31">
        <f>H985*O987</f>
        <v>25737.436800000003</v>
      </c>
      <c r="M987" s="31">
        <f t="shared" si="99"/>
        <v>833032.1394000001</v>
      </c>
      <c r="N987" s="31">
        <v>1114.1400000000001</v>
      </c>
      <c r="O987" s="31">
        <v>35.520000000000003</v>
      </c>
      <c r="P987" s="20"/>
      <c r="Q987" s="102"/>
      <c r="R987" s="20" t="s">
        <v>265</v>
      </c>
      <c r="S987" s="20" t="s">
        <v>596</v>
      </c>
      <c r="T987" s="96"/>
      <c r="U987" s="99"/>
      <c r="V987" s="99"/>
    </row>
    <row r="988" spans="2:22" ht="37.5" x14ac:dyDescent="0.3">
      <c r="B988" s="13">
        <v>9</v>
      </c>
      <c r="C988" s="63" t="s">
        <v>767</v>
      </c>
      <c r="D988" s="13">
        <v>1982</v>
      </c>
      <c r="E988" s="13"/>
      <c r="F988" s="13" t="s">
        <v>63</v>
      </c>
      <c r="G988" s="13">
        <v>2</v>
      </c>
      <c r="H988" s="13">
        <v>976.6</v>
      </c>
      <c r="I988" s="64">
        <v>624.6</v>
      </c>
      <c r="J988" s="22" t="s">
        <v>42</v>
      </c>
      <c r="K988" s="31">
        <f>H988*N988</f>
        <v>152564.45199999999</v>
      </c>
      <c r="L988" s="31">
        <f>H988*O988</f>
        <v>14902.915999999999</v>
      </c>
      <c r="M988" s="31">
        <f t="shared" si="99"/>
        <v>167467.36799999999</v>
      </c>
      <c r="N988" s="31">
        <v>156.22</v>
      </c>
      <c r="O988" s="31">
        <v>15.26</v>
      </c>
      <c r="P988" s="20"/>
      <c r="Q988" s="102"/>
      <c r="R988" s="20" t="s">
        <v>265</v>
      </c>
      <c r="S988" s="20" t="s">
        <v>596</v>
      </c>
      <c r="T988" s="96" t="s">
        <v>600</v>
      </c>
      <c r="U988" s="99"/>
      <c r="V988" s="99"/>
    </row>
    <row r="989" spans="2:22" ht="37.5" x14ac:dyDescent="0.3">
      <c r="B989" s="13">
        <v>10</v>
      </c>
      <c r="C989" s="63" t="s">
        <v>768</v>
      </c>
      <c r="D989" s="13">
        <v>1973</v>
      </c>
      <c r="E989" s="13"/>
      <c r="F989" s="13" t="s">
        <v>34</v>
      </c>
      <c r="G989" s="13">
        <v>2</v>
      </c>
      <c r="H989" s="13">
        <v>1394</v>
      </c>
      <c r="I989" s="64">
        <v>654.1</v>
      </c>
      <c r="J989" s="22" t="s">
        <v>42</v>
      </c>
      <c r="K989" s="31">
        <f>H989*N989</f>
        <v>169719.5</v>
      </c>
      <c r="L989" s="31">
        <f>H989*O989</f>
        <v>21174.86</v>
      </c>
      <c r="M989" s="31">
        <f t="shared" si="99"/>
        <v>190894.36</v>
      </c>
      <c r="N989" s="31">
        <v>121.75</v>
      </c>
      <c r="O989" s="31">
        <v>15.19</v>
      </c>
      <c r="P989" s="20"/>
      <c r="Q989" s="102"/>
      <c r="R989" s="20" t="s">
        <v>265</v>
      </c>
      <c r="S989" s="20" t="s">
        <v>596</v>
      </c>
      <c r="T989" s="96" t="s">
        <v>600</v>
      </c>
      <c r="U989" s="99"/>
      <c r="V989" s="99"/>
    </row>
    <row r="990" spans="2:22" x14ac:dyDescent="0.3">
      <c r="B990" s="13"/>
      <c r="C990" s="63"/>
      <c r="D990" s="13"/>
      <c r="E990" s="13"/>
      <c r="F990" s="13"/>
      <c r="G990" s="13"/>
      <c r="H990" s="13"/>
      <c r="I990" s="64"/>
      <c r="J990" s="22" t="s">
        <v>229</v>
      </c>
      <c r="K990" s="31">
        <f>H989*N990</f>
        <v>1234888.8400000001</v>
      </c>
      <c r="L990" s="31">
        <f>H989*O990</f>
        <v>26430.240000000002</v>
      </c>
      <c r="M990" s="31">
        <f t="shared" si="99"/>
        <v>1261319.08</v>
      </c>
      <c r="N990" s="31">
        <v>885.86</v>
      </c>
      <c r="O990" s="31">
        <v>18.96</v>
      </c>
      <c r="P990" s="20"/>
      <c r="Q990" s="102"/>
      <c r="R990" s="20" t="s">
        <v>265</v>
      </c>
      <c r="S990" s="20" t="s">
        <v>596</v>
      </c>
      <c r="T990" s="96"/>
      <c r="U990" s="99"/>
      <c r="V990" s="99"/>
    </row>
    <row r="991" spans="2:22" ht="37.5" x14ac:dyDescent="0.3">
      <c r="B991" s="13">
        <v>11</v>
      </c>
      <c r="C991" s="63" t="s">
        <v>769</v>
      </c>
      <c r="D991" s="13">
        <v>1961</v>
      </c>
      <c r="E991" s="13"/>
      <c r="F991" s="13" t="s">
        <v>34</v>
      </c>
      <c r="G991" s="13">
        <v>2</v>
      </c>
      <c r="H991" s="13">
        <v>564</v>
      </c>
      <c r="I991" s="64">
        <v>376</v>
      </c>
      <c r="J991" s="22" t="s">
        <v>42</v>
      </c>
      <c r="K991" s="31">
        <f>H991*N991</f>
        <v>68667</v>
      </c>
      <c r="L991" s="31">
        <f>H991*O991</f>
        <v>8567.16</v>
      </c>
      <c r="M991" s="31">
        <f t="shared" si="99"/>
        <v>77234.16</v>
      </c>
      <c r="N991" s="31">
        <v>121.75</v>
      </c>
      <c r="O991" s="31">
        <v>15.19</v>
      </c>
      <c r="P991" s="20"/>
      <c r="Q991" s="102"/>
      <c r="R991" s="20" t="s">
        <v>265</v>
      </c>
      <c r="S991" s="20" t="s">
        <v>596</v>
      </c>
      <c r="T991" s="96" t="s">
        <v>600</v>
      </c>
      <c r="U991" s="99"/>
      <c r="V991" s="99"/>
    </row>
    <row r="992" spans="2:22" x14ac:dyDescent="0.3">
      <c r="B992" s="13"/>
      <c r="C992" s="63"/>
      <c r="D992" s="13"/>
      <c r="E992" s="13"/>
      <c r="F992" s="13"/>
      <c r="G992" s="13"/>
      <c r="H992" s="13"/>
      <c r="I992" s="64"/>
      <c r="J992" s="22" t="s">
        <v>229</v>
      </c>
      <c r="K992" s="31">
        <f>H991*N992</f>
        <v>499625.04</v>
      </c>
      <c r="L992" s="31">
        <f>H991*O992</f>
        <v>10693.44</v>
      </c>
      <c r="M992" s="31">
        <f t="shared" si="99"/>
        <v>510318.48</v>
      </c>
      <c r="N992" s="31">
        <v>885.86</v>
      </c>
      <c r="O992" s="31">
        <v>18.96</v>
      </c>
      <c r="P992" s="20"/>
      <c r="Q992" s="102"/>
      <c r="R992" s="20" t="s">
        <v>265</v>
      </c>
      <c r="S992" s="20" t="s">
        <v>596</v>
      </c>
      <c r="T992" s="96"/>
      <c r="U992" s="99"/>
      <c r="V992" s="99"/>
    </row>
    <row r="993" spans="1:22" ht="37.5" x14ac:dyDescent="0.3">
      <c r="B993" s="13">
        <v>12</v>
      </c>
      <c r="C993" s="63" t="s">
        <v>770</v>
      </c>
      <c r="D993" s="13">
        <v>1961</v>
      </c>
      <c r="E993" s="13"/>
      <c r="F993" s="13" t="s">
        <v>34</v>
      </c>
      <c r="G993" s="13">
        <v>2</v>
      </c>
      <c r="H993" s="13">
        <v>544.65</v>
      </c>
      <c r="I993" s="64">
        <v>363.1</v>
      </c>
      <c r="J993" s="22" t="s">
        <v>42</v>
      </c>
      <c r="K993" s="31">
        <f>H993*N993</f>
        <v>66311.137499999997</v>
      </c>
      <c r="L993" s="31">
        <f>H993*O993</f>
        <v>8273.2335000000003</v>
      </c>
      <c r="M993" s="31">
        <f t="shared" si="99"/>
        <v>74584.370999999999</v>
      </c>
      <c r="N993" s="31">
        <v>121.75</v>
      </c>
      <c r="O993" s="31">
        <v>15.19</v>
      </c>
      <c r="P993" s="20"/>
      <c r="Q993" s="102"/>
      <c r="R993" s="20" t="s">
        <v>265</v>
      </c>
      <c r="S993" s="20" t="s">
        <v>596</v>
      </c>
      <c r="T993" s="96" t="s">
        <v>600</v>
      </c>
      <c r="U993" s="99"/>
      <c r="V993" s="99"/>
    </row>
    <row r="994" spans="1:22" x14ac:dyDescent="0.3">
      <c r="B994" s="13"/>
      <c r="C994" s="63"/>
      <c r="D994" s="13"/>
      <c r="E994" s="13"/>
      <c r="F994" s="13"/>
      <c r="G994" s="13"/>
      <c r="H994" s="13"/>
      <c r="I994" s="64"/>
      <c r="J994" s="22" t="s">
        <v>229</v>
      </c>
      <c r="K994" s="31">
        <f>H993*N994</f>
        <v>482483.64899999998</v>
      </c>
      <c r="L994" s="31">
        <f>H993*O994</f>
        <v>10326.564</v>
      </c>
      <c r="M994" s="31">
        <f t="shared" si="99"/>
        <v>492810.21299999999</v>
      </c>
      <c r="N994" s="31">
        <v>885.86</v>
      </c>
      <c r="O994" s="31">
        <v>18.96</v>
      </c>
      <c r="P994" s="20"/>
      <c r="Q994" s="102"/>
      <c r="R994" s="20" t="s">
        <v>265</v>
      </c>
      <c r="S994" s="20" t="s">
        <v>596</v>
      </c>
      <c r="T994" s="96"/>
      <c r="U994" s="99"/>
      <c r="V994" s="99"/>
    </row>
    <row r="995" spans="1:22" ht="37.5" x14ac:dyDescent="0.3">
      <c r="B995" s="13">
        <v>13</v>
      </c>
      <c r="C995" s="63" t="s">
        <v>771</v>
      </c>
      <c r="D995" s="13">
        <v>1989</v>
      </c>
      <c r="E995" s="13"/>
      <c r="F995" s="13" t="s">
        <v>34</v>
      </c>
      <c r="G995" s="13">
        <v>2</v>
      </c>
      <c r="H995" s="13">
        <v>7661.62</v>
      </c>
      <c r="I995" s="64">
        <v>3830.81</v>
      </c>
      <c r="J995" s="22" t="s">
        <v>42</v>
      </c>
      <c r="K995" s="31">
        <f t="shared" ref="K995:K1002" si="100">H995*N995</f>
        <v>1191381.9099999999</v>
      </c>
      <c r="L995" s="31">
        <f t="shared" ref="L995:L1002" si="101">H995*O995</f>
        <v>114694.45140000001</v>
      </c>
      <c r="M995" s="31">
        <f t="shared" si="99"/>
        <v>1306076.3613999998</v>
      </c>
      <c r="N995" s="31">
        <v>155.5</v>
      </c>
      <c r="O995" s="31">
        <v>14.97</v>
      </c>
      <c r="P995" s="20"/>
      <c r="Q995" s="102"/>
      <c r="R995" s="20" t="s">
        <v>265</v>
      </c>
      <c r="S995" s="20" t="s">
        <v>596</v>
      </c>
      <c r="T995" s="96" t="s">
        <v>589</v>
      </c>
      <c r="U995" s="99"/>
      <c r="V995" s="99"/>
    </row>
    <row r="996" spans="1:22" ht="37.5" x14ac:dyDescent="0.3">
      <c r="B996" s="13">
        <v>14</v>
      </c>
      <c r="C996" s="63" t="s">
        <v>772</v>
      </c>
      <c r="D996" s="13">
        <v>1988</v>
      </c>
      <c r="E996" s="13"/>
      <c r="F996" s="13" t="s">
        <v>34</v>
      </c>
      <c r="G996" s="13">
        <v>2</v>
      </c>
      <c r="H996" s="13">
        <v>2257.8000000000002</v>
      </c>
      <c r="I996" s="64">
        <v>893.4</v>
      </c>
      <c r="J996" s="22" t="s">
        <v>42</v>
      </c>
      <c r="K996" s="31">
        <f t="shared" si="100"/>
        <v>346211.05200000003</v>
      </c>
      <c r="L996" s="31">
        <f t="shared" si="101"/>
        <v>34318.559999999998</v>
      </c>
      <c r="M996" s="31">
        <f t="shared" si="99"/>
        <v>380529.61200000002</v>
      </c>
      <c r="N996" s="31">
        <v>153.34</v>
      </c>
      <c r="O996" s="31">
        <v>15.2</v>
      </c>
      <c r="P996" s="20"/>
      <c r="Q996" s="102"/>
      <c r="R996" s="20" t="s">
        <v>265</v>
      </c>
      <c r="S996" s="20" t="s">
        <v>596</v>
      </c>
      <c r="T996" s="96"/>
      <c r="U996" s="99"/>
      <c r="V996" s="99"/>
    </row>
    <row r="997" spans="1:22" ht="37.5" x14ac:dyDescent="0.3">
      <c r="B997" s="13">
        <v>15</v>
      </c>
      <c r="C997" s="63" t="s">
        <v>773</v>
      </c>
      <c r="D997" s="13">
        <v>1989</v>
      </c>
      <c r="E997" s="13"/>
      <c r="F997" s="13" t="s">
        <v>34</v>
      </c>
      <c r="G997" s="13">
        <v>3</v>
      </c>
      <c r="H997" s="13">
        <v>2436.14</v>
      </c>
      <c r="I997" s="64">
        <v>1262.9000000000001</v>
      </c>
      <c r="J997" s="22" t="s">
        <v>42</v>
      </c>
      <c r="K997" s="31">
        <f t="shared" si="100"/>
        <v>378819.76999999996</v>
      </c>
      <c r="L997" s="31">
        <f t="shared" si="101"/>
        <v>36469.015800000001</v>
      </c>
      <c r="M997" s="31">
        <f t="shared" si="99"/>
        <v>415288.78579999995</v>
      </c>
      <c r="N997" s="31">
        <v>155.5</v>
      </c>
      <c r="O997" s="31">
        <v>14.97</v>
      </c>
      <c r="P997" s="20"/>
      <c r="Q997" s="102"/>
      <c r="R997" s="20" t="s">
        <v>265</v>
      </c>
      <c r="S997" s="20" t="s">
        <v>596</v>
      </c>
      <c r="T997" s="96"/>
      <c r="U997" s="99"/>
      <c r="V997" s="99"/>
    </row>
    <row r="998" spans="1:22" s="61" customFormat="1" ht="37.5" x14ac:dyDescent="0.3">
      <c r="B998" s="13">
        <v>16</v>
      </c>
      <c r="C998" s="63" t="s">
        <v>774</v>
      </c>
      <c r="D998" s="13">
        <v>1984</v>
      </c>
      <c r="E998" s="13"/>
      <c r="F998" s="13" t="s">
        <v>34</v>
      </c>
      <c r="G998" s="13">
        <v>2</v>
      </c>
      <c r="H998" s="13">
        <v>2143.8000000000002</v>
      </c>
      <c r="I998" s="64">
        <v>859</v>
      </c>
      <c r="J998" s="22" t="s">
        <v>42</v>
      </c>
      <c r="K998" s="31">
        <f t="shared" si="100"/>
        <v>328730.29200000002</v>
      </c>
      <c r="L998" s="31">
        <f t="shared" si="101"/>
        <v>32585.760000000002</v>
      </c>
      <c r="M998" s="31">
        <f t="shared" si="99"/>
        <v>361316.05200000003</v>
      </c>
      <c r="N998" s="31">
        <v>153.34</v>
      </c>
      <c r="O998" s="31">
        <v>15.2</v>
      </c>
      <c r="P998" s="20"/>
      <c r="Q998" s="102"/>
      <c r="R998" s="20" t="s">
        <v>265</v>
      </c>
      <c r="S998" s="20" t="s">
        <v>596</v>
      </c>
      <c r="T998" s="100"/>
      <c r="U998" s="97"/>
      <c r="V998" s="97"/>
    </row>
    <row r="999" spans="1:22" ht="37.5" x14ac:dyDescent="0.3">
      <c r="B999" s="13">
        <v>17</v>
      </c>
      <c r="C999" s="63" t="s">
        <v>775</v>
      </c>
      <c r="D999" s="13">
        <v>1977</v>
      </c>
      <c r="E999" s="13"/>
      <c r="F999" s="13" t="s">
        <v>34</v>
      </c>
      <c r="G999" s="13">
        <v>2</v>
      </c>
      <c r="H999" s="21">
        <v>1679.8</v>
      </c>
      <c r="I999" s="13">
        <v>719.8</v>
      </c>
      <c r="J999" s="67" t="s">
        <v>42</v>
      </c>
      <c r="K999" s="21">
        <f t="shared" si="100"/>
        <v>257580.53200000001</v>
      </c>
      <c r="L999" s="31">
        <f t="shared" si="101"/>
        <v>25532.959999999999</v>
      </c>
      <c r="M999" s="31">
        <f>K999+L999</f>
        <v>283113.49200000003</v>
      </c>
      <c r="N999" s="31">
        <v>153.34</v>
      </c>
      <c r="O999" s="31">
        <v>15.2</v>
      </c>
      <c r="P999" s="30"/>
      <c r="Q999" s="31"/>
      <c r="R999" s="20" t="s">
        <v>37</v>
      </c>
      <c r="S999" s="20" t="s">
        <v>265</v>
      </c>
    </row>
    <row r="1000" spans="1:22" ht="37.5" x14ac:dyDescent="0.3">
      <c r="B1000" s="13">
        <v>18</v>
      </c>
      <c r="C1000" s="63" t="s">
        <v>776</v>
      </c>
      <c r="D1000" s="13">
        <v>1981</v>
      </c>
      <c r="E1000" s="13"/>
      <c r="F1000" s="13" t="s">
        <v>34</v>
      </c>
      <c r="G1000" s="13">
        <v>2</v>
      </c>
      <c r="H1000" s="21">
        <v>2127.8000000000002</v>
      </c>
      <c r="I1000" s="13">
        <v>879.8</v>
      </c>
      <c r="J1000" s="67" t="s">
        <v>42</v>
      </c>
      <c r="K1000" s="21">
        <f t="shared" si="100"/>
        <v>326276.85200000001</v>
      </c>
      <c r="L1000" s="31">
        <f t="shared" si="101"/>
        <v>32342.560000000001</v>
      </c>
      <c r="M1000" s="31">
        <f>K1000+L1000</f>
        <v>358619.41200000001</v>
      </c>
      <c r="N1000" s="31">
        <v>153.34</v>
      </c>
      <c r="O1000" s="31">
        <v>15.2</v>
      </c>
      <c r="P1000" s="30"/>
      <c r="Q1000" s="31"/>
      <c r="R1000" s="20" t="s">
        <v>37</v>
      </c>
      <c r="S1000" s="20" t="s">
        <v>265</v>
      </c>
    </row>
    <row r="1001" spans="1:22" ht="37.5" x14ac:dyDescent="0.3">
      <c r="B1001" s="13">
        <v>19</v>
      </c>
      <c r="C1001" s="63" t="s">
        <v>777</v>
      </c>
      <c r="D1001" s="13">
        <v>1979</v>
      </c>
      <c r="E1001" s="13"/>
      <c r="F1001" s="13" t="s">
        <v>34</v>
      </c>
      <c r="G1001" s="13">
        <v>2</v>
      </c>
      <c r="H1001" s="21">
        <v>2127.3000000000002</v>
      </c>
      <c r="I1001" s="13">
        <v>879.3</v>
      </c>
      <c r="J1001" s="67" t="s">
        <v>42</v>
      </c>
      <c r="K1001" s="21">
        <f t="shared" si="100"/>
        <v>326200.18200000003</v>
      </c>
      <c r="L1001" s="31">
        <f t="shared" si="101"/>
        <v>32334.960000000003</v>
      </c>
      <c r="M1001" s="31">
        <f>K1001+L1001</f>
        <v>358535.14200000005</v>
      </c>
      <c r="N1001" s="31">
        <v>153.34</v>
      </c>
      <c r="O1001" s="31">
        <v>15.2</v>
      </c>
      <c r="P1001" s="30"/>
      <c r="Q1001" s="31"/>
      <c r="R1001" s="20" t="s">
        <v>37</v>
      </c>
      <c r="S1001" s="20" t="s">
        <v>265</v>
      </c>
    </row>
    <row r="1002" spans="1:22" ht="37.5" x14ac:dyDescent="0.3">
      <c r="B1002" s="13">
        <v>20</v>
      </c>
      <c r="C1002" s="63" t="s">
        <v>778</v>
      </c>
      <c r="D1002" s="13">
        <v>1978</v>
      </c>
      <c r="E1002" s="13"/>
      <c r="F1002" s="13" t="s">
        <v>34</v>
      </c>
      <c r="G1002" s="13">
        <v>2</v>
      </c>
      <c r="H1002" s="21">
        <v>2125.5</v>
      </c>
      <c r="I1002" s="13">
        <v>877.5</v>
      </c>
      <c r="J1002" s="67" t="s">
        <v>42</v>
      </c>
      <c r="K1002" s="21">
        <f t="shared" si="100"/>
        <v>325924.17</v>
      </c>
      <c r="L1002" s="31">
        <f t="shared" si="101"/>
        <v>32307.599999999999</v>
      </c>
      <c r="M1002" s="31">
        <f>K1002+L1002</f>
        <v>358231.76999999996</v>
      </c>
      <c r="N1002" s="31">
        <v>153.34</v>
      </c>
      <c r="O1002" s="31">
        <v>15.2</v>
      </c>
      <c r="P1002" s="30"/>
      <c r="Q1002" s="31"/>
      <c r="R1002" s="20" t="s">
        <v>37</v>
      </c>
      <c r="S1002" s="20" t="s">
        <v>265</v>
      </c>
    </row>
    <row r="1003" spans="1:22" s="61" customFormat="1" x14ac:dyDescent="0.3">
      <c r="B1003" s="32"/>
      <c r="C1003" s="62" t="s">
        <v>381</v>
      </c>
      <c r="D1003" s="32"/>
      <c r="E1003" s="32"/>
      <c r="F1003" s="32"/>
      <c r="G1003" s="32"/>
      <c r="H1003" s="32"/>
      <c r="I1003" s="27"/>
      <c r="J1003" s="25"/>
      <c r="K1003" s="30">
        <f>SUM(K1004:K1027)</f>
        <v>29818160.898899995</v>
      </c>
      <c r="L1003" s="30">
        <f>SUM(L1004:L1027)</f>
        <v>3002151.6607000008</v>
      </c>
      <c r="M1003" s="30">
        <f>SUM(M1004:M1027)</f>
        <v>32820312.559599992</v>
      </c>
      <c r="N1003" s="30"/>
      <c r="O1003" s="30"/>
      <c r="P1003" s="24"/>
      <c r="Q1003" s="47"/>
      <c r="R1003" s="20"/>
      <c r="S1003" s="20"/>
      <c r="T1003" s="101"/>
      <c r="U1003" s="97"/>
      <c r="V1003" s="97"/>
    </row>
    <row r="1004" spans="1:22" ht="37.5" x14ac:dyDescent="0.3">
      <c r="B1004" s="13">
        <v>1</v>
      </c>
      <c r="C1004" s="63" t="s">
        <v>779</v>
      </c>
      <c r="D1004" s="13">
        <v>1981</v>
      </c>
      <c r="E1004" s="13"/>
      <c r="F1004" s="13" t="s">
        <v>83</v>
      </c>
      <c r="G1004" s="13">
        <v>5</v>
      </c>
      <c r="H1004" s="13">
        <v>9693</v>
      </c>
      <c r="I1004" s="64">
        <v>5520.76</v>
      </c>
      <c r="J1004" s="22" t="s">
        <v>42</v>
      </c>
      <c r="K1004" s="31">
        <f>H1004*N1004</f>
        <v>1432722.33</v>
      </c>
      <c r="L1004" s="31">
        <f>H1004*O1004</f>
        <v>144522.63</v>
      </c>
      <c r="M1004" s="31">
        <f>K1004+L1004</f>
        <v>1577244.96</v>
      </c>
      <c r="N1004" s="31">
        <v>147.81</v>
      </c>
      <c r="O1004" s="31">
        <v>14.91</v>
      </c>
      <c r="P1004" s="20"/>
      <c r="Q1004" s="102"/>
      <c r="R1004" s="20" t="s">
        <v>265</v>
      </c>
      <c r="S1004" s="20" t="s">
        <v>596</v>
      </c>
      <c r="T1004" s="96" t="s">
        <v>589</v>
      </c>
      <c r="U1004" s="99"/>
      <c r="V1004" s="99"/>
    </row>
    <row r="1005" spans="1:22" ht="37.5" x14ac:dyDescent="0.3">
      <c r="A1005" s="99"/>
      <c r="B1005" s="13">
        <v>2</v>
      </c>
      <c r="C1005" s="63" t="s">
        <v>780</v>
      </c>
      <c r="D1005" s="13">
        <v>1980</v>
      </c>
      <c r="E1005" s="13"/>
      <c r="F1005" s="13" t="s">
        <v>83</v>
      </c>
      <c r="G1005" s="13">
        <v>5</v>
      </c>
      <c r="H1005" s="13">
        <v>9733</v>
      </c>
      <c r="I1005" s="64">
        <v>5560.7</v>
      </c>
      <c r="J1005" s="22" t="s">
        <v>42</v>
      </c>
      <c r="K1005" s="31">
        <f>H1005*N1005</f>
        <v>1438634.73</v>
      </c>
      <c r="L1005" s="31">
        <f>H1005*O1005</f>
        <v>145119.03</v>
      </c>
      <c r="M1005" s="31">
        <f>K1005+L1005</f>
        <v>1583753.76</v>
      </c>
      <c r="N1005" s="31">
        <v>147.81</v>
      </c>
      <c r="O1005" s="31">
        <v>14.91</v>
      </c>
      <c r="P1005" s="20"/>
      <c r="Q1005" s="102"/>
      <c r="R1005" s="20" t="s">
        <v>265</v>
      </c>
      <c r="S1005" s="20" t="s">
        <v>596</v>
      </c>
      <c r="T1005" s="96" t="s">
        <v>589</v>
      </c>
      <c r="U1005" s="99"/>
      <c r="V1005" s="99"/>
    </row>
    <row r="1006" spans="1:22" ht="37.5" x14ac:dyDescent="0.3">
      <c r="A1006" s="104"/>
      <c r="B1006" s="13">
        <v>3</v>
      </c>
      <c r="C1006" s="63" t="s">
        <v>781</v>
      </c>
      <c r="D1006" s="13">
        <v>1979</v>
      </c>
      <c r="F1006" s="13" t="s">
        <v>83</v>
      </c>
      <c r="G1006" s="13">
        <v>5</v>
      </c>
      <c r="H1006" s="13">
        <v>9911.94</v>
      </c>
      <c r="I1006" s="64">
        <v>5739.7</v>
      </c>
      <c r="J1006" s="22" t="s">
        <v>42</v>
      </c>
      <c r="K1006" s="31">
        <f t="shared" ref="K1006:K1027" si="102">H1006*N1006</f>
        <v>1465083.8514</v>
      </c>
      <c r="L1006" s="31">
        <f t="shared" ref="L1006:L1027" si="103">H1006*O1006</f>
        <v>147787.02540000001</v>
      </c>
      <c r="M1006" s="31">
        <f t="shared" ref="M1006:M1027" si="104">K1006+L1006</f>
        <v>1612870.8768</v>
      </c>
      <c r="N1006" s="31">
        <v>147.81</v>
      </c>
      <c r="O1006" s="31">
        <v>14.91</v>
      </c>
      <c r="P1006" s="20"/>
      <c r="Q1006" s="102"/>
      <c r="R1006" s="20" t="s">
        <v>265</v>
      </c>
      <c r="S1006" s="20" t="s">
        <v>596</v>
      </c>
      <c r="T1006" s="96" t="s">
        <v>702</v>
      </c>
      <c r="U1006" s="99"/>
      <c r="V1006" s="99"/>
    </row>
    <row r="1007" spans="1:22" ht="37.5" x14ac:dyDescent="0.3">
      <c r="A1007" s="99"/>
      <c r="B1007" s="13">
        <v>4</v>
      </c>
      <c r="C1007" s="63" t="s">
        <v>782</v>
      </c>
      <c r="D1007" s="13">
        <v>1987</v>
      </c>
      <c r="E1007" s="13"/>
      <c r="F1007" s="13" t="s">
        <v>34</v>
      </c>
      <c r="G1007" s="13">
        <v>5</v>
      </c>
      <c r="H1007" s="13">
        <v>9744</v>
      </c>
      <c r="I1007" s="64">
        <v>5571</v>
      </c>
      <c r="J1007" s="22" t="s">
        <v>42</v>
      </c>
      <c r="K1007" s="31">
        <f t="shared" si="102"/>
        <v>1465984.7999999998</v>
      </c>
      <c r="L1007" s="31">
        <f t="shared" si="103"/>
        <v>145770.24000000002</v>
      </c>
      <c r="M1007" s="31">
        <f t="shared" si="104"/>
        <v>1611755.0399999998</v>
      </c>
      <c r="N1007" s="31">
        <v>150.44999999999999</v>
      </c>
      <c r="O1007" s="31">
        <v>14.96</v>
      </c>
      <c r="P1007" s="20"/>
      <c r="Q1007" s="102"/>
      <c r="R1007" s="20" t="s">
        <v>265</v>
      </c>
      <c r="S1007" s="20" t="s">
        <v>596</v>
      </c>
      <c r="T1007" s="96" t="s">
        <v>589</v>
      </c>
      <c r="U1007" s="99"/>
      <c r="V1007" s="99"/>
    </row>
    <row r="1008" spans="1:22" ht="37.5" x14ac:dyDescent="0.3">
      <c r="A1008" s="99"/>
      <c r="B1008" s="13">
        <v>5</v>
      </c>
      <c r="C1008" s="63" t="s">
        <v>783</v>
      </c>
      <c r="D1008" s="13">
        <v>1981</v>
      </c>
      <c r="E1008" s="13"/>
      <c r="F1008" s="13" t="s">
        <v>83</v>
      </c>
      <c r="G1008" s="13">
        <v>5</v>
      </c>
      <c r="H1008" s="13">
        <v>10690.47</v>
      </c>
      <c r="I1008" s="64">
        <v>6518.23</v>
      </c>
      <c r="J1008" s="22" t="s">
        <v>42</v>
      </c>
      <c r="K1008" s="31">
        <f t="shared" si="102"/>
        <v>1580158.3706999999</v>
      </c>
      <c r="L1008" s="31">
        <f t="shared" si="103"/>
        <v>159394.90769999998</v>
      </c>
      <c r="M1008" s="31">
        <f t="shared" si="104"/>
        <v>1739553.2783999997</v>
      </c>
      <c r="N1008" s="31">
        <v>147.81</v>
      </c>
      <c r="O1008" s="31">
        <v>14.91</v>
      </c>
      <c r="P1008" s="20"/>
      <c r="Q1008" s="102"/>
      <c r="R1008" s="20" t="s">
        <v>265</v>
      </c>
      <c r="S1008" s="20" t="s">
        <v>596</v>
      </c>
      <c r="T1008" s="96" t="s">
        <v>589</v>
      </c>
      <c r="U1008" s="99"/>
      <c r="V1008" s="99"/>
    </row>
    <row r="1009" spans="1:22" ht="37.5" x14ac:dyDescent="0.3">
      <c r="A1009" s="99"/>
      <c r="B1009" s="13">
        <v>6</v>
      </c>
      <c r="C1009" s="63" t="s">
        <v>784</v>
      </c>
      <c r="D1009" s="13">
        <v>1992</v>
      </c>
      <c r="E1009" s="13"/>
      <c r="F1009" s="13" t="s">
        <v>34</v>
      </c>
      <c r="G1009" s="13">
        <v>5</v>
      </c>
      <c r="H1009" s="13">
        <v>3503.12</v>
      </c>
      <c r="I1009" s="64">
        <v>2295.4</v>
      </c>
      <c r="J1009" s="22" t="s">
        <v>42</v>
      </c>
      <c r="K1009" s="31">
        <f t="shared" si="102"/>
        <v>527044.40399999998</v>
      </c>
      <c r="L1009" s="31">
        <f t="shared" si="103"/>
        <v>52406.675199999998</v>
      </c>
      <c r="M1009" s="31">
        <f t="shared" si="104"/>
        <v>579451.07920000004</v>
      </c>
      <c r="N1009" s="31">
        <v>150.44999999999999</v>
      </c>
      <c r="O1009" s="31">
        <v>14.96</v>
      </c>
      <c r="P1009" s="20"/>
      <c r="Q1009" s="102"/>
      <c r="R1009" s="20" t="s">
        <v>265</v>
      </c>
      <c r="S1009" s="20" t="s">
        <v>596</v>
      </c>
      <c r="T1009" s="96" t="s">
        <v>589</v>
      </c>
      <c r="U1009" s="99"/>
      <c r="V1009" s="99"/>
    </row>
    <row r="1010" spans="1:22" ht="37.5" x14ac:dyDescent="0.3">
      <c r="A1010" s="99"/>
      <c r="B1010" s="13">
        <v>7</v>
      </c>
      <c r="C1010" s="63" t="s">
        <v>785</v>
      </c>
      <c r="D1010" s="13">
        <v>1989</v>
      </c>
      <c r="E1010" s="13"/>
      <c r="F1010" s="13" t="s">
        <v>34</v>
      </c>
      <c r="G1010" s="13">
        <v>4</v>
      </c>
      <c r="H1010" s="13">
        <v>10042.66</v>
      </c>
      <c r="I1010" s="64">
        <v>5870.42</v>
      </c>
      <c r="J1010" s="22" t="s">
        <v>42</v>
      </c>
      <c r="K1010" s="31">
        <f t="shared" si="102"/>
        <v>1510918.1969999999</v>
      </c>
      <c r="L1010" s="31">
        <f t="shared" si="103"/>
        <v>150238.1936</v>
      </c>
      <c r="M1010" s="31">
        <f t="shared" si="104"/>
        <v>1661156.3906</v>
      </c>
      <c r="N1010" s="31">
        <v>150.44999999999999</v>
      </c>
      <c r="O1010" s="31">
        <v>14.96</v>
      </c>
      <c r="P1010" s="20"/>
      <c r="Q1010" s="102"/>
      <c r="R1010" s="20" t="s">
        <v>265</v>
      </c>
      <c r="S1010" s="20" t="s">
        <v>596</v>
      </c>
      <c r="T1010" s="96" t="s">
        <v>589</v>
      </c>
      <c r="U1010" s="99"/>
      <c r="V1010" s="99"/>
    </row>
    <row r="1011" spans="1:22" ht="37.5" x14ac:dyDescent="0.3">
      <c r="A1011" s="99"/>
      <c r="B1011" s="13">
        <v>8</v>
      </c>
      <c r="C1011" s="63" t="s">
        <v>786</v>
      </c>
      <c r="D1011" s="13">
        <v>1988</v>
      </c>
      <c r="E1011" s="13"/>
      <c r="F1011" s="13" t="s">
        <v>83</v>
      </c>
      <c r="G1011" s="13">
        <v>5</v>
      </c>
      <c r="H1011" s="13">
        <v>7869.94</v>
      </c>
      <c r="I1011" s="64">
        <v>3697.7</v>
      </c>
      <c r="J1011" s="22" t="s">
        <v>42</v>
      </c>
      <c r="K1011" s="31">
        <f t="shared" si="102"/>
        <v>1163255.8314</v>
      </c>
      <c r="L1011" s="31">
        <f t="shared" si="103"/>
        <v>117340.8054</v>
      </c>
      <c r="M1011" s="31">
        <f t="shared" si="104"/>
        <v>1280596.6368</v>
      </c>
      <c r="N1011" s="31">
        <v>147.81</v>
      </c>
      <c r="O1011" s="31">
        <v>14.91</v>
      </c>
      <c r="P1011" s="20"/>
      <c r="Q1011" s="102"/>
      <c r="R1011" s="20" t="s">
        <v>265</v>
      </c>
      <c r="S1011" s="20" t="s">
        <v>596</v>
      </c>
      <c r="T1011" s="96" t="s">
        <v>589</v>
      </c>
      <c r="U1011" s="99"/>
      <c r="V1011" s="99"/>
    </row>
    <row r="1012" spans="1:22" ht="37.5" x14ac:dyDescent="0.3">
      <c r="A1012" s="99"/>
      <c r="B1012" s="13">
        <v>9</v>
      </c>
      <c r="C1012" s="63" t="s">
        <v>787</v>
      </c>
      <c r="D1012" s="13">
        <v>1989</v>
      </c>
      <c r="E1012" s="13"/>
      <c r="F1012" s="13" t="s">
        <v>83</v>
      </c>
      <c r="G1012" s="13">
        <v>5</v>
      </c>
      <c r="H1012" s="13">
        <v>8696.64</v>
      </c>
      <c r="I1012" s="64">
        <v>4524.3999999999996</v>
      </c>
      <c r="J1012" s="22" t="s">
        <v>42</v>
      </c>
      <c r="K1012" s="31">
        <f t="shared" si="102"/>
        <v>1285450.3584</v>
      </c>
      <c r="L1012" s="31">
        <f t="shared" si="103"/>
        <v>129666.90239999999</v>
      </c>
      <c r="M1012" s="31">
        <f t="shared" si="104"/>
        <v>1415117.2608</v>
      </c>
      <c r="N1012" s="31">
        <v>147.81</v>
      </c>
      <c r="O1012" s="31">
        <v>14.91</v>
      </c>
      <c r="P1012" s="20"/>
      <c r="Q1012" s="102"/>
      <c r="R1012" s="20" t="s">
        <v>265</v>
      </c>
      <c r="S1012" s="20" t="s">
        <v>596</v>
      </c>
      <c r="T1012" s="96" t="s">
        <v>589</v>
      </c>
      <c r="U1012" s="99"/>
      <c r="V1012" s="99"/>
    </row>
    <row r="1013" spans="1:22" ht="37.5" x14ac:dyDescent="0.3">
      <c r="A1013" s="99"/>
      <c r="B1013" s="13">
        <v>10</v>
      </c>
      <c r="C1013" s="63" t="s">
        <v>788</v>
      </c>
      <c r="D1013" s="13">
        <v>1987</v>
      </c>
      <c r="E1013" s="13"/>
      <c r="F1013" s="13" t="s">
        <v>83</v>
      </c>
      <c r="G1013" s="13">
        <v>5</v>
      </c>
      <c r="H1013" s="13">
        <v>10681.74</v>
      </c>
      <c r="I1013" s="64">
        <v>6509.5</v>
      </c>
      <c r="J1013" s="22" t="s">
        <v>42</v>
      </c>
      <c r="K1013" s="31">
        <f t="shared" si="102"/>
        <v>1578867.9894000001</v>
      </c>
      <c r="L1013" s="31">
        <f t="shared" si="103"/>
        <v>159264.74340000001</v>
      </c>
      <c r="M1013" s="31">
        <f t="shared" si="104"/>
        <v>1738132.7328000001</v>
      </c>
      <c r="N1013" s="31">
        <v>147.81</v>
      </c>
      <c r="O1013" s="31">
        <v>14.91</v>
      </c>
      <c r="P1013" s="20"/>
      <c r="Q1013" s="102"/>
      <c r="R1013" s="20" t="s">
        <v>265</v>
      </c>
      <c r="S1013" s="20" t="s">
        <v>596</v>
      </c>
      <c r="T1013" s="96" t="s">
        <v>589</v>
      </c>
      <c r="U1013" s="99"/>
      <c r="V1013" s="99"/>
    </row>
    <row r="1014" spans="1:22" ht="37.5" x14ac:dyDescent="0.3">
      <c r="A1014" s="99"/>
      <c r="B1014" s="13">
        <v>11</v>
      </c>
      <c r="C1014" s="63" t="s">
        <v>789</v>
      </c>
      <c r="D1014" s="13">
        <v>1987</v>
      </c>
      <c r="E1014" s="13"/>
      <c r="F1014" s="13" t="s">
        <v>83</v>
      </c>
      <c r="G1014" s="13">
        <v>5</v>
      </c>
      <c r="H1014" s="13">
        <v>8685.24</v>
      </c>
      <c r="I1014" s="64">
        <v>4513</v>
      </c>
      <c r="J1014" s="22" t="s">
        <v>42</v>
      </c>
      <c r="K1014" s="31">
        <f t="shared" si="102"/>
        <v>1283765.3244</v>
      </c>
      <c r="L1014" s="31">
        <f t="shared" si="103"/>
        <v>129496.9284</v>
      </c>
      <c r="M1014" s="31">
        <f t="shared" si="104"/>
        <v>1413262.2528000001</v>
      </c>
      <c r="N1014" s="31">
        <v>147.81</v>
      </c>
      <c r="O1014" s="31">
        <v>14.91</v>
      </c>
      <c r="P1014" s="20"/>
      <c r="Q1014" s="102"/>
      <c r="R1014" s="20" t="s">
        <v>265</v>
      </c>
      <c r="S1014" s="20" t="s">
        <v>596</v>
      </c>
      <c r="T1014" s="96" t="s">
        <v>589</v>
      </c>
      <c r="U1014" s="99"/>
      <c r="V1014" s="99"/>
    </row>
    <row r="1015" spans="1:22" ht="37.5" x14ac:dyDescent="0.3">
      <c r="A1015" s="99"/>
      <c r="B1015" s="13">
        <v>12</v>
      </c>
      <c r="C1015" s="63" t="s">
        <v>790</v>
      </c>
      <c r="D1015" s="13">
        <v>1989</v>
      </c>
      <c r="E1015" s="13"/>
      <c r="F1015" s="13" t="s">
        <v>83</v>
      </c>
      <c r="G1015" s="13">
        <v>5</v>
      </c>
      <c r="H1015" s="13">
        <v>7916.84</v>
      </c>
      <c r="I1015" s="64">
        <v>3744.6</v>
      </c>
      <c r="J1015" s="22" t="s">
        <v>42</v>
      </c>
      <c r="K1015" s="31">
        <f t="shared" si="102"/>
        <v>1170188.1204000001</v>
      </c>
      <c r="L1015" s="31">
        <f t="shared" si="103"/>
        <v>118040.08440000001</v>
      </c>
      <c r="M1015" s="31">
        <f t="shared" si="104"/>
        <v>1288228.2048000002</v>
      </c>
      <c r="N1015" s="31">
        <v>147.81</v>
      </c>
      <c r="O1015" s="31">
        <v>14.91</v>
      </c>
      <c r="P1015" s="20"/>
      <c r="Q1015" s="102"/>
      <c r="R1015" s="20" t="s">
        <v>265</v>
      </c>
      <c r="S1015" s="20" t="s">
        <v>596</v>
      </c>
      <c r="T1015" s="96" t="s">
        <v>589</v>
      </c>
      <c r="U1015" s="99"/>
      <c r="V1015" s="99"/>
    </row>
    <row r="1016" spans="1:22" ht="37.5" x14ac:dyDescent="0.3">
      <c r="A1016" s="99"/>
      <c r="B1016" s="13">
        <v>13</v>
      </c>
      <c r="C1016" s="63" t="s">
        <v>791</v>
      </c>
      <c r="D1016" s="13">
        <v>1990</v>
      </c>
      <c r="E1016" s="13"/>
      <c r="F1016" s="13" t="s">
        <v>83</v>
      </c>
      <c r="G1016" s="13">
        <v>5</v>
      </c>
      <c r="H1016" s="13">
        <v>9375</v>
      </c>
      <c r="I1016" s="64">
        <v>7992.5</v>
      </c>
      <c r="J1016" s="22" t="s">
        <v>42</v>
      </c>
      <c r="K1016" s="31">
        <f t="shared" si="102"/>
        <v>1385718.75</v>
      </c>
      <c r="L1016" s="31">
        <f t="shared" si="103"/>
        <v>139781.25</v>
      </c>
      <c r="M1016" s="31">
        <f t="shared" si="104"/>
        <v>1525500</v>
      </c>
      <c r="N1016" s="31">
        <v>147.81</v>
      </c>
      <c r="O1016" s="31">
        <v>14.91</v>
      </c>
      <c r="P1016" s="20"/>
      <c r="Q1016" s="102"/>
      <c r="R1016" s="20" t="s">
        <v>265</v>
      </c>
      <c r="S1016" s="20" t="s">
        <v>596</v>
      </c>
      <c r="T1016" s="96" t="s">
        <v>589</v>
      </c>
      <c r="U1016" s="99"/>
      <c r="V1016" s="99"/>
    </row>
    <row r="1017" spans="1:22" ht="37.5" x14ac:dyDescent="0.3">
      <c r="A1017" s="99"/>
      <c r="B1017" s="13">
        <v>14</v>
      </c>
      <c r="C1017" s="63" t="s">
        <v>792</v>
      </c>
      <c r="D1017" s="13">
        <v>1980</v>
      </c>
      <c r="E1017" s="13"/>
      <c r="F1017" s="13" t="s">
        <v>83</v>
      </c>
      <c r="G1017" s="13">
        <v>5</v>
      </c>
      <c r="H1017" s="13">
        <v>10675</v>
      </c>
      <c r="I1017" s="64">
        <v>6505.5</v>
      </c>
      <c r="J1017" s="22" t="s">
        <v>42</v>
      </c>
      <c r="K1017" s="31">
        <f t="shared" si="102"/>
        <v>1577871.75</v>
      </c>
      <c r="L1017" s="31">
        <f t="shared" si="103"/>
        <v>159164.25</v>
      </c>
      <c r="M1017" s="31">
        <f t="shared" si="104"/>
        <v>1737036</v>
      </c>
      <c r="N1017" s="31">
        <v>147.81</v>
      </c>
      <c r="O1017" s="31">
        <v>14.91</v>
      </c>
      <c r="P1017" s="20"/>
      <c r="Q1017" s="102"/>
      <c r="R1017" s="20" t="s">
        <v>265</v>
      </c>
      <c r="S1017" s="20" t="s">
        <v>596</v>
      </c>
      <c r="T1017" s="96" t="s">
        <v>589</v>
      </c>
      <c r="U1017" s="99"/>
      <c r="V1017" s="99"/>
    </row>
    <row r="1018" spans="1:22" ht="37.5" x14ac:dyDescent="0.3">
      <c r="A1018" s="104"/>
      <c r="B1018" s="13">
        <v>15</v>
      </c>
      <c r="C1018" s="63" t="s">
        <v>793</v>
      </c>
      <c r="D1018" s="13">
        <v>1984</v>
      </c>
      <c r="F1018" s="13" t="s">
        <v>83</v>
      </c>
      <c r="G1018" s="13">
        <v>5</v>
      </c>
      <c r="H1018" s="13">
        <v>7593.66</v>
      </c>
      <c r="I1018" s="64">
        <v>5151.7</v>
      </c>
      <c r="J1018" s="22" t="s">
        <v>42</v>
      </c>
      <c r="K1018" s="31">
        <f t="shared" si="102"/>
        <v>1122418.8846</v>
      </c>
      <c r="L1018" s="31">
        <f t="shared" si="103"/>
        <v>113221.4706</v>
      </c>
      <c r="M1018" s="31">
        <f t="shared" si="104"/>
        <v>1235640.3552000001</v>
      </c>
      <c r="N1018" s="31">
        <v>147.81</v>
      </c>
      <c r="O1018" s="31">
        <v>14.91</v>
      </c>
      <c r="P1018" s="20"/>
      <c r="Q1018" s="102"/>
      <c r="R1018" s="20" t="s">
        <v>265</v>
      </c>
      <c r="S1018" s="20" t="s">
        <v>596</v>
      </c>
      <c r="T1018" s="96" t="s">
        <v>702</v>
      </c>
      <c r="U1018" s="99"/>
      <c r="V1018" s="99"/>
    </row>
    <row r="1019" spans="1:22" ht="37.5" x14ac:dyDescent="0.3">
      <c r="A1019" s="99"/>
      <c r="B1019" s="13">
        <v>16</v>
      </c>
      <c r="C1019" s="63" t="s">
        <v>794</v>
      </c>
      <c r="D1019" s="13">
        <v>1983</v>
      </c>
      <c r="E1019" s="13"/>
      <c r="F1019" s="13" t="s">
        <v>83</v>
      </c>
      <c r="G1019" s="13">
        <v>5</v>
      </c>
      <c r="H1019" s="13">
        <v>8989.1</v>
      </c>
      <c r="I1019" s="64">
        <v>5297.61</v>
      </c>
      <c r="J1019" s="22" t="s">
        <v>42</v>
      </c>
      <c r="K1019" s="31">
        <f t="shared" si="102"/>
        <v>1328678.871</v>
      </c>
      <c r="L1019" s="31">
        <f t="shared" si="103"/>
        <v>134027.481</v>
      </c>
      <c r="M1019" s="31">
        <f t="shared" si="104"/>
        <v>1462706.352</v>
      </c>
      <c r="N1019" s="31">
        <v>147.81</v>
      </c>
      <c r="O1019" s="31">
        <v>14.91</v>
      </c>
      <c r="P1019" s="20"/>
      <c r="Q1019" s="102"/>
      <c r="R1019" s="20" t="s">
        <v>265</v>
      </c>
      <c r="S1019" s="20" t="s">
        <v>596</v>
      </c>
      <c r="T1019" s="96" t="s">
        <v>589</v>
      </c>
      <c r="U1019" s="99"/>
      <c r="V1019" s="99"/>
    </row>
    <row r="1020" spans="1:22" ht="37.5" x14ac:dyDescent="0.3">
      <c r="B1020" s="13">
        <v>17</v>
      </c>
      <c r="C1020" s="63" t="s">
        <v>795</v>
      </c>
      <c r="D1020" s="13">
        <v>1986</v>
      </c>
      <c r="E1020" s="13"/>
      <c r="F1020" s="13" t="s">
        <v>83</v>
      </c>
      <c r="G1020" s="13">
        <v>5</v>
      </c>
      <c r="H1020" s="13">
        <v>14970</v>
      </c>
      <c r="I1020" s="64">
        <v>8931.4</v>
      </c>
      <c r="J1020" s="22" t="s">
        <v>42</v>
      </c>
      <c r="K1020" s="31">
        <f t="shared" si="102"/>
        <v>2212715.7000000002</v>
      </c>
      <c r="L1020" s="31">
        <f t="shared" si="103"/>
        <v>223202.7</v>
      </c>
      <c r="M1020" s="31">
        <f t="shared" si="104"/>
        <v>2435918.4000000004</v>
      </c>
      <c r="N1020" s="31">
        <v>147.81</v>
      </c>
      <c r="O1020" s="31">
        <v>14.91</v>
      </c>
      <c r="P1020" s="20"/>
      <c r="Q1020" s="102"/>
      <c r="R1020" s="20" t="s">
        <v>265</v>
      </c>
      <c r="S1020" s="20" t="s">
        <v>596</v>
      </c>
      <c r="T1020" s="96" t="s">
        <v>589</v>
      </c>
      <c r="U1020" s="99"/>
      <c r="V1020" s="99"/>
    </row>
    <row r="1021" spans="1:22" ht="37.5" x14ac:dyDescent="0.3">
      <c r="B1021" s="13">
        <v>18</v>
      </c>
      <c r="C1021" s="63" t="s">
        <v>796</v>
      </c>
      <c r="D1021" s="13">
        <v>1984</v>
      </c>
      <c r="E1021" s="13"/>
      <c r="F1021" s="13" t="s">
        <v>34</v>
      </c>
      <c r="G1021" s="13">
        <v>3</v>
      </c>
      <c r="H1021" s="13">
        <v>1493.6</v>
      </c>
      <c r="I1021" s="64">
        <v>866</v>
      </c>
      <c r="J1021" s="22" t="s">
        <v>42</v>
      </c>
      <c r="K1021" s="31">
        <f t="shared" si="102"/>
        <v>224712.11999999997</v>
      </c>
      <c r="L1021" s="31">
        <f t="shared" si="103"/>
        <v>22344.256000000001</v>
      </c>
      <c r="M1021" s="31">
        <f t="shared" si="104"/>
        <v>247056.37599999996</v>
      </c>
      <c r="N1021" s="31">
        <v>150.44999999999999</v>
      </c>
      <c r="O1021" s="31">
        <v>14.96</v>
      </c>
      <c r="P1021" s="20"/>
      <c r="Q1021" s="102"/>
      <c r="R1021" s="20" t="s">
        <v>265</v>
      </c>
      <c r="S1021" s="20" t="s">
        <v>596</v>
      </c>
      <c r="T1021" s="96" t="s">
        <v>589</v>
      </c>
      <c r="U1021" s="99"/>
      <c r="V1021" s="99"/>
    </row>
    <row r="1022" spans="1:22" ht="37.5" x14ac:dyDescent="0.3">
      <c r="B1022" s="13">
        <v>19</v>
      </c>
      <c r="C1022" s="63" t="s">
        <v>797</v>
      </c>
      <c r="D1022" s="13">
        <v>1984</v>
      </c>
      <c r="E1022" s="13"/>
      <c r="F1022" s="13" t="s">
        <v>34</v>
      </c>
      <c r="G1022" s="13">
        <v>3</v>
      </c>
      <c r="H1022" s="13">
        <v>1512.9</v>
      </c>
      <c r="I1022" s="64">
        <v>837</v>
      </c>
      <c r="J1022" s="22" t="s">
        <v>42</v>
      </c>
      <c r="K1022" s="31">
        <f t="shared" si="102"/>
        <v>227615.80499999999</v>
      </c>
      <c r="L1022" s="31">
        <f t="shared" si="103"/>
        <v>22632.984000000004</v>
      </c>
      <c r="M1022" s="31">
        <f t="shared" si="104"/>
        <v>250248.78899999999</v>
      </c>
      <c r="N1022" s="31">
        <v>150.44999999999999</v>
      </c>
      <c r="O1022" s="31">
        <v>14.96</v>
      </c>
      <c r="P1022" s="20"/>
      <c r="Q1022" s="102"/>
      <c r="R1022" s="20" t="s">
        <v>265</v>
      </c>
      <c r="S1022" s="20" t="s">
        <v>596</v>
      </c>
      <c r="T1022" s="96" t="s">
        <v>589</v>
      </c>
      <c r="U1022" s="99"/>
      <c r="V1022" s="99"/>
    </row>
    <row r="1023" spans="1:22" ht="37.5" x14ac:dyDescent="0.3">
      <c r="B1023" s="13">
        <v>20</v>
      </c>
      <c r="C1023" s="63" t="s">
        <v>798</v>
      </c>
      <c r="D1023" s="13">
        <v>1995</v>
      </c>
      <c r="E1023" s="13"/>
      <c r="F1023" s="13" t="s">
        <v>83</v>
      </c>
      <c r="G1023" s="13">
        <v>5</v>
      </c>
      <c r="H1023" s="13">
        <v>8357.2199999999993</v>
      </c>
      <c r="I1023" s="64">
        <v>5282.2</v>
      </c>
      <c r="J1023" s="22" t="s">
        <v>42</v>
      </c>
      <c r="K1023" s="31">
        <f t="shared" si="102"/>
        <v>1235280.6882</v>
      </c>
      <c r="L1023" s="31">
        <f t="shared" si="103"/>
        <v>124606.15019999999</v>
      </c>
      <c r="M1023" s="31">
        <f t="shared" si="104"/>
        <v>1359886.8384</v>
      </c>
      <c r="N1023" s="31">
        <v>147.81</v>
      </c>
      <c r="O1023" s="31">
        <v>14.91</v>
      </c>
      <c r="P1023" s="20"/>
      <c r="Q1023" s="102"/>
      <c r="R1023" s="20" t="s">
        <v>265</v>
      </c>
      <c r="S1023" s="20" t="s">
        <v>596</v>
      </c>
      <c r="T1023" s="96" t="s">
        <v>589</v>
      </c>
      <c r="U1023" s="99"/>
      <c r="V1023" s="99"/>
    </row>
    <row r="1024" spans="1:22" ht="37.5" x14ac:dyDescent="0.3">
      <c r="B1024" s="13">
        <v>21</v>
      </c>
      <c r="C1024" s="63" t="s">
        <v>799</v>
      </c>
      <c r="D1024" s="13">
        <v>1987</v>
      </c>
      <c r="E1024" s="13"/>
      <c r="F1024" s="13" t="s">
        <v>83</v>
      </c>
      <c r="G1024" s="13">
        <v>5</v>
      </c>
      <c r="H1024" s="13">
        <v>4655.4799999999996</v>
      </c>
      <c r="I1024" s="64">
        <v>3115.7</v>
      </c>
      <c r="J1024" s="22" t="s">
        <v>42</v>
      </c>
      <c r="K1024" s="31">
        <f t="shared" si="102"/>
        <v>688126.49879999994</v>
      </c>
      <c r="L1024" s="31">
        <f t="shared" si="103"/>
        <v>69413.2068</v>
      </c>
      <c r="M1024" s="31">
        <f t="shared" si="104"/>
        <v>757539.70559999999</v>
      </c>
      <c r="N1024" s="31">
        <v>147.81</v>
      </c>
      <c r="O1024" s="31">
        <v>14.91</v>
      </c>
      <c r="P1024" s="20"/>
      <c r="Q1024" s="102"/>
      <c r="R1024" s="20" t="s">
        <v>265</v>
      </c>
      <c r="S1024" s="20" t="s">
        <v>596</v>
      </c>
      <c r="T1024" s="96" t="s">
        <v>589</v>
      </c>
      <c r="U1024" s="99"/>
      <c r="V1024" s="99"/>
    </row>
    <row r="1025" spans="1:22" ht="37.5" x14ac:dyDescent="0.3">
      <c r="B1025" s="13">
        <v>22</v>
      </c>
      <c r="C1025" s="63" t="s">
        <v>800</v>
      </c>
      <c r="D1025" s="13">
        <v>1984</v>
      </c>
      <c r="E1025" s="13"/>
      <c r="F1025" s="13" t="s">
        <v>83</v>
      </c>
      <c r="G1025" s="13">
        <v>5</v>
      </c>
      <c r="H1025" s="13">
        <v>12225</v>
      </c>
      <c r="I1025" s="64">
        <v>7191.8</v>
      </c>
      <c r="J1025" s="22" t="s">
        <v>42</v>
      </c>
      <c r="K1025" s="31">
        <f t="shared" si="102"/>
        <v>1806977.25</v>
      </c>
      <c r="L1025" s="31">
        <f t="shared" si="103"/>
        <v>182274.75</v>
      </c>
      <c r="M1025" s="31">
        <f t="shared" si="104"/>
        <v>1989252</v>
      </c>
      <c r="N1025" s="31">
        <v>147.81</v>
      </c>
      <c r="O1025" s="31">
        <v>14.91</v>
      </c>
      <c r="P1025" s="20"/>
      <c r="Q1025" s="102"/>
      <c r="R1025" s="20" t="s">
        <v>265</v>
      </c>
      <c r="S1025" s="20" t="s">
        <v>596</v>
      </c>
      <c r="T1025" s="96" t="s">
        <v>589</v>
      </c>
      <c r="U1025" s="99"/>
      <c r="V1025" s="99"/>
    </row>
    <row r="1026" spans="1:22" ht="37.5" x14ac:dyDescent="0.3">
      <c r="B1026" s="13">
        <v>23</v>
      </c>
      <c r="C1026" s="63" t="s">
        <v>801</v>
      </c>
      <c r="D1026" s="13">
        <v>1990</v>
      </c>
      <c r="E1026" s="13"/>
      <c r="F1026" s="13" t="s">
        <v>83</v>
      </c>
      <c r="G1026" s="13">
        <v>5</v>
      </c>
      <c r="H1026" s="13">
        <v>10922</v>
      </c>
      <c r="I1026" s="64">
        <v>6553.8</v>
      </c>
      <c r="J1026" s="22" t="s">
        <v>42</v>
      </c>
      <c r="K1026" s="31">
        <f t="shared" si="102"/>
        <v>1614380.82</v>
      </c>
      <c r="L1026" s="31">
        <f t="shared" si="103"/>
        <v>162847.01999999999</v>
      </c>
      <c r="M1026" s="31">
        <f t="shared" si="104"/>
        <v>1777227.84</v>
      </c>
      <c r="N1026" s="31">
        <v>147.81</v>
      </c>
      <c r="O1026" s="31">
        <v>14.91</v>
      </c>
      <c r="P1026" s="20"/>
      <c r="Q1026" s="102"/>
      <c r="R1026" s="20" t="s">
        <v>265</v>
      </c>
      <c r="S1026" s="20" t="s">
        <v>596</v>
      </c>
      <c r="T1026" s="96" t="s">
        <v>589</v>
      </c>
      <c r="U1026" s="99"/>
      <c r="V1026" s="99"/>
    </row>
    <row r="1027" spans="1:22" s="61" customFormat="1" ht="37.5" x14ac:dyDescent="0.3">
      <c r="B1027" s="13">
        <v>24</v>
      </c>
      <c r="C1027" s="63" t="s">
        <v>802</v>
      </c>
      <c r="D1027" s="13">
        <v>1998</v>
      </c>
      <c r="E1027" s="13"/>
      <c r="F1027" s="13" t="s">
        <v>83</v>
      </c>
      <c r="G1027" s="13">
        <v>5</v>
      </c>
      <c r="H1027" s="13">
        <v>3325.82</v>
      </c>
      <c r="I1027" s="64">
        <v>2114.4</v>
      </c>
      <c r="J1027" s="22" t="s">
        <v>42</v>
      </c>
      <c r="K1027" s="31">
        <f t="shared" si="102"/>
        <v>491589.45420000004</v>
      </c>
      <c r="L1027" s="31">
        <f t="shared" si="103"/>
        <v>49587.976200000005</v>
      </c>
      <c r="M1027" s="31">
        <f t="shared" si="104"/>
        <v>541177.43040000007</v>
      </c>
      <c r="N1027" s="31">
        <v>147.81</v>
      </c>
      <c r="O1027" s="31">
        <v>14.91</v>
      </c>
      <c r="P1027" s="20"/>
      <c r="Q1027" s="102"/>
      <c r="R1027" s="20" t="s">
        <v>265</v>
      </c>
      <c r="S1027" s="20" t="s">
        <v>596</v>
      </c>
      <c r="T1027" s="100" t="s">
        <v>589</v>
      </c>
      <c r="U1027" s="97"/>
      <c r="V1027" s="97"/>
    </row>
    <row r="1028" spans="1:22" s="61" customFormat="1" ht="20.25" customHeight="1" x14ac:dyDescent="0.3">
      <c r="B1028" s="32"/>
      <c r="C1028" s="62" t="s">
        <v>137</v>
      </c>
      <c r="D1028" s="32"/>
      <c r="E1028" s="32"/>
      <c r="F1028" s="32"/>
      <c r="G1028" s="32"/>
      <c r="H1028" s="32"/>
      <c r="I1028" s="27"/>
      <c r="J1028" s="25"/>
      <c r="K1028" s="30">
        <f>SUM(K1029:K1034)</f>
        <v>1448681.1950000001</v>
      </c>
      <c r="L1028" s="30">
        <f>SUM(L1029:L1034)</f>
        <v>139130.08299999998</v>
      </c>
      <c r="M1028" s="30">
        <f>SUM(M1029:M1034)</f>
        <v>1587811.2779999999</v>
      </c>
      <c r="N1028" s="30"/>
      <c r="O1028" s="30"/>
      <c r="P1028" s="24"/>
      <c r="Q1028" s="47"/>
      <c r="R1028" s="20"/>
      <c r="S1028" s="20"/>
      <c r="T1028" s="101"/>
      <c r="U1028" s="97"/>
      <c r="V1028" s="97"/>
    </row>
    <row r="1029" spans="1:22" ht="37.5" x14ac:dyDescent="0.3">
      <c r="A1029" s="104"/>
      <c r="B1029" s="13">
        <v>1</v>
      </c>
      <c r="C1029" s="63" t="s">
        <v>803</v>
      </c>
      <c r="D1029" s="13">
        <v>1987</v>
      </c>
      <c r="F1029" s="13" t="s">
        <v>34</v>
      </c>
      <c r="G1029" s="13">
        <v>2</v>
      </c>
      <c r="H1029" s="13">
        <v>1407.2</v>
      </c>
      <c r="I1029" s="64">
        <v>798.8</v>
      </c>
      <c r="J1029" s="22" t="s">
        <v>42</v>
      </c>
      <c r="K1029" s="31">
        <f t="shared" ref="K1029:K1034" si="105">H1029*N1029</f>
        <v>230555.64800000002</v>
      </c>
      <c r="L1029" s="31">
        <f t="shared" ref="L1029:L1034" si="106">H1029*O1029</f>
        <v>21389.439999999999</v>
      </c>
      <c r="M1029" s="31">
        <f t="shared" ref="M1029:M1034" si="107">K1029+L1029</f>
        <v>251945.08800000002</v>
      </c>
      <c r="N1029" s="31">
        <v>163.84</v>
      </c>
      <c r="O1029" s="31">
        <v>15.2</v>
      </c>
      <c r="P1029" s="20"/>
      <c r="Q1029" s="102"/>
      <c r="R1029" s="20" t="s">
        <v>265</v>
      </c>
      <c r="S1029" s="20" t="s">
        <v>596</v>
      </c>
      <c r="T1029" s="96" t="s">
        <v>804</v>
      </c>
      <c r="U1029" s="99"/>
      <c r="V1029" s="99"/>
    </row>
    <row r="1030" spans="1:22" ht="37.5" x14ac:dyDescent="0.3">
      <c r="B1030" s="13">
        <v>2</v>
      </c>
      <c r="C1030" s="63" t="s">
        <v>805</v>
      </c>
      <c r="D1030" s="13">
        <v>1984</v>
      </c>
      <c r="E1030" s="13"/>
      <c r="F1030" s="13" t="s">
        <v>63</v>
      </c>
      <c r="G1030" s="13">
        <v>2</v>
      </c>
      <c r="H1030" s="13">
        <v>1501.9</v>
      </c>
      <c r="I1030" s="64">
        <v>694.9</v>
      </c>
      <c r="J1030" s="22" t="s">
        <v>42</v>
      </c>
      <c r="K1030" s="31">
        <f t="shared" si="105"/>
        <v>234641.837</v>
      </c>
      <c r="L1030" s="31">
        <f t="shared" si="106"/>
        <v>22934.012999999999</v>
      </c>
      <c r="M1030" s="31">
        <f t="shared" si="107"/>
        <v>257575.85</v>
      </c>
      <c r="N1030" s="31">
        <v>156.22999999999999</v>
      </c>
      <c r="O1030" s="31">
        <v>15.27</v>
      </c>
      <c r="P1030" s="20"/>
      <c r="Q1030" s="102"/>
      <c r="R1030" s="20" t="s">
        <v>265</v>
      </c>
      <c r="S1030" s="20" t="s">
        <v>596</v>
      </c>
      <c r="T1030" s="96" t="s">
        <v>600</v>
      </c>
      <c r="U1030" s="99"/>
      <c r="V1030" s="99"/>
    </row>
    <row r="1031" spans="1:22" ht="37.5" x14ac:dyDescent="0.3">
      <c r="B1031" s="13">
        <v>3</v>
      </c>
      <c r="C1031" s="63" t="s">
        <v>806</v>
      </c>
      <c r="D1031" s="13">
        <v>1983</v>
      </c>
      <c r="E1031" s="13"/>
      <c r="F1031" s="13" t="s">
        <v>63</v>
      </c>
      <c r="G1031" s="13">
        <v>2</v>
      </c>
      <c r="H1031" s="13">
        <v>1521.4</v>
      </c>
      <c r="I1031" s="64">
        <v>712.2</v>
      </c>
      <c r="J1031" s="22" t="s">
        <v>42</v>
      </c>
      <c r="K1031" s="31">
        <f t="shared" si="105"/>
        <v>237688.32199999999</v>
      </c>
      <c r="L1031" s="31">
        <f t="shared" si="106"/>
        <v>23231.778000000002</v>
      </c>
      <c r="M1031" s="31">
        <f t="shared" si="107"/>
        <v>260920.09999999998</v>
      </c>
      <c r="N1031" s="31">
        <v>156.22999999999999</v>
      </c>
      <c r="O1031" s="31">
        <v>15.27</v>
      </c>
      <c r="P1031" s="20"/>
      <c r="Q1031" s="102"/>
      <c r="R1031" s="20" t="s">
        <v>265</v>
      </c>
      <c r="S1031" s="20" t="s">
        <v>596</v>
      </c>
      <c r="T1031" s="96" t="s">
        <v>600</v>
      </c>
      <c r="U1031" s="99"/>
      <c r="V1031" s="99"/>
    </row>
    <row r="1032" spans="1:22" ht="37.5" x14ac:dyDescent="0.3">
      <c r="B1032" s="13">
        <v>4</v>
      </c>
      <c r="C1032" s="63" t="s">
        <v>807</v>
      </c>
      <c r="D1032" s="13">
        <v>1983</v>
      </c>
      <c r="E1032" s="13"/>
      <c r="F1032" s="13" t="s">
        <v>63</v>
      </c>
      <c r="G1032" s="13">
        <v>2</v>
      </c>
      <c r="H1032" s="13">
        <v>1531</v>
      </c>
      <c r="I1032" s="64">
        <v>716</v>
      </c>
      <c r="J1032" s="22" t="s">
        <v>42</v>
      </c>
      <c r="K1032" s="31">
        <f t="shared" si="105"/>
        <v>239188.12999999998</v>
      </c>
      <c r="L1032" s="31">
        <f t="shared" si="106"/>
        <v>23378.37</v>
      </c>
      <c r="M1032" s="31">
        <f t="shared" si="107"/>
        <v>262566.5</v>
      </c>
      <c r="N1032" s="31">
        <v>156.22999999999999</v>
      </c>
      <c r="O1032" s="31">
        <v>15.27</v>
      </c>
      <c r="P1032" s="20"/>
      <c r="Q1032" s="102"/>
      <c r="R1032" s="20" t="s">
        <v>265</v>
      </c>
      <c r="S1032" s="20" t="s">
        <v>596</v>
      </c>
      <c r="T1032" s="96" t="s">
        <v>600</v>
      </c>
      <c r="U1032" s="99"/>
      <c r="V1032" s="99"/>
    </row>
    <row r="1033" spans="1:22" ht="37.5" x14ac:dyDescent="0.3">
      <c r="B1033" s="13">
        <v>5</v>
      </c>
      <c r="C1033" s="63" t="s">
        <v>808</v>
      </c>
      <c r="D1033" s="13">
        <v>1983</v>
      </c>
      <c r="E1033" s="13"/>
      <c r="F1033" s="13" t="s">
        <v>63</v>
      </c>
      <c r="G1033" s="13">
        <v>2</v>
      </c>
      <c r="H1033" s="13">
        <v>1524.6</v>
      </c>
      <c r="I1033" s="64">
        <v>762.3</v>
      </c>
      <c r="J1033" s="22" t="s">
        <v>42</v>
      </c>
      <c r="K1033" s="31">
        <f t="shared" si="105"/>
        <v>238188.25799999997</v>
      </c>
      <c r="L1033" s="31">
        <f t="shared" si="106"/>
        <v>23280.641999999996</v>
      </c>
      <c r="M1033" s="31">
        <f t="shared" si="107"/>
        <v>261468.89999999997</v>
      </c>
      <c r="N1033" s="31">
        <v>156.22999999999999</v>
      </c>
      <c r="O1033" s="31">
        <v>15.27</v>
      </c>
      <c r="P1033" s="20"/>
      <c r="Q1033" s="102"/>
      <c r="R1033" s="20" t="s">
        <v>265</v>
      </c>
      <c r="S1033" s="20" t="s">
        <v>596</v>
      </c>
      <c r="T1033" s="96" t="s">
        <v>600</v>
      </c>
      <c r="U1033" s="99"/>
      <c r="V1033" s="99"/>
    </row>
    <row r="1034" spans="1:22" s="61" customFormat="1" ht="37.5" x14ac:dyDescent="0.3">
      <c r="B1034" s="13">
        <v>6</v>
      </c>
      <c r="C1034" s="63" t="s">
        <v>809</v>
      </c>
      <c r="D1034" s="13">
        <v>1981</v>
      </c>
      <c r="E1034" s="13"/>
      <c r="F1034" s="13" t="s">
        <v>34</v>
      </c>
      <c r="G1034" s="13">
        <v>2</v>
      </c>
      <c r="H1034" s="13">
        <v>1639.2</v>
      </c>
      <c r="I1034" s="64">
        <v>896.5</v>
      </c>
      <c r="J1034" s="22" t="s">
        <v>42</v>
      </c>
      <c r="K1034" s="31">
        <f t="shared" si="105"/>
        <v>268419</v>
      </c>
      <c r="L1034" s="31">
        <f t="shared" si="106"/>
        <v>24915.84</v>
      </c>
      <c r="M1034" s="31">
        <f t="shared" si="107"/>
        <v>293334.84000000003</v>
      </c>
      <c r="N1034" s="31">
        <v>163.75</v>
      </c>
      <c r="O1034" s="31">
        <v>15.2</v>
      </c>
      <c r="P1034" s="20"/>
      <c r="Q1034" s="102"/>
      <c r="R1034" s="20" t="s">
        <v>265</v>
      </c>
      <c r="S1034" s="20" t="s">
        <v>596</v>
      </c>
      <c r="T1034" s="100"/>
      <c r="U1034" s="97"/>
      <c r="V1034" s="97"/>
    </row>
    <row r="1035" spans="1:22" s="61" customFormat="1" x14ac:dyDescent="0.3">
      <c r="B1035" s="32"/>
      <c r="C1035" s="62" t="s">
        <v>143</v>
      </c>
      <c r="D1035" s="32"/>
      <c r="E1035" s="32"/>
      <c r="F1035" s="32"/>
      <c r="G1035" s="32"/>
      <c r="H1035" s="32"/>
      <c r="I1035" s="27"/>
      <c r="J1035" s="25"/>
      <c r="K1035" s="30">
        <f>SUM(K1036:K1060)</f>
        <v>18925050.4344</v>
      </c>
      <c r="L1035" s="30">
        <f>SUM(L1036:L1060)</f>
        <v>1212496.4532999999</v>
      </c>
      <c r="M1035" s="30">
        <f>SUM(M1036:M1060)</f>
        <v>20137546.887699999</v>
      </c>
      <c r="N1035" s="30"/>
      <c r="O1035" s="30"/>
      <c r="P1035" s="24"/>
      <c r="Q1035" s="47"/>
      <c r="R1035" s="20"/>
      <c r="S1035" s="20"/>
      <c r="T1035" s="101"/>
      <c r="U1035" s="97"/>
      <c r="V1035" s="97"/>
    </row>
    <row r="1036" spans="1:22" ht="37.5" x14ac:dyDescent="0.3">
      <c r="B1036" s="13">
        <v>1</v>
      </c>
      <c r="C1036" s="63" t="s">
        <v>810</v>
      </c>
      <c r="D1036" s="13">
        <v>1976</v>
      </c>
      <c r="E1036" s="13"/>
      <c r="F1036" s="13" t="s">
        <v>83</v>
      </c>
      <c r="G1036" s="13">
        <v>5</v>
      </c>
      <c r="H1036" s="13">
        <v>2033.7</v>
      </c>
      <c r="I1036" s="64">
        <v>993.1</v>
      </c>
      <c r="J1036" s="22" t="s">
        <v>42</v>
      </c>
      <c r="K1036" s="31">
        <f t="shared" ref="K1036:K1045" si="108">H1036*N1036</f>
        <v>300601.19699999999</v>
      </c>
      <c r="L1036" s="31">
        <f t="shared" ref="L1036:L1045" si="109">H1036*O1036</f>
        <v>30322.467000000001</v>
      </c>
      <c r="M1036" s="31">
        <f t="shared" ref="M1036:M1060" si="110">K1036+L1036</f>
        <v>330923.66399999999</v>
      </c>
      <c r="N1036" s="31">
        <v>147.81</v>
      </c>
      <c r="O1036" s="31">
        <v>14.91</v>
      </c>
      <c r="P1036" s="20"/>
      <c r="Q1036" s="102"/>
      <c r="R1036" s="20" t="s">
        <v>265</v>
      </c>
      <c r="S1036" s="20" t="s">
        <v>596</v>
      </c>
      <c r="T1036" s="96"/>
      <c r="U1036" s="99"/>
      <c r="V1036" s="99"/>
    </row>
    <row r="1037" spans="1:22" ht="37.5" x14ac:dyDescent="0.3">
      <c r="B1037" s="13">
        <v>2</v>
      </c>
      <c r="C1037" s="63" t="s">
        <v>811</v>
      </c>
      <c r="D1037" s="13">
        <v>1973</v>
      </c>
      <c r="E1037" s="13"/>
      <c r="F1037" s="13" t="s">
        <v>83</v>
      </c>
      <c r="G1037" s="13">
        <v>5</v>
      </c>
      <c r="H1037" s="13">
        <v>5221.05</v>
      </c>
      <c r="I1037" s="64">
        <v>3183.75</v>
      </c>
      <c r="J1037" s="22" t="s">
        <v>42</v>
      </c>
      <c r="K1037" s="31">
        <f t="shared" si="108"/>
        <v>771723.40049999999</v>
      </c>
      <c r="L1037" s="31">
        <f t="shared" si="109"/>
        <v>77845.855500000005</v>
      </c>
      <c r="M1037" s="31">
        <f t="shared" si="110"/>
        <v>849569.25600000005</v>
      </c>
      <c r="N1037" s="31">
        <v>147.81</v>
      </c>
      <c r="O1037" s="31">
        <v>14.91</v>
      </c>
      <c r="P1037" s="20"/>
      <c r="Q1037" s="102"/>
      <c r="R1037" s="20" t="s">
        <v>265</v>
      </c>
      <c r="S1037" s="20" t="s">
        <v>596</v>
      </c>
      <c r="T1037" s="96"/>
      <c r="U1037" s="99"/>
      <c r="V1037" s="99"/>
    </row>
    <row r="1038" spans="1:22" ht="37.5" x14ac:dyDescent="0.3">
      <c r="B1038" s="13">
        <v>3</v>
      </c>
      <c r="C1038" s="63" t="s">
        <v>812</v>
      </c>
      <c r="D1038" s="13">
        <v>1974</v>
      </c>
      <c r="E1038" s="13"/>
      <c r="F1038" s="13" t="s">
        <v>34</v>
      </c>
      <c r="G1038" s="13">
        <v>5</v>
      </c>
      <c r="H1038" s="13">
        <v>6211.79</v>
      </c>
      <c r="I1038" s="64">
        <v>3622.09</v>
      </c>
      <c r="J1038" s="22" t="s">
        <v>42</v>
      </c>
      <c r="K1038" s="31">
        <f t="shared" si="108"/>
        <v>934563.8054999999</v>
      </c>
      <c r="L1038" s="31">
        <f t="shared" si="109"/>
        <v>92928.378400000001</v>
      </c>
      <c r="M1038" s="31">
        <f t="shared" si="110"/>
        <v>1027492.1838999999</v>
      </c>
      <c r="N1038" s="31">
        <v>150.44999999999999</v>
      </c>
      <c r="O1038" s="31">
        <v>14.96</v>
      </c>
      <c r="P1038" s="20"/>
      <c r="Q1038" s="102"/>
      <c r="R1038" s="20" t="s">
        <v>265</v>
      </c>
      <c r="S1038" s="20" t="s">
        <v>596</v>
      </c>
      <c r="T1038" s="96"/>
      <c r="U1038" s="99"/>
      <c r="V1038" s="99"/>
    </row>
    <row r="1039" spans="1:22" ht="37.5" x14ac:dyDescent="0.3">
      <c r="B1039" s="13">
        <v>4</v>
      </c>
      <c r="C1039" s="63" t="s">
        <v>813</v>
      </c>
      <c r="D1039" s="13">
        <v>1973</v>
      </c>
      <c r="E1039" s="13"/>
      <c r="F1039" s="13" t="s">
        <v>34</v>
      </c>
      <c r="G1039" s="13">
        <v>5</v>
      </c>
      <c r="H1039" s="13">
        <v>18263.7</v>
      </c>
      <c r="I1039" s="64">
        <v>11263.73</v>
      </c>
      <c r="J1039" s="22" t="s">
        <v>42</v>
      </c>
      <c r="K1039" s="31">
        <f t="shared" si="108"/>
        <v>2747773.665</v>
      </c>
      <c r="L1039" s="31">
        <f t="shared" si="109"/>
        <v>273224.95200000005</v>
      </c>
      <c r="M1039" s="31">
        <f t="shared" si="110"/>
        <v>3020998.6170000001</v>
      </c>
      <c r="N1039" s="31">
        <v>150.44999999999999</v>
      </c>
      <c r="O1039" s="31">
        <v>14.96</v>
      </c>
      <c r="P1039" s="20"/>
      <c r="Q1039" s="102"/>
      <c r="R1039" s="20" t="s">
        <v>265</v>
      </c>
      <c r="S1039" s="20" t="s">
        <v>596</v>
      </c>
      <c r="T1039" s="96"/>
      <c r="U1039" s="99"/>
      <c r="V1039" s="99"/>
    </row>
    <row r="1040" spans="1:22" ht="37.5" x14ac:dyDescent="0.3">
      <c r="B1040" s="13">
        <v>5</v>
      </c>
      <c r="C1040" s="63" t="s">
        <v>814</v>
      </c>
      <c r="D1040" s="13">
        <v>1980</v>
      </c>
      <c r="E1040" s="13"/>
      <c r="F1040" s="13" t="s">
        <v>83</v>
      </c>
      <c r="G1040" s="13">
        <v>3</v>
      </c>
      <c r="H1040" s="13">
        <v>3306.3</v>
      </c>
      <c r="I1040" s="64">
        <v>1620.1</v>
      </c>
      <c r="J1040" s="22" t="s">
        <v>42</v>
      </c>
      <c r="K1040" s="31">
        <f t="shared" si="108"/>
        <v>488704.20300000004</v>
      </c>
      <c r="L1040" s="31">
        <f t="shared" si="109"/>
        <v>49296.933000000005</v>
      </c>
      <c r="M1040" s="31">
        <f t="shared" si="110"/>
        <v>538001.13600000006</v>
      </c>
      <c r="N1040" s="31">
        <v>147.81</v>
      </c>
      <c r="O1040" s="31">
        <v>14.91</v>
      </c>
      <c r="P1040" s="20"/>
      <c r="Q1040" s="102"/>
      <c r="R1040" s="20" t="s">
        <v>265</v>
      </c>
      <c r="S1040" s="20" t="s">
        <v>596</v>
      </c>
      <c r="T1040" s="96"/>
      <c r="U1040" s="99"/>
      <c r="V1040" s="99"/>
    </row>
    <row r="1041" spans="2:22" ht="37.5" x14ac:dyDescent="0.3">
      <c r="B1041" s="13">
        <v>6</v>
      </c>
      <c r="C1041" s="63" t="s">
        <v>815</v>
      </c>
      <c r="D1041" s="13">
        <v>1986</v>
      </c>
      <c r="E1041" s="13"/>
      <c r="F1041" s="13" t="s">
        <v>83</v>
      </c>
      <c r="G1041" s="13">
        <v>5</v>
      </c>
      <c r="H1041" s="13">
        <v>5459.6</v>
      </c>
      <c r="I1041" s="64">
        <v>3393.2</v>
      </c>
      <c r="J1041" s="22" t="s">
        <v>42</v>
      </c>
      <c r="K1041" s="31">
        <f t="shared" si="108"/>
        <v>806983.47600000002</v>
      </c>
      <c r="L1041" s="31">
        <f t="shared" si="109"/>
        <v>81402.636000000013</v>
      </c>
      <c r="M1041" s="31">
        <f t="shared" si="110"/>
        <v>888386.11200000008</v>
      </c>
      <c r="N1041" s="31">
        <v>147.81</v>
      </c>
      <c r="O1041" s="31">
        <v>14.91</v>
      </c>
      <c r="P1041" s="20"/>
      <c r="Q1041" s="102"/>
      <c r="R1041" s="20" t="s">
        <v>265</v>
      </c>
      <c r="S1041" s="20" t="s">
        <v>596</v>
      </c>
      <c r="T1041" s="96"/>
      <c r="U1041" s="99"/>
      <c r="V1041" s="99"/>
    </row>
    <row r="1042" spans="2:22" ht="37.5" x14ac:dyDescent="0.3">
      <c r="B1042" s="13">
        <v>7</v>
      </c>
      <c r="C1042" s="63" t="s">
        <v>816</v>
      </c>
      <c r="D1042" s="13">
        <v>1980</v>
      </c>
      <c r="E1042" s="13"/>
      <c r="F1042" s="13" t="s">
        <v>34</v>
      </c>
      <c r="G1042" s="13">
        <v>2</v>
      </c>
      <c r="H1042" s="13">
        <v>755.5</v>
      </c>
      <c r="I1042" s="64">
        <v>365.5</v>
      </c>
      <c r="J1042" s="22" t="s">
        <v>42</v>
      </c>
      <c r="K1042" s="31">
        <f t="shared" si="108"/>
        <v>115901.255</v>
      </c>
      <c r="L1042" s="31">
        <f t="shared" si="109"/>
        <v>11483.6</v>
      </c>
      <c r="M1042" s="31">
        <f t="shared" si="110"/>
        <v>127384.85500000001</v>
      </c>
      <c r="N1042" s="31">
        <v>153.41</v>
      </c>
      <c r="O1042" s="31">
        <v>15.2</v>
      </c>
      <c r="P1042" s="20"/>
      <c r="Q1042" s="102"/>
      <c r="R1042" s="20" t="s">
        <v>265</v>
      </c>
      <c r="S1042" s="20" t="s">
        <v>596</v>
      </c>
      <c r="T1042" s="96" t="s">
        <v>600</v>
      </c>
      <c r="U1042" s="99"/>
      <c r="V1042" s="99"/>
    </row>
    <row r="1043" spans="2:22" ht="37.5" x14ac:dyDescent="0.3">
      <c r="B1043" s="13">
        <v>8</v>
      </c>
      <c r="C1043" s="63" t="s">
        <v>817</v>
      </c>
      <c r="D1043" s="13">
        <v>1977</v>
      </c>
      <c r="E1043" s="13"/>
      <c r="F1043" s="13" t="s">
        <v>34</v>
      </c>
      <c r="G1043" s="13">
        <v>2</v>
      </c>
      <c r="H1043" s="13">
        <v>750.6</v>
      </c>
      <c r="I1043" s="64">
        <v>357.6</v>
      </c>
      <c r="J1043" s="22" t="s">
        <v>42</v>
      </c>
      <c r="K1043" s="31">
        <f t="shared" si="108"/>
        <v>115149.546</v>
      </c>
      <c r="L1043" s="31">
        <f t="shared" si="109"/>
        <v>11409.119999999999</v>
      </c>
      <c r="M1043" s="31">
        <f t="shared" si="110"/>
        <v>126558.666</v>
      </c>
      <c r="N1043" s="31">
        <v>153.41</v>
      </c>
      <c r="O1043" s="31">
        <v>15.2</v>
      </c>
      <c r="P1043" s="20"/>
      <c r="Q1043" s="102"/>
      <c r="R1043" s="20" t="s">
        <v>265</v>
      </c>
      <c r="S1043" s="20" t="s">
        <v>596</v>
      </c>
      <c r="T1043" s="96" t="s">
        <v>600</v>
      </c>
      <c r="U1043" s="99"/>
      <c r="V1043" s="99"/>
    </row>
    <row r="1044" spans="2:22" ht="37.5" x14ac:dyDescent="0.3">
      <c r="B1044" s="13">
        <v>9</v>
      </c>
      <c r="C1044" s="63" t="s">
        <v>818</v>
      </c>
      <c r="D1044" s="13">
        <v>1977</v>
      </c>
      <c r="E1044" s="13"/>
      <c r="F1044" s="13" t="s">
        <v>34</v>
      </c>
      <c r="G1044" s="13">
        <v>2</v>
      </c>
      <c r="H1044" s="13">
        <v>746.5</v>
      </c>
      <c r="I1044" s="64">
        <v>365.1</v>
      </c>
      <c r="J1044" s="22" t="s">
        <v>42</v>
      </c>
      <c r="K1044" s="31">
        <f t="shared" si="108"/>
        <v>114520.565</v>
      </c>
      <c r="L1044" s="31">
        <f t="shared" si="109"/>
        <v>11346.8</v>
      </c>
      <c r="M1044" s="31">
        <f t="shared" si="110"/>
        <v>125867.36500000001</v>
      </c>
      <c r="N1044" s="31">
        <v>153.41</v>
      </c>
      <c r="O1044" s="31">
        <v>15.2</v>
      </c>
      <c r="P1044" s="20"/>
      <c r="Q1044" s="102"/>
      <c r="R1044" s="20" t="s">
        <v>265</v>
      </c>
      <c r="S1044" s="20" t="s">
        <v>596</v>
      </c>
      <c r="T1044" s="96" t="s">
        <v>600</v>
      </c>
      <c r="U1044" s="99"/>
      <c r="V1044" s="99"/>
    </row>
    <row r="1045" spans="2:22" ht="37.5" x14ac:dyDescent="0.3">
      <c r="B1045" s="13">
        <v>10</v>
      </c>
      <c r="C1045" s="63" t="s">
        <v>144</v>
      </c>
      <c r="D1045" s="13">
        <v>1970</v>
      </c>
      <c r="E1045" s="13"/>
      <c r="F1045" s="13" t="s">
        <v>34</v>
      </c>
      <c r="G1045" s="13">
        <v>5</v>
      </c>
      <c r="H1045" s="13">
        <v>6355.18</v>
      </c>
      <c r="I1045" s="64">
        <v>3773.85</v>
      </c>
      <c r="J1045" s="22" t="s">
        <v>45</v>
      </c>
      <c r="K1045" s="31">
        <f t="shared" si="108"/>
        <v>956136.83100000001</v>
      </c>
      <c r="L1045" s="31">
        <f t="shared" si="109"/>
        <v>95073.492800000007</v>
      </c>
      <c r="M1045" s="31">
        <f t="shared" si="110"/>
        <v>1051210.3237999999</v>
      </c>
      <c r="N1045" s="31">
        <v>150.44999999999999</v>
      </c>
      <c r="O1045" s="31">
        <v>14.96</v>
      </c>
      <c r="P1045" s="20"/>
      <c r="Q1045" s="102"/>
      <c r="R1045" s="20" t="s">
        <v>265</v>
      </c>
      <c r="S1045" s="20" t="s">
        <v>596</v>
      </c>
      <c r="T1045" s="96"/>
      <c r="U1045" s="99"/>
      <c r="V1045" s="99"/>
    </row>
    <row r="1046" spans="2:22" x14ac:dyDescent="0.3">
      <c r="B1046" s="13"/>
      <c r="C1046" s="63"/>
      <c r="D1046" s="13"/>
      <c r="E1046" s="13"/>
      <c r="F1046" s="13"/>
      <c r="G1046" s="13"/>
      <c r="H1046" s="13"/>
      <c r="I1046" s="64"/>
      <c r="J1046" s="22" t="s">
        <v>229</v>
      </c>
      <c r="K1046" s="31">
        <f>H1045*N1046</f>
        <v>6613073.2044000002</v>
      </c>
      <c r="L1046" s="31">
        <f>H1045*O1046</f>
        <v>141529.85860000001</v>
      </c>
      <c r="M1046" s="31">
        <f t="shared" si="110"/>
        <v>6754603.0630000001</v>
      </c>
      <c r="N1046" s="31">
        <v>1040.58</v>
      </c>
      <c r="O1046" s="31">
        <v>22.27</v>
      </c>
      <c r="P1046" s="20"/>
      <c r="Q1046" s="102"/>
      <c r="R1046" s="20" t="s">
        <v>265</v>
      </c>
      <c r="S1046" s="20" t="s">
        <v>596</v>
      </c>
      <c r="T1046" s="96"/>
      <c r="U1046" s="99"/>
      <c r="V1046" s="99"/>
    </row>
    <row r="1047" spans="2:22" ht="37.5" x14ac:dyDescent="0.3">
      <c r="B1047" s="13">
        <v>11</v>
      </c>
      <c r="C1047" s="63" t="s">
        <v>819</v>
      </c>
      <c r="D1047" s="13">
        <v>1967</v>
      </c>
      <c r="E1047" s="13"/>
      <c r="F1047" s="13" t="s">
        <v>34</v>
      </c>
      <c r="G1047" s="13">
        <v>3</v>
      </c>
      <c r="H1047" s="13">
        <v>2261.3000000000002</v>
      </c>
      <c r="I1047" s="64">
        <v>916.1</v>
      </c>
      <c r="J1047" s="22" t="s">
        <v>42</v>
      </c>
      <c r="K1047" s="31">
        <f>H1047*N1047</f>
        <v>330647.28600000002</v>
      </c>
      <c r="L1047" s="31">
        <f>H1047*O1047</f>
        <v>33625.531000000003</v>
      </c>
      <c r="M1047" s="31">
        <f t="shared" si="110"/>
        <v>364272.81700000004</v>
      </c>
      <c r="N1047" s="31">
        <v>146.22</v>
      </c>
      <c r="O1047" s="31">
        <v>14.87</v>
      </c>
      <c r="P1047" s="20"/>
      <c r="Q1047" s="102"/>
      <c r="R1047" s="20" t="s">
        <v>265</v>
      </c>
      <c r="S1047" s="20" t="s">
        <v>596</v>
      </c>
      <c r="T1047" s="96"/>
      <c r="U1047" s="99"/>
      <c r="V1047" s="99"/>
    </row>
    <row r="1048" spans="2:22" ht="37.5" x14ac:dyDescent="0.3">
      <c r="B1048" s="13">
        <v>12</v>
      </c>
      <c r="C1048" s="63" t="s">
        <v>820</v>
      </c>
      <c r="D1048" s="13">
        <v>1959</v>
      </c>
      <c r="E1048" s="13"/>
      <c r="F1048" s="13" t="s">
        <v>63</v>
      </c>
      <c r="G1048" s="13">
        <v>2</v>
      </c>
      <c r="H1048" s="13">
        <v>927</v>
      </c>
      <c r="I1048" s="64">
        <v>547.20000000000005</v>
      </c>
      <c r="J1048" s="22" t="s">
        <v>42</v>
      </c>
      <c r="K1048" s="31">
        <f>H1048*N1048</f>
        <v>155281.76999999999</v>
      </c>
      <c r="L1048" s="31">
        <f>H1048*O1048</f>
        <v>14155.289999999999</v>
      </c>
      <c r="M1048" s="31">
        <f t="shared" si="110"/>
        <v>169437.06</v>
      </c>
      <c r="N1048" s="31">
        <v>167.51</v>
      </c>
      <c r="O1048" s="31">
        <v>15.27</v>
      </c>
      <c r="P1048" s="20"/>
      <c r="Q1048" s="102"/>
      <c r="R1048" s="20" t="s">
        <v>265</v>
      </c>
      <c r="S1048" s="20" t="s">
        <v>596</v>
      </c>
      <c r="T1048" s="96"/>
      <c r="U1048" s="99"/>
      <c r="V1048" s="99"/>
    </row>
    <row r="1049" spans="2:22" x14ac:dyDescent="0.3">
      <c r="B1049" s="13"/>
      <c r="C1049" s="63"/>
      <c r="D1049" s="13"/>
      <c r="E1049" s="13"/>
      <c r="F1049" s="13"/>
      <c r="G1049" s="13"/>
      <c r="H1049" s="13"/>
      <c r="I1049" s="64"/>
      <c r="J1049" s="22" t="s">
        <v>229</v>
      </c>
      <c r="K1049" s="31">
        <f>H1048*N1049</f>
        <v>1006471.71</v>
      </c>
      <c r="L1049" s="31">
        <f>H1048*O1049</f>
        <v>35847.090000000004</v>
      </c>
      <c r="M1049" s="31">
        <f t="shared" si="110"/>
        <v>1042318.7999999999</v>
      </c>
      <c r="N1049" s="31">
        <v>1085.73</v>
      </c>
      <c r="O1049" s="31">
        <v>38.67</v>
      </c>
      <c r="P1049" s="20"/>
      <c r="Q1049" s="102"/>
      <c r="R1049" s="20" t="s">
        <v>265</v>
      </c>
      <c r="S1049" s="20" t="s">
        <v>596</v>
      </c>
      <c r="T1049" s="96"/>
      <c r="U1049" s="99"/>
      <c r="V1049" s="99"/>
    </row>
    <row r="1050" spans="2:22" ht="37.5" x14ac:dyDescent="0.3">
      <c r="B1050" s="13">
        <v>13</v>
      </c>
      <c r="C1050" s="63" t="s">
        <v>821</v>
      </c>
      <c r="D1050" s="13">
        <v>1971</v>
      </c>
      <c r="E1050" s="13"/>
      <c r="F1050" s="13" t="s">
        <v>34</v>
      </c>
      <c r="G1050" s="13">
        <v>3</v>
      </c>
      <c r="H1050" s="13">
        <v>1527.9</v>
      </c>
      <c r="I1050" s="64">
        <v>731.1</v>
      </c>
      <c r="J1050" s="22" t="s">
        <v>42</v>
      </c>
      <c r="K1050" s="31">
        <f>H1050*N1050</f>
        <v>229872.55499999999</v>
      </c>
      <c r="L1050" s="31">
        <f>H1050*O1050</f>
        <v>22857.384000000002</v>
      </c>
      <c r="M1050" s="31">
        <f t="shared" si="110"/>
        <v>252729.93899999998</v>
      </c>
      <c r="N1050" s="31">
        <v>150.44999999999999</v>
      </c>
      <c r="O1050" s="31">
        <v>14.96</v>
      </c>
      <c r="P1050" s="20"/>
      <c r="Q1050" s="102"/>
      <c r="R1050" s="20" t="s">
        <v>265</v>
      </c>
      <c r="S1050" s="20" t="s">
        <v>596</v>
      </c>
      <c r="T1050" s="96"/>
      <c r="U1050" s="99"/>
      <c r="V1050" s="99"/>
    </row>
    <row r="1051" spans="2:22" ht="37.5" x14ac:dyDescent="0.3">
      <c r="B1051" s="13">
        <v>14</v>
      </c>
      <c r="C1051" s="63" t="s">
        <v>822</v>
      </c>
      <c r="D1051" s="13">
        <v>1993</v>
      </c>
      <c r="E1051" s="13"/>
      <c r="F1051" s="13" t="s">
        <v>34</v>
      </c>
      <c r="G1051" s="13">
        <v>3</v>
      </c>
      <c r="H1051" s="13">
        <v>2058.8000000000002</v>
      </c>
      <c r="I1051" s="64">
        <v>1047.4000000000001</v>
      </c>
      <c r="J1051" s="22" t="s">
        <v>42</v>
      </c>
      <c r="K1051" s="31">
        <f>H1051*N1051</f>
        <v>370954.58400000003</v>
      </c>
      <c r="L1051" s="31">
        <f>H1051*O1051</f>
        <v>31540.816000000003</v>
      </c>
      <c r="M1051" s="31">
        <f t="shared" si="110"/>
        <v>402495.4</v>
      </c>
      <c r="N1051" s="31">
        <v>180.18</v>
      </c>
      <c r="O1051" s="31">
        <v>15.32</v>
      </c>
      <c r="P1051" s="20"/>
      <c r="Q1051" s="102"/>
      <c r="R1051" s="20" t="s">
        <v>265</v>
      </c>
      <c r="S1051" s="20" t="s">
        <v>596</v>
      </c>
      <c r="T1051" s="96" t="s">
        <v>600</v>
      </c>
      <c r="U1051" s="99"/>
      <c r="V1051" s="99"/>
    </row>
    <row r="1052" spans="2:22" ht="56.25" x14ac:dyDescent="0.3">
      <c r="B1052" s="13">
        <v>15</v>
      </c>
      <c r="C1052" s="63" t="s">
        <v>158</v>
      </c>
      <c r="D1052" s="13">
        <v>1958</v>
      </c>
      <c r="E1052" s="13"/>
      <c r="F1052" s="13" t="s">
        <v>56</v>
      </c>
      <c r="G1052" s="13">
        <v>2</v>
      </c>
      <c r="H1052" s="13">
        <v>865.1</v>
      </c>
      <c r="I1052" s="64">
        <v>483.7</v>
      </c>
      <c r="J1052" s="22" t="s">
        <v>45</v>
      </c>
      <c r="K1052" s="31">
        <f>H1052*N1052</f>
        <v>370401.21600000001</v>
      </c>
      <c r="L1052" s="31">
        <f>H1052*O1052</f>
        <v>15182.505000000001</v>
      </c>
      <c r="M1052" s="31">
        <f t="shared" si="110"/>
        <v>385583.72100000002</v>
      </c>
      <c r="N1052" s="31">
        <v>428.16</v>
      </c>
      <c r="O1052" s="31">
        <v>17.55</v>
      </c>
      <c r="P1052" s="20"/>
      <c r="Q1052" s="102"/>
      <c r="R1052" s="20" t="s">
        <v>265</v>
      </c>
      <c r="S1052" s="20" t="s">
        <v>596</v>
      </c>
      <c r="T1052" s="96"/>
      <c r="U1052" s="99"/>
      <c r="V1052" s="99"/>
    </row>
    <row r="1053" spans="2:22" ht="56.25" x14ac:dyDescent="0.3">
      <c r="B1053" s="13">
        <v>16</v>
      </c>
      <c r="C1053" s="63" t="s">
        <v>823</v>
      </c>
      <c r="D1053" s="13">
        <v>1958</v>
      </c>
      <c r="E1053" s="13"/>
      <c r="F1053" s="13" t="s">
        <v>56</v>
      </c>
      <c r="G1053" s="13">
        <v>2</v>
      </c>
      <c r="H1053" s="13">
        <v>777.6</v>
      </c>
      <c r="I1053" s="64">
        <v>456.3</v>
      </c>
      <c r="J1053" s="22" t="s">
        <v>42</v>
      </c>
      <c r="K1053" s="31">
        <f>H1053*N1053</f>
        <v>127526.40000000001</v>
      </c>
      <c r="L1053" s="31">
        <f>H1053*O1053</f>
        <v>11827.296</v>
      </c>
      <c r="M1053" s="31">
        <f t="shared" si="110"/>
        <v>139353.696</v>
      </c>
      <c r="N1053" s="31">
        <v>164</v>
      </c>
      <c r="O1053" s="31">
        <v>15.21</v>
      </c>
      <c r="P1053" s="20"/>
      <c r="Q1053" s="102"/>
      <c r="R1053" s="20" t="s">
        <v>265</v>
      </c>
      <c r="S1053" s="20" t="s">
        <v>596</v>
      </c>
      <c r="T1053" s="96"/>
      <c r="U1053" s="99"/>
      <c r="V1053" s="99"/>
    </row>
    <row r="1054" spans="2:22" ht="37.5" x14ac:dyDescent="0.3">
      <c r="B1054" s="13"/>
      <c r="C1054" s="63"/>
      <c r="D1054" s="13"/>
      <c r="E1054" s="13"/>
      <c r="F1054" s="13"/>
      <c r="G1054" s="13"/>
      <c r="H1054" s="13"/>
      <c r="I1054" s="64"/>
      <c r="J1054" s="22" t="s">
        <v>45</v>
      </c>
      <c r="K1054" s="31">
        <f>H1053*N1054</f>
        <v>332937.21600000001</v>
      </c>
      <c r="L1054" s="31">
        <f>H1053*O1054</f>
        <v>13646.880000000001</v>
      </c>
      <c r="M1054" s="31">
        <f t="shared" si="110"/>
        <v>346584.09600000002</v>
      </c>
      <c r="N1054" s="31">
        <v>428.16</v>
      </c>
      <c r="O1054" s="31">
        <v>17.55</v>
      </c>
      <c r="P1054" s="20"/>
      <c r="Q1054" s="102"/>
      <c r="R1054" s="20" t="s">
        <v>265</v>
      </c>
      <c r="S1054" s="20" t="s">
        <v>596</v>
      </c>
      <c r="T1054" s="96"/>
      <c r="U1054" s="99"/>
      <c r="V1054" s="99"/>
    </row>
    <row r="1055" spans="2:22" ht="56.25" x14ac:dyDescent="0.3">
      <c r="B1055" s="13"/>
      <c r="C1055" s="63"/>
      <c r="D1055" s="13"/>
      <c r="E1055" s="13"/>
      <c r="F1055" s="13"/>
      <c r="G1055" s="13"/>
      <c r="H1055" s="13"/>
      <c r="I1055" s="64"/>
      <c r="J1055" s="22" t="s">
        <v>35</v>
      </c>
      <c r="K1055" s="31">
        <f>H1053*N1055</f>
        <v>41943.743999999999</v>
      </c>
      <c r="L1055" s="31">
        <f>H1053*O1055</f>
        <v>10684.224</v>
      </c>
      <c r="M1055" s="31">
        <f t="shared" si="110"/>
        <v>52627.968000000001</v>
      </c>
      <c r="N1055" s="31">
        <v>53.94</v>
      </c>
      <c r="O1055" s="31">
        <v>13.74</v>
      </c>
      <c r="P1055" s="20"/>
      <c r="Q1055" s="102"/>
      <c r="R1055" s="20" t="s">
        <v>265</v>
      </c>
      <c r="S1055" s="20" t="s">
        <v>596</v>
      </c>
      <c r="T1055" s="96"/>
      <c r="U1055" s="99"/>
      <c r="V1055" s="99"/>
    </row>
    <row r="1056" spans="2:22" ht="37.5" x14ac:dyDescent="0.3">
      <c r="B1056" s="13"/>
      <c r="C1056" s="63"/>
      <c r="D1056" s="13"/>
      <c r="E1056" s="13"/>
      <c r="F1056" s="13"/>
      <c r="G1056" s="13"/>
      <c r="H1056" s="13"/>
      <c r="I1056" s="64"/>
      <c r="J1056" s="22" t="s">
        <v>53</v>
      </c>
      <c r="K1056" s="31">
        <f>H1053*N1056</f>
        <v>26096.256000000001</v>
      </c>
      <c r="L1056" s="31">
        <f>H1053*O1056</f>
        <v>10342.080000000002</v>
      </c>
      <c r="M1056" s="31">
        <f t="shared" si="110"/>
        <v>36438.336000000003</v>
      </c>
      <c r="N1056" s="31">
        <v>33.56</v>
      </c>
      <c r="O1056" s="31">
        <v>13.3</v>
      </c>
      <c r="P1056" s="20"/>
      <c r="Q1056" s="102"/>
      <c r="R1056" s="20" t="s">
        <v>265</v>
      </c>
      <c r="S1056" s="20" t="s">
        <v>596</v>
      </c>
      <c r="T1056" s="96"/>
      <c r="U1056" s="99"/>
      <c r="V1056" s="99"/>
    </row>
    <row r="1057" spans="2:22" x14ac:dyDescent="0.3">
      <c r="B1057" s="13"/>
      <c r="C1057" s="63"/>
      <c r="D1057" s="13"/>
      <c r="E1057" s="13"/>
      <c r="F1057" s="13"/>
      <c r="G1057" s="13"/>
      <c r="H1057" s="13"/>
      <c r="I1057" s="64"/>
      <c r="J1057" s="22" t="s">
        <v>229</v>
      </c>
      <c r="K1057" s="31">
        <f>H1053*N1057</f>
        <v>847187.424</v>
      </c>
      <c r="L1057" s="31">
        <f>H1053*O1057</f>
        <v>29890.944</v>
      </c>
      <c r="M1057" s="31">
        <f t="shared" si="110"/>
        <v>877078.36800000002</v>
      </c>
      <c r="N1057" s="31">
        <v>1089.49</v>
      </c>
      <c r="O1057" s="31">
        <v>38.44</v>
      </c>
      <c r="P1057" s="20"/>
      <c r="Q1057" s="102"/>
      <c r="R1057" s="20" t="s">
        <v>265</v>
      </c>
      <c r="S1057" s="20" t="s">
        <v>596</v>
      </c>
      <c r="T1057" s="96"/>
      <c r="U1057" s="99"/>
      <c r="V1057" s="99"/>
    </row>
    <row r="1058" spans="2:22" ht="37.5" x14ac:dyDescent="0.3">
      <c r="B1058" s="13">
        <v>17</v>
      </c>
      <c r="C1058" s="63" t="s">
        <v>824</v>
      </c>
      <c r="D1058" s="13">
        <v>1983</v>
      </c>
      <c r="E1058" s="13"/>
      <c r="F1058" s="13" t="s">
        <v>34</v>
      </c>
      <c r="G1058" s="13">
        <v>2</v>
      </c>
      <c r="H1058" s="13">
        <v>713.6</v>
      </c>
      <c r="I1058" s="64">
        <v>397.7</v>
      </c>
      <c r="J1058" s="22" t="s">
        <v>42</v>
      </c>
      <c r="K1058" s="31">
        <f>H1058*N1058</f>
        <v>116852</v>
      </c>
      <c r="L1058" s="31">
        <f>H1058*O1058</f>
        <v>10846.72</v>
      </c>
      <c r="M1058" s="31">
        <f t="shared" si="110"/>
        <v>127698.72</v>
      </c>
      <c r="N1058" s="31">
        <v>163.75</v>
      </c>
      <c r="O1058" s="31">
        <v>15.2</v>
      </c>
      <c r="P1058" s="20"/>
      <c r="Q1058" s="102"/>
      <c r="R1058" s="20" t="s">
        <v>265</v>
      </c>
      <c r="S1058" s="20" t="s">
        <v>596</v>
      </c>
      <c r="T1058" s="96"/>
      <c r="U1058" s="99"/>
      <c r="V1058" s="99"/>
    </row>
    <row r="1059" spans="2:22" ht="37.5" x14ac:dyDescent="0.3">
      <c r="B1059" s="13">
        <v>18</v>
      </c>
      <c r="C1059" s="63" t="s">
        <v>825</v>
      </c>
      <c r="D1059" s="13">
        <v>1953</v>
      </c>
      <c r="E1059" s="13"/>
      <c r="F1059" s="13" t="s">
        <v>34</v>
      </c>
      <c r="G1059" s="13">
        <v>2</v>
      </c>
      <c r="H1059" s="13">
        <v>789.1</v>
      </c>
      <c r="I1059" s="64">
        <v>416.7</v>
      </c>
      <c r="J1059" s="22" t="s">
        <v>42</v>
      </c>
      <c r="K1059" s="31">
        <f>H1059*N1059</f>
        <v>129215.125</v>
      </c>
      <c r="L1059" s="31">
        <f>H1059*O1059</f>
        <v>11994.32</v>
      </c>
      <c r="M1059" s="31">
        <f t="shared" si="110"/>
        <v>141209.44500000001</v>
      </c>
      <c r="N1059" s="31">
        <v>163.75</v>
      </c>
      <c r="O1059" s="31">
        <v>15.2</v>
      </c>
      <c r="P1059" s="20"/>
      <c r="Q1059" s="102"/>
      <c r="R1059" s="20" t="s">
        <v>265</v>
      </c>
      <c r="S1059" s="20" t="s">
        <v>596</v>
      </c>
      <c r="T1059" s="96"/>
      <c r="U1059" s="99"/>
      <c r="V1059" s="99"/>
    </row>
    <row r="1060" spans="2:22" s="61" customFormat="1" ht="37.5" x14ac:dyDescent="0.3">
      <c r="B1060" s="13">
        <v>19</v>
      </c>
      <c r="C1060" s="63" t="s">
        <v>826</v>
      </c>
      <c r="D1060" s="13">
        <v>1981</v>
      </c>
      <c r="E1060" s="13"/>
      <c r="F1060" s="13" t="s">
        <v>34</v>
      </c>
      <c r="G1060" s="13">
        <v>5</v>
      </c>
      <c r="H1060" s="13">
        <v>5624</v>
      </c>
      <c r="I1060" s="64">
        <v>3283</v>
      </c>
      <c r="J1060" s="22" t="s">
        <v>42</v>
      </c>
      <c r="K1060" s="31">
        <f>H1060*N1060</f>
        <v>874532</v>
      </c>
      <c r="L1060" s="31">
        <f>H1060*O1060</f>
        <v>84191.28</v>
      </c>
      <c r="M1060" s="31">
        <f t="shared" si="110"/>
        <v>958723.28</v>
      </c>
      <c r="N1060" s="31">
        <v>155.5</v>
      </c>
      <c r="O1060" s="31">
        <v>14.97</v>
      </c>
      <c r="P1060" s="20"/>
      <c r="Q1060" s="102"/>
      <c r="R1060" s="20" t="s">
        <v>265</v>
      </c>
      <c r="S1060" s="20" t="s">
        <v>596</v>
      </c>
      <c r="T1060" s="100"/>
      <c r="U1060" s="97"/>
      <c r="V1060" s="97"/>
    </row>
    <row r="1061" spans="2:22" s="61" customFormat="1" x14ac:dyDescent="0.3">
      <c r="B1061" s="32"/>
      <c r="C1061" s="62" t="s">
        <v>162</v>
      </c>
      <c r="D1061" s="32"/>
      <c r="E1061" s="32"/>
      <c r="F1061" s="32"/>
      <c r="G1061" s="32"/>
      <c r="H1061" s="32"/>
      <c r="I1061" s="27"/>
      <c r="J1061" s="25"/>
      <c r="K1061" s="30">
        <f>SUM(K1062:K1065)</f>
        <v>527396.65099999995</v>
      </c>
      <c r="L1061" s="30">
        <f>SUM(L1062:L1065)</f>
        <v>54109.024999999994</v>
      </c>
      <c r="M1061" s="30">
        <f>SUM(M1062:M1065)</f>
        <v>581505.67599999998</v>
      </c>
      <c r="N1061" s="30"/>
      <c r="O1061" s="30"/>
      <c r="P1061" s="24"/>
      <c r="Q1061" s="47"/>
      <c r="R1061" s="20"/>
      <c r="S1061" s="20"/>
      <c r="T1061" s="101"/>
      <c r="U1061" s="97"/>
      <c r="V1061" s="97"/>
    </row>
    <row r="1062" spans="2:22" ht="37.5" x14ac:dyDescent="0.3">
      <c r="B1062" s="13">
        <v>1</v>
      </c>
      <c r="C1062" s="63" t="s">
        <v>827</v>
      </c>
      <c r="D1062" s="13">
        <v>1976</v>
      </c>
      <c r="E1062" s="13"/>
      <c r="F1062" s="13" t="s">
        <v>63</v>
      </c>
      <c r="G1062" s="13">
        <v>2</v>
      </c>
      <c r="H1062" s="13">
        <v>846.9</v>
      </c>
      <c r="I1062" s="64">
        <v>481.3</v>
      </c>
      <c r="J1062" s="22" t="s">
        <v>42</v>
      </c>
      <c r="K1062" s="31">
        <f>H1062*N1062</f>
        <v>105557.61599999999</v>
      </c>
      <c r="L1062" s="31">
        <f>H1062*O1062</f>
        <v>12915.225</v>
      </c>
      <c r="M1062" s="31">
        <f>K1062+L1062</f>
        <v>118472.841</v>
      </c>
      <c r="N1062" s="31">
        <v>124.64</v>
      </c>
      <c r="O1062" s="31">
        <v>15.25</v>
      </c>
      <c r="P1062" s="20"/>
      <c r="Q1062" s="102"/>
      <c r="R1062" s="20" t="s">
        <v>265</v>
      </c>
      <c r="S1062" s="20" t="s">
        <v>596</v>
      </c>
      <c r="T1062" s="96"/>
      <c r="U1062" s="99"/>
      <c r="V1062" s="99"/>
    </row>
    <row r="1063" spans="2:22" ht="37.5" x14ac:dyDescent="0.3">
      <c r="B1063" s="13">
        <v>2</v>
      </c>
      <c r="C1063" s="63" t="s">
        <v>828</v>
      </c>
      <c r="D1063" s="13">
        <v>1971</v>
      </c>
      <c r="E1063" s="13"/>
      <c r="F1063" s="13" t="s">
        <v>63</v>
      </c>
      <c r="G1063" s="13">
        <v>2</v>
      </c>
      <c r="H1063" s="13">
        <v>552.79999999999995</v>
      </c>
      <c r="I1063" s="64">
        <v>337</v>
      </c>
      <c r="J1063" s="22" t="s">
        <v>42</v>
      </c>
      <c r="K1063" s="31">
        <f>H1063*N1063</f>
        <v>68900.991999999998</v>
      </c>
      <c r="L1063" s="31">
        <f>H1063*O1063</f>
        <v>8430.1999999999989</v>
      </c>
      <c r="M1063" s="31">
        <f>K1063+L1063</f>
        <v>77331.191999999995</v>
      </c>
      <c r="N1063" s="31">
        <v>124.64</v>
      </c>
      <c r="O1063" s="31">
        <v>15.25</v>
      </c>
      <c r="P1063" s="20"/>
      <c r="Q1063" s="102"/>
      <c r="R1063" s="20" t="s">
        <v>265</v>
      </c>
      <c r="S1063" s="20" t="s">
        <v>596</v>
      </c>
      <c r="T1063" s="96"/>
      <c r="U1063" s="99"/>
      <c r="V1063" s="99"/>
    </row>
    <row r="1064" spans="2:22" ht="37.5" x14ac:dyDescent="0.3">
      <c r="B1064" s="13">
        <v>3</v>
      </c>
      <c r="C1064" s="63" t="s">
        <v>829</v>
      </c>
      <c r="D1064" s="13">
        <v>1971</v>
      </c>
      <c r="E1064" s="13"/>
      <c r="F1064" s="13" t="s">
        <v>34</v>
      </c>
      <c r="G1064" s="13">
        <v>2</v>
      </c>
      <c r="H1064" s="13">
        <v>901.4</v>
      </c>
      <c r="I1064" s="64">
        <v>522.5</v>
      </c>
      <c r="J1064" s="22" t="s">
        <v>42</v>
      </c>
      <c r="K1064" s="31">
        <f>H1064*N1064</f>
        <v>147604.25</v>
      </c>
      <c r="L1064" s="31">
        <f>H1064*O1064</f>
        <v>13701.279999999999</v>
      </c>
      <c r="M1064" s="31">
        <f>K1064+L1064</f>
        <v>161305.53</v>
      </c>
      <c r="N1064" s="31">
        <v>163.75</v>
      </c>
      <c r="O1064" s="31">
        <v>15.2</v>
      </c>
      <c r="P1064" s="20"/>
      <c r="Q1064" s="102"/>
      <c r="R1064" s="20" t="s">
        <v>265</v>
      </c>
      <c r="S1064" s="20" t="s">
        <v>596</v>
      </c>
      <c r="T1064" s="96"/>
      <c r="U1064" s="99"/>
      <c r="V1064" s="99"/>
    </row>
    <row r="1065" spans="2:22" s="61" customFormat="1" ht="37.5" x14ac:dyDescent="0.3">
      <c r="B1065" s="13">
        <v>4</v>
      </c>
      <c r="C1065" s="63" t="s">
        <v>830</v>
      </c>
      <c r="D1065" s="13">
        <v>1965</v>
      </c>
      <c r="E1065" s="13"/>
      <c r="F1065" s="13" t="s">
        <v>34</v>
      </c>
      <c r="G1065" s="13">
        <v>2</v>
      </c>
      <c r="H1065" s="13">
        <v>1254.0999999999999</v>
      </c>
      <c r="I1065" s="64">
        <v>728.4</v>
      </c>
      <c r="J1065" s="22" t="s">
        <v>42</v>
      </c>
      <c r="K1065" s="31">
        <f>H1065*N1065</f>
        <v>205333.79299999998</v>
      </c>
      <c r="L1065" s="31">
        <f>H1065*O1065</f>
        <v>19062.319999999996</v>
      </c>
      <c r="M1065" s="31">
        <f>K1065+L1065</f>
        <v>224396.11299999998</v>
      </c>
      <c r="N1065" s="31">
        <v>163.72999999999999</v>
      </c>
      <c r="O1065" s="31">
        <v>15.2</v>
      </c>
      <c r="P1065" s="20"/>
      <c r="Q1065" s="102"/>
      <c r="R1065" s="20" t="s">
        <v>265</v>
      </c>
      <c r="S1065" s="20" t="s">
        <v>596</v>
      </c>
      <c r="T1065" s="100"/>
      <c r="U1065" s="97"/>
      <c r="V1065" s="97"/>
    </row>
    <row r="1066" spans="2:22" s="61" customFormat="1" x14ac:dyDescent="0.3">
      <c r="B1066" s="32"/>
      <c r="C1066" s="62" t="s">
        <v>413</v>
      </c>
      <c r="D1066" s="32"/>
      <c r="E1066" s="32"/>
      <c r="F1066" s="32"/>
      <c r="G1066" s="32"/>
      <c r="H1066" s="32"/>
      <c r="I1066" s="27"/>
      <c r="J1066" s="25"/>
      <c r="K1066" s="30">
        <f>SUM(K1067:K1073)</f>
        <v>803817.35200000007</v>
      </c>
      <c r="L1066" s="30">
        <f>SUM(L1067:L1073)</f>
        <v>93470.671999999991</v>
      </c>
      <c r="M1066" s="30">
        <f>SUM(M1067:M1073)</f>
        <v>897288.02400000009</v>
      </c>
      <c r="N1066" s="30"/>
      <c r="O1066" s="30"/>
      <c r="P1066" s="24"/>
      <c r="Q1066" s="47"/>
      <c r="R1066" s="20"/>
      <c r="S1066" s="20"/>
      <c r="T1066" s="101"/>
      <c r="U1066" s="97"/>
      <c r="V1066" s="97"/>
    </row>
    <row r="1067" spans="2:22" ht="37.5" x14ac:dyDescent="0.3">
      <c r="B1067" s="13">
        <v>1</v>
      </c>
      <c r="C1067" s="63" t="s">
        <v>831</v>
      </c>
      <c r="D1067" s="13">
        <v>1987</v>
      </c>
      <c r="E1067" s="13"/>
      <c r="F1067" s="13" t="s">
        <v>63</v>
      </c>
      <c r="G1067" s="13">
        <v>2</v>
      </c>
      <c r="H1067" s="13">
        <v>1272</v>
      </c>
      <c r="I1067" s="64">
        <v>727</v>
      </c>
      <c r="J1067" s="22" t="s">
        <v>42</v>
      </c>
      <c r="K1067" s="31">
        <f t="shared" ref="K1067:K1073" si="111">H1067*N1067</f>
        <v>158542.07999999999</v>
      </c>
      <c r="L1067" s="31">
        <f t="shared" ref="L1067:L1073" si="112">H1067*O1067</f>
        <v>19398</v>
      </c>
      <c r="M1067" s="31">
        <f t="shared" ref="M1067:M1073" si="113">K1067+L1067</f>
        <v>177940.08</v>
      </c>
      <c r="N1067" s="31">
        <v>124.64</v>
      </c>
      <c r="O1067" s="31">
        <v>15.25</v>
      </c>
      <c r="P1067" s="20"/>
      <c r="Q1067" s="102"/>
      <c r="R1067" s="20" t="s">
        <v>265</v>
      </c>
      <c r="S1067" s="20" t="s">
        <v>596</v>
      </c>
      <c r="T1067" s="96"/>
      <c r="U1067" s="99"/>
      <c r="V1067" s="99"/>
    </row>
    <row r="1068" spans="2:22" ht="37.5" x14ac:dyDescent="0.3">
      <c r="B1068" s="13">
        <v>2</v>
      </c>
      <c r="C1068" s="63" t="s">
        <v>832</v>
      </c>
      <c r="D1068" s="13">
        <v>1974</v>
      </c>
      <c r="E1068" s="13"/>
      <c r="F1068" s="13" t="s">
        <v>63</v>
      </c>
      <c r="G1068" s="13">
        <v>2</v>
      </c>
      <c r="H1068" s="13">
        <v>874</v>
      </c>
      <c r="I1068" s="64">
        <v>508.8</v>
      </c>
      <c r="J1068" s="22" t="s">
        <v>42</v>
      </c>
      <c r="K1068" s="31">
        <f t="shared" si="111"/>
        <v>108935.36</v>
      </c>
      <c r="L1068" s="31">
        <f t="shared" si="112"/>
        <v>13328.5</v>
      </c>
      <c r="M1068" s="31">
        <f t="shared" si="113"/>
        <v>122263.86</v>
      </c>
      <c r="N1068" s="31">
        <v>124.64</v>
      </c>
      <c r="O1068" s="31">
        <v>15.25</v>
      </c>
      <c r="P1068" s="20"/>
      <c r="Q1068" s="102"/>
      <c r="R1068" s="20" t="s">
        <v>265</v>
      </c>
      <c r="S1068" s="20" t="s">
        <v>596</v>
      </c>
      <c r="T1068" s="96"/>
      <c r="U1068" s="99"/>
      <c r="V1068" s="99"/>
    </row>
    <row r="1069" spans="2:22" ht="37.5" x14ac:dyDescent="0.3">
      <c r="B1069" s="13">
        <v>3</v>
      </c>
      <c r="C1069" s="63" t="s">
        <v>833</v>
      </c>
      <c r="D1069" s="13">
        <v>1968</v>
      </c>
      <c r="E1069" s="13"/>
      <c r="F1069" s="13" t="s">
        <v>63</v>
      </c>
      <c r="G1069" s="13">
        <v>2</v>
      </c>
      <c r="H1069" s="13">
        <v>529.4</v>
      </c>
      <c r="I1069" s="64">
        <v>332</v>
      </c>
      <c r="J1069" s="22" t="s">
        <v>42</v>
      </c>
      <c r="K1069" s="31">
        <f t="shared" si="111"/>
        <v>65984.415999999997</v>
      </c>
      <c r="L1069" s="31">
        <f t="shared" si="112"/>
        <v>8073.3499999999995</v>
      </c>
      <c r="M1069" s="31">
        <f t="shared" si="113"/>
        <v>74057.766000000003</v>
      </c>
      <c r="N1069" s="31">
        <v>124.64</v>
      </c>
      <c r="O1069" s="31">
        <v>15.25</v>
      </c>
      <c r="P1069" s="20"/>
      <c r="Q1069" s="102"/>
      <c r="R1069" s="20" t="s">
        <v>265</v>
      </c>
      <c r="S1069" s="20" t="s">
        <v>596</v>
      </c>
      <c r="T1069" s="96"/>
      <c r="U1069" s="99"/>
      <c r="V1069" s="99"/>
    </row>
    <row r="1070" spans="2:22" ht="37.5" x14ac:dyDescent="0.3">
      <c r="B1070" s="13">
        <v>4</v>
      </c>
      <c r="C1070" s="63" t="s">
        <v>834</v>
      </c>
      <c r="D1070" s="13">
        <v>1968</v>
      </c>
      <c r="E1070" s="13"/>
      <c r="F1070" s="13" t="s">
        <v>63</v>
      </c>
      <c r="G1070" s="13">
        <v>2</v>
      </c>
      <c r="H1070" s="13">
        <v>593</v>
      </c>
      <c r="I1070" s="64">
        <v>350.4</v>
      </c>
      <c r="J1070" s="22" t="s">
        <v>42</v>
      </c>
      <c r="K1070" s="31">
        <f t="shared" si="111"/>
        <v>73911.520000000004</v>
      </c>
      <c r="L1070" s="31">
        <f t="shared" si="112"/>
        <v>9043.25</v>
      </c>
      <c r="M1070" s="31">
        <f t="shared" si="113"/>
        <v>82954.77</v>
      </c>
      <c r="N1070" s="31">
        <v>124.64</v>
      </c>
      <c r="O1070" s="31">
        <v>15.25</v>
      </c>
      <c r="P1070" s="20"/>
      <c r="Q1070" s="102"/>
      <c r="R1070" s="20" t="s">
        <v>265</v>
      </c>
      <c r="S1070" s="20" t="s">
        <v>596</v>
      </c>
      <c r="T1070" s="96"/>
      <c r="U1070" s="99"/>
      <c r="V1070" s="99"/>
    </row>
    <row r="1071" spans="2:22" ht="37.5" x14ac:dyDescent="0.3">
      <c r="B1071" s="13">
        <v>5</v>
      </c>
      <c r="C1071" s="63" t="s">
        <v>835</v>
      </c>
      <c r="D1071" s="13">
        <v>1982</v>
      </c>
      <c r="E1071" s="13"/>
      <c r="F1071" s="13" t="s">
        <v>63</v>
      </c>
      <c r="G1071" s="13">
        <v>2</v>
      </c>
      <c r="H1071" s="13">
        <v>933.6</v>
      </c>
      <c r="I1071" s="64">
        <v>564.6</v>
      </c>
      <c r="J1071" s="22" t="s">
        <v>42</v>
      </c>
      <c r="K1071" s="31">
        <f t="shared" si="111"/>
        <v>156387.33599999998</v>
      </c>
      <c r="L1071" s="31">
        <f t="shared" si="112"/>
        <v>14256.072</v>
      </c>
      <c r="M1071" s="31">
        <f t="shared" si="113"/>
        <v>170643.408</v>
      </c>
      <c r="N1071" s="31">
        <v>167.51</v>
      </c>
      <c r="O1071" s="31">
        <v>15.27</v>
      </c>
      <c r="P1071" s="20"/>
      <c r="Q1071" s="102"/>
      <c r="R1071" s="20" t="s">
        <v>265</v>
      </c>
      <c r="S1071" s="20" t="s">
        <v>596</v>
      </c>
      <c r="T1071" s="96"/>
      <c r="U1071" s="99"/>
      <c r="V1071" s="99"/>
    </row>
    <row r="1072" spans="2:22" ht="37.5" x14ac:dyDescent="0.3">
      <c r="B1072" s="13">
        <v>6</v>
      </c>
      <c r="C1072" s="63" t="s">
        <v>836</v>
      </c>
      <c r="D1072" s="13">
        <v>1983</v>
      </c>
      <c r="E1072" s="13"/>
      <c r="F1072" s="13" t="s">
        <v>63</v>
      </c>
      <c r="G1072" s="13">
        <v>2</v>
      </c>
      <c r="H1072" s="13">
        <v>1052</v>
      </c>
      <c r="I1072" s="64">
        <v>603.20000000000005</v>
      </c>
      <c r="J1072" s="22" t="s">
        <v>42</v>
      </c>
      <c r="K1072" s="31">
        <f t="shared" si="111"/>
        <v>131121.28</v>
      </c>
      <c r="L1072" s="31">
        <f t="shared" si="112"/>
        <v>16043</v>
      </c>
      <c r="M1072" s="31">
        <f t="shared" si="113"/>
        <v>147164.28</v>
      </c>
      <c r="N1072" s="31">
        <v>124.64</v>
      </c>
      <c r="O1072" s="31">
        <v>15.25</v>
      </c>
      <c r="P1072" s="20"/>
      <c r="Q1072" s="102"/>
      <c r="R1072" s="20" t="s">
        <v>265</v>
      </c>
      <c r="S1072" s="20" t="s">
        <v>596</v>
      </c>
      <c r="T1072" s="96"/>
      <c r="U1072" s="99"/>
      <c r="V1072" s="99"/>
    </row>
    <row r="1073" spans="1:22" s="61" customFormat="1" ht="37.5" x14ac:dyDescent="0.3">
      <c r="B1073" s="13">
        <v>7</v>
      </c>
      <c r="C1073" s="63" t="s">
        <v>837</v>
      </c>
      <c r="D1073" s="13">
        <v>1974</v>
      </c>
      <c r="E1073" s="13"/>
      <c r="F1073" s="13" t="s">
        <v>63</v>
      </c>
      <c r="G1073" s="13">
        <v>2</v>
      </c>
      <c r="H1073" s="13">
        <v>874</v>
      </c>
      <c r="I1073" s="64">
        <v>508.8</v>
      </c>
      <c r="J1073" s="22" t="s">
        <v>42</v>
      </c>
      <c r="K1073" s="31">
        <f t="shared" si="111"/>
        <v>108935.36</v>
      </c>
      <c r="L1073" s="31">
        <f t="shared" si="112"/>
        <v>13328.5</v>
      </c>
      <c r="M1073" s="31">
        <f t="shared" si="113"/>
        <v>122263.86</v>
      </c>
      <c r="N1073" s="31">
        <v>124.64</v>
      </c>
      <c r="O1073" s="31">
        <v>15.25</v>
      </c>
      <c r="P1073" s="20"/>
      <c r="Q1073" s="102"/>
      <c r="R1073" s="20" t="s">
        <v>265</v>
      </c>
      <c r="S1073" s="20" t="s">
        <v>596</v>
      </c>
      <c r="T1073" s="100"/>
      <c r="U1073" s="97"/>
      <c r="V1073" s="97"/>
    </row>
    <row r="1074" spans="1:22" s="61" customFormat="1" x14ac:dyDescent="0.3">
      <c r="B1074" s="32"/>
      <c r="C1074" s="62" t="s">
        <v>169</v>
      </c>
      <c r="D1074" s="32"/>
      <c r="E1074" s="32"/>
      <c r="F1074" s="32"/>
      <c r="G1074" s="32"/>
      <c r="H1074" s="32"/>
      <c r="I1074" s="27"/>
      <c r="J1074" s="25"/>
      <c r="K1074" s="30">
        <f>SUM(K1075:K1085)</f>
        <v>2744691.93</v>
      </c>
      <c r="L1074" s="30">
        <f>SUM(L1075:L1085)</f>
        <v>100125.13499999999</v>
      </c>
      <c r="M1074" s="30">
        <f>SUM(M1075:M1085)</f>
        <v>2844817.0649999995</v>
      </c>
      <c r="N1074" s="30"/>
      <c r="O1074" s="30"/>
      <c r="P1074" s="24"/>
      <c r="Q1074" s="47"/>
      <c r="R1074" s="20"/>
      <c r="S1074" s="20"/>
      <c r="T1074" s="101"/>
      <c r="U1074" s="97"/>
      <c r="V1074" s="97"/>
    </row>
    <row r="1075" spans="1:22" ht="37.5" x14ac:dyDescent="0.3">
      <c r="B1075" s="13">
        <v>1</v>
      </c>
      <c r="C1075" s="63" t="s">
        <v>838</v>
      </c>
      <c r="D1075" s="13">
        <v>1973</v>
      </c>
      <c r="E1075" s="13"/>
      <c r="F1075" s="13" t="s">
        <v>63</v>
      </c>
      <c r="G1075" s="13">
        <v>2</v>
      </c>
      <c r="H1075" s="13">
        <v>757.35</v>
      </c>
      <c r="I1075" s="64">
        <v>504.9</v>
      </c>
      <c r="J1075" s="22" t="s">
        <v>42</v>
      </c>
      <c r="K1075" s="31">
        <f>H1075*N1075</f>
        <v>94396.104000000007</v>
      </c>
      <c r="L1075" s="31">
        <f>H1075*O1075</f>
        <v>11549.5875</v>
      </c>
      <c r="M1075" s="31">
        <f t="shared" ref="M1075:M1085" si="114">K1075+L1075</f>
        <v>105945.6915</v>
      </c>
      <c r="N1075" s="31">
        <v>124.64</v>
      </c>
      <c r="O1075" s="31">
        <v>15.25</v>
      </c>
      <c r="P1075" s="20"/>
      <c r="Q1075" s="102"/>
      <c r="R1075" s="20" t="s">
        <v>265</v>
      </c>
      <c r="S1075" s="20" t="s">
        <v>596</v>
      </c>
      <c r="T1075" s="96" t="s">
        <v>600</v>
      </c>
      <c r="U1075" s="99"/>
      <c r="V1075" s="99"/>
    </row>
    <row r="1076" spans="1:22" x14ac:dyDescent="0.3">
      <c r="B1076" s="13"/>
      <c r="C1076" s="63"/>
      <c r="D1076" s="13"/>
      <c r="E1076" s="13"/>
      <c r="F1076" s="13"/>
      <c r="G1076" s="13"/>
      <c r="H1076" s="13"/>
      <c r="I1076" s="64"/>
      <c r="J1076" s="22" t="s">
        <v>229</v>
      </c>
      <c r="K1076" s="31">
        <f>H1075*N1076</f>
        <v>644466.98250000004</v>
      </c>
      <c r="L1076" s="31">
        <f>H1075*O1076</f>
        <v>13791.343500000001</v>
      </c>
      <c r="M1076" s="31">
        <f t="shared" si="114"/>
        <v>658258.326</v>
      </c>
      <c r="N1076" s="31">
        <v>850.95</v>
      </c>
      <c r="O1076" s="31">
        <v>18.21</v>
      </c>
      <c r="P1076" s="20"/>
      <c r="Q1076" s="102"/>
      <c r="R1076" s="20" t="s">
        <v>265</v>
      </c>
      <c r="S1076" s="20" t="s">
        <v>596</v>
      </c>
      <c r="T1076" s="96"/>
      <c r="U1076" s="99"/>
      <c r="V1076" s="99"/>
    </row>
    <row r="1077" spans="1:22" ht="37.5" x14ac:dyDescent="0.3">
      <c r="B1077" s="13">
        <v>2</v>
      </c>
      <c r="C1077" s="63" t="s">
        <v>839</v>
      </c>
      <c r="D1077" s="13">
        <v>1974</v>
      </c>
      <c r="E1077" s="13"/>
      <c r="F1077" s="13" t="s">
        <v>63</v>
      </c>
      <c r="G1077" s="13">
        <v>2</v>
      </c>
      <c r="H1077" s="13">
        <v>490.35</v>
      </c>
      <c r="I1077" s="64">
        <v>326.89999999999998</v>
      </c>
      <c r="J1077" s="22" t="s">
        <v>42</v>
      </c>
      <c r="K1077" s="31">
        <f>H1077*N1077</f>
        <v>61117.224000000002</v>
      </c>
      <c r="L1077" s="31">
        <f>H1077*O1077</f>
        <v>7477.8375000000005</v>
      </c>
      <c r="M1077" s="31">
        <f t="shared" si="114"/>
        <v>68595.061499999996</v>
      </c>
      <c r="N1077" s="31">
        <v>124.64</v>
      </c>
      <c r="O1077" s="31">
        <v>15.25</v>
      </c>
      <c r="P1077" s="20"/>
      <c r="Q1077" s="102"/>
      <c r="R1077" s="20" t="s">
        <v>265</v>
      </c>
      <c r="S1077" s="20" t="s">
        <v>596</v>
      </c>
      <c r="T1077" s="96" t="s">
        <v>600</v>
      </c>
      <c r="U1077" s="99"/>
      <c r="V1077" s="99"/>
    </row>
    <row r="1078" spans="1:22" x14ac:dyDescent="0.3">
      <c r="B1078" s="13"/>
      <c r="C1078" s="63"/>
      <c r="D1078" s="13"/>
      <c r="E1078" s="13"/>
      <c r="F1078" s="13"/>
      <c r="G1078" s="13"/>
      <c r="H1078" s="13"/>
      <c r="I1078" s="64"/>
      <c r="J1078" s="22" t="s">
        <v>229</v>
      </c>
      <c r="K1078" s="31">
        <f>H1077*N1078</f>
        <v>417263.33250000002</v>
      </c>
      <c r="L1078" s="31">
        <f>H1077*O1078</f>
        <v>8929.2735000000011</v>
      </c>
      <c r="M1078" s="31">
        <f t="shared" si="114"/>
        <v>426192.60600000003</v>
      </c>
      <c r="N1078" s="31">
        <v>850.95</v>
      </c>
      <c r="O1078" s="31">
        <v>18.21</v>
      </c>
      <c r="P1078" s="20"/>
      <c r="Q1078" s="102"/>
      <c r="R1078" s="20" t="s">
        <v>265</v>
      </c>
      <c r="S1078" s="20" t="s">
        <v>596</v>
      </c>
      <c r="T1078" s="96"/>
      <c r="U1078" s="99"/>
      <c r="V1078" s="99"/>
    </row>
    <row r="1079" spans="1:22" ht="37.5" x14ac:dyDescent="0.3">
      <c r="B1079" s="13">
        <v>3</v>
      </c>
      <c r="C1079" s="63" t="s">
        <v>840</v>
      </c>
      <c r="D1079" s="13">
        <v>1971</v>
      </c>
      <c r="E1079" s="13"/>
      <c r="F1079" s="13" t="s">
        <v>63</v>
      </c>
      <c r="G1079" s="13">
        <v>2</v>
      </c>
      <c r="H1079" s="13">
        <v>489.75</v>
      </c>
      <c r="I1079" s="64">
        <v>326.5</v>
      </c>
      <c r="J1079" s="22" t="s">
        <v>42</v>
      </c>
      <c r="K1079" s="31">
        <f>H1079*N1079</f>
        <v>61042.44</v>
      </c>
      <c r="L1079" s="31">
        <f>H1079*O1079</f>
        <v>7468.6875</v>
      </c>
      <c r="M1079" s="31">
        <f t="shared" si="114"/>
        <v>68511.127500000002</v>
      </c>
      <c r="N1079" s="31">
        <v>124.64</v>
      </c>
      <c r="O1079" s="31">
        <v>15.25</v>
      </c>
      <c r="P1079" s="20"/>
      <c r="Q1079" s="102"/>
      <c r="R1079" s="20" t="s">
        <v>265</v>
      </c>
      <c r="S1079" s="20" t="s">
        <v>596</v>
      </c>
      <c r="T1079" s="96" t="s">
        <v>600</v>
      </c>
      <c r="U1079" s="99"/>
      <c r="V1079" s="99"/>
    </row>
    <row r="1080" spans="1:22" x14ac:dyDescent="0.3">
      <c r="B1080" s="13"/>
      <c r="C1080" s="63"/>
      <c r="D1080" s="13"/>
      <c r="E1080" s="13"/>
      <c r="F1080" s="13"/>
      <c r="G1080" s="13"/>
      <c r="H1080" s="13"/>
      <c r="I1080" s="64"/>
      <c r="J1080" s="22" t="s">
        <v>229</v>
      </c>
      <c r="K1080" s="31">
        <f>H1079*N1080</f>
        <v>416752.76250000001</v>
      </c>
      <c r="L1080" s="31">
        <f>H1079*O1080</f>
        <v>8918.3474999999999</v>
      </c>
      <c r="M1080" s="31">
        <f t="shared" si="114"/>
        <v>425671.11</v>
      </c>
      <c r="N1080" s="31">
        <v>850.95</v>
      </c>
      <c r="O1080" s="31">
        <v>18.21</v>
      </c>
      <c r="P1080" s="20"/>
      <c r="Q1080" s="102"/>
      <c r="R1080" s="20" t="s">
        <v>265</v>
      </c>
      <c r="S1080" s="20" t="s">
        <v>596</v>
      </c>
      <c r="T1080" s="96"/>
      <c r="U1080" s="99"/>
      <c r="V1080" s="99"/>
    </row>
    <row r="1081" spans="1:22" ht="37.5" x14ac:dyDescent="0.3">
      <c r="B1081" s="13">
        <v>4</v>
      </c>
      <c r="C1081" s="63" t="s">
        <v>841</v>
      </c>
      <c r="D1081" s="13">
        <v>1976</v>
      </c>
      <c r="E1081" s="13"/>
      <c r="F1081" s="13" t="s">
        <v>63</v>
      </c>
      <c r="G1081" s="13">
        <v>2</v>
      </c>
      <c r="H1081" s="13">
        <v>544.20000000000005</v>
      </c>
      <c r="I1081" s="64">
        <v>362.8</v>
      </c>
      <c r="J1081" s="22" t="s">
        <v>42</v>
      </c>
      <c r="K1081" s="31">
        <f>H1081*N1081</f>
        <v>67829.088000000003</v>
      </c>
      <c r="L1081" s="31">
        <f>H1081*O1081</f>
        <v>8299.0500000000011</v>
      </c>
      <c r="M1081" s="31">
        <f t="shared" si="114"/>
        <v>76128.138000000006</v>
      </c>
      <c r="N1081" s="31">
        <v>124.64</v>
      </c>
      <c r="O1081" s="31">
        <v>15.25</v>
      </c>
      <c r="P1081" s="20"/>
      <c r="Q1081" s="102"/>
      <c r="R1081" s="20" t="s">
        <v>265</v>
      </c>
      <c r="S1081" s="20" t="s">
        <v>596</v>
      </c>
      <c r="T1081" s="96" t="s">
        <v>600</v>
      </c>
      <c r="U1081" s="99"/>
      <c r="V1081" s="99"/>
    </row>
    <row r="1082" spans="1:22" ht="56.25" x14ac:dyDescent="0.3">
      <c r="B1082" s="13">
        <v>5</v>
      </c>
      <c r="C1082" s="63" t="s">
        <v>842</v>
      </c>
      <c r="D1082" s="13">
        <v>1964</v>
      </c>
      <c r="E1082" s="13"/>
      <c r="F1082" s="13" t="s">
        <v>56</v>
      </c>
      <c r="G1082" s="13">
        <v>2</v>
      </c>
      <c r="H1082" s="13">
        <v>527.54999999999995</v>
      </c>
      <c r="I1082" s="64">
        <v>351.7</v>
      </c>
      <c r="J1082" s="22" t="s">
        <v>42</v>
      </c>
      <c r="K1082" s="31">
        <f>H1082*N1082</f>
        <v>64329.446999999993</v>
      </c>
      <c r="L1082" s="31">
        <f>H1082*O1082</f>
        <v>8013.4844999999987</v>
      </c>
      <c r="M1082" s="31">
        <f t="shared" si="114"/>
        <v>72342.931499999992</v>
      </c>
      <c r="N1082" s="31">
        <v>121.94</v>
      </c>
      <c r="O1082" s="31">
        <v>15.19</v>
      </c>
      <c r="P1082" s="20"/>
      <c r="Q1082" s="102"/>
      <c r="R1082" s="20" t="s">
        <v>265</v>
      </c>
      <c r="S1082" s="20" t="s">
        <v>596</v>
      </c>
      <c r="T1082" s="96" t="s">
        <v>600</v>
      </c>
      <c r="U1082" s="99"/>
      <c r="V1082" s="99"/>
    </row>
    <row r="1083" spans="1:22" x14ac:dyDescent="0.3">
      <c r="B1083" s="13"/>
      <c r="C1083" s="63"/>
      <c r="D1083" s="13"/>
      <c r="E1083" s="13"/>
      <c r="F1083" s="13"/>
      <c r="G1083" s="13"/>
      <c r="H1083" s="13"/>
      <c r="I1083" s="64"/>
      <c r="J1083" s="22" t="s">
        <v>229</v>
      </c>
      <c r="K1083" s="31">
        <f>H1082*N1083</f>
        <v>448918.67249999999</v>
      </c>
      <c r="L1083" s="31">
        <f>H1082*O1083</f>
        <v>9606.6854999999996</v>
      </c>
      <c r="M1083" s="31">
        <f t="shared" si="114"/>
        <v>458525.35800000001</v>
      </c>
      <c r="N1083" s="31">
        <v>850.95</v>
      </c>
      <c r="O1083" s="31">
        <v>18.21</v>
      </c>
      <c r="P1083" s="20"/>
      <c r="Q1083" s="102"/>
      <c r="R1083" s="20" t="s">
        <v>265</v>
      </c>
      <c r="S1083" s="20" t="s">
        <v>596</v>
      </c>
      <c r="T1083" s="96"/>
      <c r="U1083" s="99"/>
      <c r="V1083" s="99"/>
    </row>
    <row r="1084" spans="1:22" ht="37.5" x14ac:dyDescent="0.3">
      <c r="B1084" s="13">
        <v>6</v>
      </c>
      <c r="C1084" s="63" t="s">
        <v>843</v>
      </c>
      <c r="D1084" s="13">
        <v>1974</v>
      </c>
      <c r="E1084" s="13"/>
      <c r="F1084" s="13" t="s">
        <v>63</v>
      </c>
      <c r="G1084" s="13">
        <v>2</v>
      </c>
      <c r="H1084" s="13">
        <v>480.3</v>
      </c>
      <c r="I1084" s="64">
        <v>320.2</v>
      </c>
      <c r="J1084" s="22" t="s">
        <v>42</v>
      </c>
      <c r="K1084" s="31">
        <f>H1084*N1084</f>
        <v>59864.592000000004</v>
      </c>
      <c r="L1084" s="31">
        <f>H1084*O1084</f>
        <v>7324.5749999999998</v>
      </c>
      <c r="M1084" s="31">
        <f t="shared" si="114"/>
        <v>67189.167000000001</v>
      </c>
      <c r="N1084" s="31">
        <v>124.64</v>
      </c>
      <c r="O1084" s="31">
        <v>15.25</v>
      </c>
      <c r="P1084" s="20"/>
      <c r="Q1084" s="102"/>
      <c r="R1084" s="20" t="s">
        <v>265</v>
      </c>
      <c r="S1084" s="20" t="s">
        <v>596</v>
      </c>
      <c r="T1084" s="96" t="s">
        <v>600</v>
      </c>
      <c r="U1084" s="99"/>
      <c r="V1084" s="99"/>
    </row>
    <row r="1085" spans="1:22" s="61" customFormat="1" x14ac:dyDescent="0.3">
      <c r="B1085" s="13"/>
      <c r="C1085" s="63"/>
      <c r="D1085" s="13"/>
      <c r="E1085" s="13"/>
      <c r="F1085" s="13"/>
      <c r="G1085" s="13"/>
      <c r="H1085" s="13"/>
      <c r="I1085" s="64"/>
      <c r="J1085" s="22" t="s">
        <v>229</v>
      </c>
      <c r="K1085" s="31">
        <f>H1084*N1085</f>
        <v>408711.28500000003</v>
      </c>
      <c r="L1085" s="31">
        <f>H1084*O1085</f>
        <v>8746.2630000000008</v>
      </c>
      <c r="M1085" s="31">
        <f t="shared" si="114"/>
        <v>417457.54800000001</v>
      </c>
      <c r="N1085" s="31">
        <v>850.95</v>
      </c>
      <c r="O1085" s="31">
        <v>18.21</v>
      </c>
      <c r="P1085" s="20"/>
      <c r="Q1085" s="102"/>
      <c r="R1085" s="20" t="s">
        <v>265</v>
      </c>
      <c r="S1085" s="20" t="s">
        <v>596</v>
      </c>
      <c r="T1085" s="100"/>
      <c r="U1085" s="97"/>
      <c r="V1085" s="97"/>
    </row>
    <row r="1086" spans="1:22" s="61" customFormat="1" x14ac:dyDescent="0.3">
      <c r="B1086" s="32"/>
      <c r="C1086" s="62" t="s">
        <v>172</v>
      </c>
      <c r="D1086" s="32"/>
      <c r="E1086" s="32"/>
      <c r="F1086" s="32"/>
      <c r="G1086" s="32"/>
      <c r="H1086" s="32"/>
      <c r="I1086" s="27"/>
      <c r="J1086" s="25"/>
      <c r="K1086" s="30">
        <f>SUM(K1087:K1171)</f>
        <v>90925494.512019962</v>
      </c>
      <c r="L1086" s="30">
        <f>SUM(L1087:L1171)</f>
        <v>5862858.1930000009</v>
      </c>
      <c r="M1086" s="30">
        <f>SUM(M1087:M1171)</f>
        <v>96788352.705019981</v>
      </c>
      <c r="N1086" s="30"/>
      <c r="O1086" s="30"/>
      <c r="P1086" s="24"/>
      <c r="Q1086" s="47"/>
      <c r="R1086" s="20"/>
      <c r="S1086" s="20"/>
      <c r="T1086" s="101"/>
      <c r="U1086" s="97"/>
      <c r="V1086" s="97"/>
    </row>
    <row r="1087" spans="1:22" ht="37.5" x14ac:dyDescent="0.3">
      <c r="A1087" s="104"/>
      <c r="B1087" s="13">
        <v>1</v>
      </c>
      <c r="C1087" s="63" t="s">
        <v>844</v>
      </c>
      <c r="D1087" s="13">
        <v>1968</v>
      </c>
      <c r="F1087" s="13" t="s">
        <v>83</v>
      </c>
      <c r="G1087" s="13">
        <v>5</v>
      </c>
      <c r="H1087" s="13">
        <v>5691.26</v>
      </c>
      <c r="I1087" s="64">
        <v>3580.7</v>
      </c>
      <c r="J1087" s="22" t="s">
        <v>42</v>
      </c>
      <c r="K1087" s="31">
        <f>N1087*H1087</f>
        <v>841225.14060000004</v>
      </c>
      <c r="L1087" s="31">
        <f>O1087*H1087</f>
        <v>84856.686600000001</v>
      </c>
      <c r="M1087" s="31">
        <f>K1087+L1087</f>
        <v>926081.82720000006</v>
      </c>
      <c r="N1087" s="31">
        <v>147.81</v>
      </c>
      <c r="O1087" s="31">
        <v>14.91</v>
      </c>
      <c r="P1087" s="20"/>
      <c r="Q1087" s="102"/>
      <c r="R1087" s="20" t="s">
        <v>265</v>
      </c>
      <c r="S1087" s="20" t="s">
        <v>596</v>
      </c>
      <c r="T1087" s="96" t="s">
        <v>804</v>
      </c>
      <c r="U1087" s="99"/>
      <c r="V1087" s="99"/>
    </row>
    <row r="1088" spans="1:22" ht="37.5" x14ac:dyDescent="0.3">
      <c r="A1088" s="104"/>
      <c r="B1088" s="13">
        <v>2</v>
      </c>
      <c r="C1088" s="63" t="s">
        <v>845</v>
      </c>
      <c r="D1088" s="13">
        <v>1968</v>
      </c>
      <c r="F1088" s="13" t="s">
        <v>83</v>
      </c>
      <c r="G1088" s="13">
        <v>5</v>
      </c>
      <c r="H1088" s="13">
        <v>5365.7</v>
      </c>
      <c r="I1088" s="64">
        <v>2371.5</v>
      </c>
      <c r="J1088" s="22" t="s">
        <v>42</v>
      </c>
      <c r="K1088" s="31">
        <f t="shared" ref="K1088:K1096" si="115">N1088*H1088</f>
        <v>793104.11699999997</v>
      </c>
      <c r="L1088" s="31">
        <f t="shared" ref="L1088:L1090" si="116">O1088*H1088</f>
        <v>80002.587</v>
      </c>
      <c r="M1088" s="31">
        <f t="shared" ref="M1088:M1097" si="117">K1088+L1088</f>
        <v>873106.70399999991</v>
      </c>
      <c r="N1088" s="31">
        <v>147.81</v>
      </c>
      <c r="O1088" s="31">
        <v>14.91</v>
      </c>
      <c r="P1088" s="20"/>
      <c r="Q1088" s="102"/>
      <c r="R1088" s="20" t="s">
        <v>265</v>
      </c>
      <c r="S1088" s="20" t="s">
        <v>596</v>
      </c>
      <c r="T1088" s="96" t="s">
        <v>804</v>
      </c>
      <c r="U1088" s="99"/>
      <c r="V1088" s="99"/>
    </row>
    <row r="1089" spans="1:22" ht="37.5" x14ac:dyDescent="0.3">
      <c r="A1089" s="99"/>
      <c r="B1089" s="13">
        <v>3</v>
      </c>
      <c r="C1089" s="63" t="s">
        <v>846</v>
      </c>
      <c r="D1089" s="13">
        <v>1965</v>
      </c>
      <c r="E1089" s="13"/>
      <c r="F1089" s="13" t="s">
        <v>83</v>
      </c>
      <c r="G1089" s="13">
        <v>5</v>
      </c>
      <c r="H1089" s="13">
        <v>3902.79</v>
      </c>
      <c r="I1089" s="64">
        <v>2593.6</v>
      </c>
      <c r="J1089" s="22" t="s">
        <v>42</v>
      </c>
      <c r="K1089" s="31">
        <f t="shared" si="115"/>
        <v>576871.38989999995</v>
      </c>
      <c r="L1089" s="31">
        <f t="shared" si="116"/>
        <v>58190.598899999997</v>
      </c>
      <c r="M1089" s="31">
        <f t="shared" si="117"/>
        <v>635061.98879999993</v>
      </c>
      <c r="N1089" s="31">
        <v>147.81</v>
      </c>
      <c r="O1089" s="31">
        <v>14.91</v>
      </c>
      <c r="P1089" s="20"/>
      <c r="Q1089" s="102"/>
      <c r="R1089" s="20" t="s">
        <v>265</v>
      </c>
      <c r="S1089" s="20" t="s">
        <v>596</v>
      </c>
      <c r="T1089" s="96"/>
      <c r="U1089" s="99"/>
      <c r="V1089" s="99"/>
    </row>
    <row r="1090" spans="1:22" ht="37.5" x14ac:dyDescent="0.3">
      <c r="A1090" s="104"/>
      <c r="B1090" s="13">
        <v>4</v>
      </c>
      <c r="C1090" s="63" t="s">
        <v>847</v>
      </c>
      <c r="D1090" s="13">
        <v>1967</v>
      </c>
      <c r="F1090" s="13" t="s">
        <v>83</v>
      </c>
      <c r="G1090" s="13">
        <v>5</v>
      </c>
      <c r="H1090" s="13">
        <v>3707.3</v>
      </c>
      <c r="I1090" s="64">
        <v>1728.3</v>
      </c>
      <c r="J1090" s="22" t="s">
        <v>42</v>
      </c>
      <c r="K1090" s="31">
        <f t="shared" si="115"/>
        <v>547976.01300000004</v>
      </c>
      <c r="L1090" s="31">
        <f t="shared" si="116"/>
        <v>55275.843000000001</v>
      </c>
      <c r="M1090" s="31">
        <f t="shared" si="117"/>
        <v>603251.85600000003</v>
      </c>
      <c r="N1090" s="31">
        <v>147.81</v>
      </c>
      <c r="O1090" s="31">
        <v>14.91</v>
      </c>
      <c r="P1090" s="20"/>
      <c r="Q1090" s="102"/>
      <c r="R1090" s="20" t="s">
        <v>265</v>
      </c>
      <c r="S1090" s="20" t="s">
        <v>596</v>
      </c>
      <c r="T1090" s="96" t="s">
        <v>804</v>
      </c>
      <c r="U1090" s="99"/>
      <c r="V1090" s="99"/>
    </row>
    <row r="1091" spans="1:22" ht="37.5" x14ac:dyDescent="0.3">
      <c r="B1091" s="13">
        <v>5</v>
      </c>
      <c r="C1091" s="63" t="s">
        <v>848</v>
      </c>
      <c r="D1091" s="13">
        <v>1965</v>
      </c>
      <c r="E1091" s="13"/>
      <c r="F1091" s="13" t="s">
        <v>83</v>
      </c>
      <c r="G1091" s="13">
        <v>4</v>
      </c>
      <c r="H1091" s="13">
        <f>I1091*1.8</f>
        <v>3698.4599999999996</v>
      </c>
      <c r="I1091" s="64">
        <v>2054.6999999999998</v>
      </c>
      <c r="J1091" s="22" t="s">
        <v>42</v>
      </c>
      <c r="K1091" s="31">
        <f t="shared" si="115"/>
        <v>546669.3726</v>
      </c>
      <c r="L1091" s="31">
        <f t="shared" ref="L1091:L1097" si="118">H1091*O1091</f>
        <v>55144.038599999993</v>
      </c>
      <c r="M1091" s="31">
        <f t="shared" si="117"/>
        <v>601813.41119999997</v>
      </c>
      <c r="N1091" s="31">
        <v>147.81</v>
      </c>
      <c r="O1091" s="31">
        <v>14.91</v>
      </c>
      <c r="P1091" s="20"/>
      <c r="Q1091" s="102"/>
      <c r="R1091" s="20" t="s">
        <v>265</v>
      </c>
      <c r="S1091" s="20" t="s">
        <v>596</v>
      </c>
      <c r="T1091" s="96"/>
      <c r="U1091" s="99"/>
      <c r="V1091" s="99"/>
    </row>
    <row r="1092" spans="1:22" ht="37.5" x14ac:dyDescent="0.3">
      <c r="B1092" s="13">
        <v>6</v>
      </c>
      <c r="C1092" s="63" t="s">
        <v>849</v>
      </c>
      <c r="D1092" s="13">
        <v>1965</v>
      </c>
      <c r="E1092" s="13"/>
      <c r="F1092" s="13" t="s">
        <v>83</v>
      </c>
      <c r="G1092" s="13">
        <v>5</v>
      </c>
      <c r="H1092" s="13">
        <v>3902.79</v>
      </c>
      <c r="I1092" s="64">
        <v>2593.6</v>
      </c>
      <c r="J1092" s="22" t="s">
        <v>42</v>
      </c>
      <c r="K1092" s="31">
        <f t="shared" si="115"/>
        <v>576871.38989999995</v>
      </c>
      <c r="L1092" s="31">
        <f t="shared" si="118"/>
        <v>58190.598899999997</v>
      </c>
      <c r="M1092" s="31">
        <f t="shared" si="117"/>
        <v>635061.98879999993</v>
      </c>
      <c r="N1092" s="31">
        <v>147.81</v>
      </c>
      <c r="O1092" s="31">
        <v>14.91</v>
      </c>
      <c r="P1092" s="20"/>
      <c r="Q1092" s="102"/>
      <c r="R1092" s="20" t="s">
        <v>265</v>
      </c>
      <c r="S1092" s="20" t="s">
        <v>596</v>
      </c>
      <c r="T1092" s="96"/>
      <c r="U1092" s="99"/>
      <c r="V1092" s="99"/>
    </row>
    <row r="1093" spans="1:22" ht="37.5" x14ac:dyDescent="0.3">
      <c r="B1093" s="13">
        <v>7</v>
      </c>
      <c r="C1093" s="63" t="s">
        <v>850</v>
      </c>
      <c r="D1093" s="13">
        <v>1967</v>
      </c>
      <c r="E1093" s="13"/>
      <c r="F1093" s="13" t="s">
        <v>34</v>
      </c>
      <c r="G1093" s="13">
        <v>5</v>
      </c>
      <c r="H1093" s="13">
        <f>I1093*1.8</f>
        <v>8804.7000000000007</v>
      </c>
      <c r="I1093" s="64">
        <v>4891.5</v>
      </c>
      <c r="J1093" s="22" t="s">
        <v>42</v>
      </c>
      <c r="K1093" s="31">
        <f t="shared" si="115"/>
        <v>1324667.115</v>
      </c>
      <c r="L1093" s="31">
        <f t="shared" si="118"/>
        <v>131718.31200000001</v>
      </c>
      <c r="M1093" s="31">
        <f t="shared" si="117"/>
        <v>1456385.4269999999</v>
      </c>
      <c r="N1093" s="31">
        <v>150.44999999999999</v>
      </c>
      <c r="O1093" s="31">
        <v>14.96</v>
      </c>
      <c r="P1093" s="20"/>
      <c r="Q1093" s="102"/>
      <c r="R1093" s="20" t="s">
        <v>265</v>
      </c>
      <c r="S1093" s="20" t="s">
        <v>596</v>
      </c>
      <c r="T1093" s="96"/>
      <c r="U1093" s="99"/>
      <c r="V1093" s="99"/>
    </row>
    <row r="1094" spans="1:22" ht="37.5" x14ac:dyDescent="0.3">
      <c r="B1094" s="13">
        <v>8</v>
      </c>
      <c r="C1094" s="63" t="s">
        <v>851</v>
      </c>
      <c r="D1094" s="13">
        <v>1965</v>
      </c>
      <c r="E1094" s="13"/>
      <c r="F1094" s="13" t="s">
        <v>34</v>
      </c>
      <c r="G1094" s="13">
        <v>5</v>
      </c>
      <c r="H1094" s="13">
        <f>I1094*1.8</f>
        <v>5064.66</v>
      </c>
      <c r="I1094" s="64">
        <v>2813.7</v>
      </c>
      <c r="J1094" s="22" t="s">
        <v>42</v>
      </c>
      <c r="K1094" s="31">
        <f t="shared" si="115"/>
        <v>761978.09699999995</v>
      </c>
      <c r="L1094" s="31">
        <f t="shared" si="118"/>
        <v>75767.313600000009</v>
      </c>
      <c r="M1094" s="31">
        <f t="shared" si="117"/>
        <v>837745.41059999994</v>
      </c>
      <c r="N1094" s="31">
        <v>150.44999999999999</v>
      </c>
      <c r="O1094" s="31">
        <v>14.96</v>
      </c>
      <c r="P1094" s="20"/>
      <c r="Q1094" s="102"/>
      <c r="R1094" s="20" t="s">
        <v>265</v>
      </c>
      <c r="S1094" s="20" t="s">
        <v>596</v>
      </c>
      <c r="T1094" s="96"/>
      <c r="U1094" s="99"/>
      <c r="V1094" s="99"/>
    </row>
    <row r="1095" spans="1:22" ht="37.5" x14ac:dyDescent="0.3">
      <c r="B1095" s="13">
        <v>9</v>
      </c>
      <c r="C1095" s="63" t="s">
        <v>852</v>
      </c>
      <c r="D1095" s="13">
        <v>1968</v>
      </c>
      <c r="E1095" s="13"/>
      <c r="F1095" s="13" t="s">
        <v>83</v>
      </c>
      <c r="G1095" s="13">
        <v>5</v>
      </c>
      <c r="H1095" s="13">
        <v>5692.3</v>
      </c>
      <c r="I1095" s="64">
        <v>3579.1</v>
      </c>
      <c r="J1095" s="22" t="s">
        <v>42</v>
      </c>
      <c r="K1095" s="31">
        <f t="shared" si="115"/>
        <v>841378.86300000001</v>
      </c>
      <c r="L1095" s="31">
        <f t="shared" si="118"/>
        <v>84872.192999999999</v>
      </c>
      <c r="M1095" s="31">
        <f t="shared" si="117"/>
        <v>926251.05599999998</v>
      </c>
      <c r="N1095" s="31">
        <v>147.81</v>
      </c>
      <c r="O1095" s="31">
        <v>14.91</v>
      </c>
      <c r="P1095" s="20"/>
      <c r="Q1095" s="102"/>
      <c r="R1095" s="20" t="s">
        <v>265</v>
      </c>
      <c r="S1095" s="20" t="s">
        <v>596</v>
      </c>
      <c r="T1095" s="96"/>
      <c r="U1095" s="99"/>
      <c r="V1095" s="99"/>
    </row>
    <row r="1096" spans="1:22" ht="37.5" x14ac:dyDescent="0.3">
      <c r="B1096" s="13">
        <v>10</v>
      </c>
      <c r="C1096" s="63" t="s">
        <v>853</v>
      </c>
      <c r="D1096" s="13">
        <v>1966</v>
      </c>
      <c r="E1096" s="13"/>
      <c r="F1096" s="13" t="s">
        <v>34</v>
      </c>
      <c r="G1096" s="13">
        <v>5</v>
      </c>
      <c r="H1096" s="13">
        <f>I1096*1.8</f>
        <v>5975.37</v>
      </c>
      <c r="I1096" s="64">
        <v>3319.65</v>
      </c>
      <c r="J1096" s="22" t="s">
        <v>42</v>
      </c>
      <c r="K1096" s="31">
        <f t="shared" si="115"/>
        <v>898994.41649999993</v>
      </c>
      <c r="L1096" s="31">
        <f t="shared" si="118"/>
        <v>89391.535199999998</v>
      </c>
      <c r="M1096" s="31">
        <f t="shared" si="117"/>
        <v>988385.95169999998</v>
      </c>
      <c r="N1096" s="31">
        <v>150.44999999999999</v>
      </c>
      <c r="O1096" s="31">
        <v>14.96</v>
      </c>
      <c r="P1096" s="20"/>
      <c r="Q1096" s="102"/>
      <c r="R1096" s="20" t="s">
        <v>265</v>
      </c>
      <c r="S1096" s="20" t="s">
        <v>596</v>
      </c>
      <c r="T1096" s="96"/>
      <c r="U1096" s="99"/>
      <c r="V1096" s="99"/>
    </row>
    <row r="1097" spans="1:22" ht="37.5" x14ac:dyDescent="0.3">
      <c r="B1097" s="13">
        <v>11</v>
      </c>
      <c r="C1097" s="63" t="s">
        <v>854</v>
      </c>
      <c r="D1097" s="13">
        <v>1967</v>
      </c>
      <c r="E1097" s="13"/>
      <c r="F1097" s="13" t="s">
        <v>34</v>
      </c>
      <c r="G1097" s="13">
        <v>5</v>
      </c>
      <c r="H1097" s="13">
        <v>5525.9</v>
      </c>
      <c r="I1097" s="64">
        <v>3348.1</v>
      </c>
      <c r="J1097" s="22" t="s">
        <v>42</v>
      </c>
      <c r="K1097" s="31">
        <f>H1097*N1097</f>
        <v>831371.65499999991</v>
      </c>
      <c r="L1097" s="31">
        <f t="shared" si="118"/>
        <v>82667.463999999993</v>
      </c>
      <c r="M1097" s="31">
        <f t="shared" si="117"/>
        <v>914039.11899999995</v>
      </c>
      <c r="N1097" s="31">
        <v>150.44999999999999</v>
      </c>
      <c r="O1097" s="31">
        <v>14.96</v>
      </c>
      <c r="P1097" s="20"/>
      <c r="Q1097" s="102"/>
      <c r="R1097" s="20" t="s">
        <v>265</v>
      </c>
      <c r="S1097" s="20" t="s">
        <v>596</v>
      </c>
      <c r="T1097" s="96"/>
      <c r="U1097" s="99"/>
      <c r="V1097" s="99"/>
    </row>
    <row r="1098" spans="1:22" ht="56.25" x14ac:dyDescent="0.3">
      <c r="A1098" s="63" t="s">
        <v>804</v>
      </c>
      <c r="B1098" s="13">
        <v>12</v>
      </c>
      <c r="C1098" s="63" t="s">
        <v>855</v>
      </c>
      <c r="D1098" s="13">
        <v>1987</v>
      </c>
      <c r="F1098" s="13" t="s">
        <v>83</v>
      </c>
      <c r="G1098" s="13">
        <v>9</v>
      </c>
      <c r="H1098" s="13">
        <f>I1098*1.8</f>
        <v>10817.1</v>
      </c>
      <c r="I1098" s="64">
        <v>6009.5</v>
      </c>
      <c r="J1098" s="22" t="s">
        <v>452</v>
      </c>
      <c r="K1098" s="31">
        <f>N1098*H1098</f>
        <v>8353829.9879999999</v>
      </c>
      <c r="L1098" s="31">
        <f>H1098*O1098</f>
        <v>178806.66300000003</v>
      </c>
      <c r="M1098" s="31">
        <f>K1098+L1098</f>
        <v>8532636.6510000005</v>
      </c>
      <c r="N1098" s="31">
        <v>772.28</v>
      </c>
      <c r="O1098" s="31">
        <v>16.53</v>
      </c>
      <c r="P1098" s="20"/>
      <c r="Q1098" s="102"/>
      <c r="R1098" s="20" t="s">
        <v>265</v>
      </c>
      <c r="S1098" s="20" t="s">
        <v>596</v>
      </c>
      <c r="T1098" s="96"/>
      <c r="U1098" s="99"/>
      <c r="V1098" s="99"/>
    </row>
    <row r="1099" spans="1:22" x14ac:dyDescent="0.3">
      <c r="B1099" s="13">
        <v>13</v>
      </c>
      <c r="C1099" s="63" t="s">
        <v>856</v>
      </c>
      <c r="D1099" s="13">
        <v>1985</v>
      </c>
      <c r="E1099" s="13"/>
      <c r="F1099" s="13" t="s">
        <v>83</v>
      </c>
      <c r="G1099" s="13">
        <v>9</v>
      </c>
      <c r="H1099" s="13">
        <v>9267.2999999999993</v>
      </c>
      <c r="I1099" s="64">
        <v>6074.7</v>
      </c>
      <c r="J1099" s="22" t="s">
        <v>229</v>
      </c>
      <c r="K1099" s="31">
        <f>H1099*N1099</f>
        <v>3389236.9559999998</v>
      </c>
      <c r="L1099" s="31">
        <f>H1099*O1099</f>
        <v>86463.909</v>
      </c>
      <c r="M1099" s="31">
        <f>K1099+L1099</f>
        <v>3475700.8649999998</v>
      </c>
      <c r="N1099" s="31">
        <v>365.72</v>
      </c>
      <c r="O1099" s="31">
        <v>9.33</v>
      </c>
      <c r="P1099" s="20"/>
      <c r="Q1099" s="102"/>
      <c r="R1099" s="20" t="s">
        <v>265</v>
      </c>
      <c r="S1099" s="20" t="s">
        <v>596</v>
      </c>
      <c r="T1099" s="96"/>
      <c r="U1099" s="99"/>
      <c r="V1099" s="99"/>
    </row>
    <row r="1100" spans="1:22" x14ac:dyDescent="0.3">
      <c r="A1100" s="13" t="s">
        <v>804</v>
      </c>
      <c r="B1100" s="13">
        <v>14</v>
      </c>
      <c r="C1100" s="90" t="s">
        <v>857</v>
      </c>
      <c r="D1100" s="13">
        <v>1987</v>
      </c>
      <c r="E1100" s="4"/>
      <c r="F1100" s="13" t="s">
        <v>421</v>
      </c>
      <c r="G1100" s="13">
        <v>5</v>
      </c>
      <c r="H1100" s="21">
        <f>I1100*1.8</f>
        <v>9668.16</v>
      </c>
      <c r="I1100" s="21">
        <v>5371.2</v>
      </c>
      <c r="J1100" s="90" t="s">
        <v>229</v>
      </c>
      <c r="K1100" s="49">
        <f>H1100*N1100</f>
        <v>9654914.6207999997</v>
      </c>
      <c r="L1100" s="31">
        <f>H1100*O1100</f>
        <v>206608.57920000001</v>
      </c>
      <c r="M1100" s="31">
        <f>K1100+L1100</f>
        <v>9861523.1999999993</v>
      </c>
      <c r="N1100" s="31">
        <v>998.63</v>
      </c>
      <c r="O1100" s="31">
        <v>21.37</v>
      </c>
      <c r="P1100" s="20"/>
      <c r="Q1100" s="89"/>
      <c r="R1100" s="20" t="s">
        <v>265</v>
      </c>
      <c r="S1100" s="20" t="s">
        <v>596</v>
      </c>
      <c r="T1100" s="7" t="s">
        <v>858</v>
      </c>
    </row>
    <row r="1101" spans="1:22" ht="37.5" x14ac:dyDescent="0.3">
      <c r="B1101" s="13">
        <v>15</v>
      </c>
      <c r="C1101" s="63" t="s">
        <v>859</v>
      </c>
      <c r="D1101" s="13">
        <v>1967</v>
      </c>
      <c r="E1101" s="13"/>
      <c r="F1101" s="13" t="s">
        <v>34</v>
      </c>
      <c r="G1101" s="13">
        <v>5</v>
      </c>
      <c r="H1101" s="13">
        <f>I1101*1.8</f>
        <v>6068.1959999999999</v>
      </c>
      <c r="I1101" s="64">
        <v>3371.22</v>
      </c>
      <c r="J1101" s="22" t="s">
        <v>42</v>
      </c>
      <c r="K1101" s="31">
        <f>N1101*H1101</f>
        <v>912960.08819999988</v>
      </c>
      <c r="L1101" s="31">
        <f>H1101*O1101</f>
        <v>90780.21216000001</v>
      </c>
      <c r="M1101" s="31">
        <f>K1101+L1101</f>
        <v>1003740.3003599999</v>
      </c>
      <c r="N1101" s="31">
        <v>150.44999999999999</v>
      </c>
      <c r="O1101" s="31">
        <v>14.96</v>
      </c>
      <c r="P1101" s="20"/>
      <c r="Q1101" s="102"/>
      <c r="R1101" s="20" t="s">
        <v>265</v>
      </c>
      <c r="S1101" s="20" t="s">
        <v>596</v>
      </c>
      <c r="T1101" s="96"/>
      <c r="U1101" s="99"/>
      <c r="V1101" s="99"/>
    </row>
    <row r="1102" spans="1:22" ht="37.5" x14ac:dyDescent="0.3">
      <c r="B1102" s="13">
        <v>16</v>
      </c>
      <c r="C1102" s="63" t="s">
        <v>860</v>
      </c>
      <c r="D1102" s="13">
        <v>1971</v>
      </c>
      <c r="E1102" s="13"/>
      <c r="F1102" s="13" t="s">
        <v>34</v>
      </c>
      <c r="G1102" s="13">
        <v>5</v>
      </c>
      <c r="H1102" s="13">
        <f>I1102*1.8</f>
        <v>8427.348</v>
      </c>
      <c r="I1102" s="64">
        <v>4681.8599999999997</v>
      </c>
      <c r="J1102" s="22" t="s">
        <v>42</v>
      </c>
      <c r="K1102" s="31">
        <f t="shared" ref="K1102:K1165" si="119">N1102*H1102</f>
        <v>1267894.5066</v>
      </c>
      <c r="L1102" s="31">
        <f t="shared" ref="L1102:L1165" si="120">H1102*O1102</f>
        <v>126073.12608</v>
      </c>
      <c r="M1102" s="31">
        <f t="shared" ref="M1102:M1165" si="121">K1102+L1102</f>
        <v>1393967.63268</v>
      </c>
      <c r="N1102" s="31">
        <v>150.44999999999999</v>
      </c>
      <c r="O1102" s="31">
        <v>14.96</v>
      </c>
      <c r="P1102" s="20"/>
      <c r="Q1102" s="102"/>
      <c r="R1102" s="20" t="s">
        <v>265</v>
      </c>
      <c r="S1102" s="20" t="s">
        <v>596</v>
      </c>
      <c r="T1102" s="96"/>
      <c r="U1102" s="99"/>
      <c r="V1102" s="99"/>
    </row>
    <row r="1103" spans="1:22" ht="37.5" x14ac:dyDescent="0.3">
      <c r="B1103" s="13">
        <v>17</v>
      </c>
      <c r="C1103" s="63" t="s">
        <v>861</v>
      </c>
      <c r="D1103" s="13">
        <v>1956</v>
      </c>
      <c r="E1103" s="13"/>
      <c r="F1103" s="13" t="s">
        <v>34</v>
      </c>
      <c r="G1103" s="13">
        <v>3</v>
      </c>
      <c r="H1103" s="13">
        <f>I1103*1.8</f>
        <v>3962.16</v>
      </c>
      <c r="I1103" s="64">
        <v>2201.1999999999998</v>
      </c>
      <c r="J1103" s="22" t="s">
        <v>42</v>
      </c>
      <c r="K1103" s="31">
        <f t="shared" si="119"/>
        <v>596106.97199999995</v>
      </c>
      <c r="L1103" s="31">
        <f t="shared" si="120"/>
        <v>59273.9136</v>
      </c>
      <c r="M1103" s="31">
        <f t="shared" si="121"/>
        <v>655380.88559999992</v>
      </c>
      <c r="N1103" s="31">
        <v>150.44999999999999</v>
      </c>
      <c r="O1103" s="31">
        <v>14.96</v>
      </c>
      <c r="P1103" s="20"/>
      <c r="Q1103" s="102"/>
      <c r="R1103" s="20" t="s">
        <v>265</v>
      </c>
      <c r="S1103" s="20" t="s">
        <v>596</v>
      </c>
      <c r="T1103" s="96"/>
      <c r="U1103" s="99"/>
      <c r="V1103" s="99"/>
    </row>
    <row r="1104" spans="1:22" ht="37.5" x14ac:dyDescent="0.3">
      <c r="B1104" s="13">
        <v>18</v>
      </c>
      <c r="C1104" s="63" t="s">
        <v>862</v>
      </c>
      <c r="D1104" s="13">
        <v>1956</v>
      </c>
      <c r="E1104" s="13"/>
      <c r="F1104" s="13" t="s">
        <v>34</v>
      </c>
      <c r="G1104" s="13">
        <v>2</v>
      </c>
      <c r="H1104" s="13">
        <v>1528.1</v>
      </c>
      <c r="I1104" s="64">
        <v>840.7</v>
      </c>
      <c r="J1104" s="22" t="s">
        <v>42</v>
      </c>
      <c r="K1104" s="31">
        <f t="shared" si="119"/>
        <v>250363.90399999998</v>
      </c>
      <c r="L1104" s="31">
        <f t="shared" si="120"/>
        <v>23227.119999999999</v>
      </c>
      <c r="M1104" s="31">
        <f t="shared" si="121"/>
        <v>273591.02399999998</v>
      </c>
      <c r="N1104" s="31">
        <v>163.84</v>
      </c>
      <c r="O1104" s="31">
        <v>15.2</v>
      </c>
      <c r="P1104" s="20"/>
      <c r="Q1104" s="102"/>
      <c r="R1104" s="20" t="s">
        <v>265</v>
      </c>
      <c r="S1104" s="20" t="s">
        <v>596</v>
      </c>
      <c r="T1104" s="96"/>
      <c r="U1104" s="99"/>
      <c r="V1104" s="99"/>
    </row>
    <row r="1105" spans="2:22" ht="37.5" x14ac:dyDescent="0.3">
      <c r="B1105" s="13">
        <v>19</v>
      </c>
      <c r="C1105" s="63" t="s">
        <v>863</v>
      </c>
      <c r="D1105" s="13">
        <v>1956</v>
      </c>
      <c r="E1105" s="13"/>
      <c r="F1105" s="13" t="s">
        <v>34</v>
      </c>
      <c r="G1105" s="13">
        <v>2</v>
      </c>
      <c r="H1105" s="13">
        <v>1514.9</v>
      </c>
      <c r="I1105" s="64">
        <v>826.1</v>
      </c>
      <c r="J1105" s="22" t="s">
        <v>42</v>
      </c>
      <c r="K1105" s="31">
        <f t="shared" si="119"/>
        <v>248201.21600000001</v>
      </c>
      <c r="L1105" s="31">
        <f t="shared" si="120"/>
        <v>23026.48</v>
      </c>
      <c r="M1105" s="31">
        <f t="shared" si="121"/>
        <v>271227.696</v>
      </c>
      <c r="N1105" s="31">
        <v>163.84</v>
      </c>
      <c r="O1105" s="31">
        <v>15.2</v>
      </c>
      <c r="P1105" s="20"/>
      <c r="Q1105" s="102"/>
      <c r="R1105" s="20" t="s">
        <v>265</v>
      </c>
      <c r="S1105" s="20" t="s">
        <v>596</v>
      </c>
      <c r="T1105" s="96"/>
      <c r="U1105" s="99"/>
      <c r="V1105" s="99"/>
    </row>
    <row r="1106" spans="2:22" ht="37.5" x14ac:dyDescent="0.3">
      <c r="B1106" s="13">
        <v>20</v>
      </c>
      <c r="C1106" s="63" t="s">
        <v>864</v>
      </c>
      <c r="D1106" s="13">
        <v>1972</v>
      </c>
      <c r="E1106" s="13"/>
      <c r="F1106" s="13" t="s">
        <v>34</v>
      </c>
      <c r="G1106" s="13">
        <v>4</v>
      </c>
      <c r="H1106" s="13">
        <v>3760.12</v>
      </c>
      <c r="I1106" s="64">
        <v>1477.22</v>
      </c>
      <c r="J1106" s="22" t="s">
        <v>42</v>
      </c>
      <c r="K1106" s="31">
        <f t="shared" si="119"/>
        <v>655952.93399999989</v>
      </c>
      <c r="L1106" s="31">
        <f t="shared" si="120"/>
        <v>62342.789599999989</v>
      </c>
      <c r="M1106" s="31">
        <f t="shared" si="121"/>
        <v>718295.72359999991</v>
      </c>
      <c r="N1106" s="31">
        <v>174.45</v>
      </c>
      <c r="O1106" s="31">
        <v>16.579999999999998</v>
      </c>
      <c r="P1106" s="20"/>
      <c r="Q1106" s="102"/>
      <c r="R1106" s="20" t="s">
        <v>265</v>
      </c>
      <c r="S1106" s="20" t="s">
        <v>596</v>
      </c>
      <c r="T1106" s="96"/>
      <c r="U1106" s="99"/>
      <c r="V1106" s="99"/>
    </row>
    <row r="1107" spans="2:22" ht="37.5" x14ac:dyDescent="0.3">
      <c r="B1107" s="13">
        <v>21</v>
      </c>
      <c r="C1107" s="63" t="s">
        <v>865</v>
      </c>
      <c r="D1107" s="13">
        <v>1965</v>
      </c>
      <c r="E1107" s="13"/>
      <c r="F1107" s="13" t="s">
        <v>34</v>
      </c>
      <c r="G1107" s="13">
        <v>5</v>
      </c>
      <c r="H1107" s="13">
        <v>6454.1</v>
      </c>
      <c r="I1107" s="64">
        <v>4064.6</v>
      </c>
      <c r="J1107" s="22" t="s">
        <v>42</v>
      </c>
      <c r="K1107" s="31">
        <f t="shared" si="119"/>
        <v>971019.34499999997</v>
      </c>
      <c r="L1107" s="31">
        <f t="shared" si="120"/>
        <v>96553.33600000001</v>
      </c>
      <c r="M1107" s="31">
        <f t="shared" si="121"/>
        <v>1067572.6809999999</v>
      </c>
      <c r="N1107" s="31">
        <v>150.44999999999999</v>
      </c>
      <c r="O1107" s="31">
        <v>14.96</v>
      </c>
      <c r="P1107" s="20"/>
      <c r="Q1107" s="102"/>
      <c r="R1107" s="20" t="s">
        <v>265</v>
      </c>
      <c r="S1107" s="20" t="s">
        <v>596</v>
      </c>
      <c r="T1107" s="96"/>
      <c r="U1107" s="99"/>
      <c r="V1107" s="99"/>
    </row>
    <row r="1108" spans="2:22" ht="37.5" x14ac:dyDescent="0.3">
      <c r="B1108" s="13">
        <v>22</v>
      </c>
      <c r="C1108" s="63" t="s">
        <v>866</v>
      </c>
      <c r="D1108" s="13">
        <v>1957</v>
      </c>
      <c r="E1108" s="13"/>
      <c r="F1108" s="13" t="s">
        <v>63</v>
      </c>
      <c r="G1108" s="13">
        <v>2</v>
      </c>
      <c r="H1108" s="13">
        <f>I1108*1.8</f>
        <v>735.48</v>
      </c>
      <c r="I1108" s="64">
        <v>408.6</v>
      </c>
      <c r="J1108" s="22" t="s">
        <v>42</v>
      </c>
      <c r="K1108" s="31">
        <f t="shared" si="119"/>
        <v>129209.12640000001</v>
      </c>
      <c r="L1108" s="31">
        <f t="shared" si="120"/>
        <v>11333.746800000001</v>
      </c>
      <c r="M1108" s="31">
        <f t="shared" si="121"/>
        <v>140542.8732</v>
      </c>
      <c r="N1108" s="31">
        <v>175.68</v>
      </c>
      <c r="O1108" s="31">
        <v>15.41</v>
      </c>
      <c r="P1108" s="20"/>
      <c r="Q1108" s="102"/>
      <c r="R1108" s="20" t="s">
        <v>265</v>
      </c>
      <c r="S1108" s="20" t="s">
        <v>596</v>
      </c>
      <c r="T1108" s="96"/>
      <c r="U1108" s="99"/>
      <c r="V1108" s="99"/>
    </row>
    <row r="1109" spans="2:22" ht="37.5" x14ac:dyDescent="0.3">
      <c r="B1109" s="13">
        <v>23</v>
      </c>
      <c r="C1109" s="63" t="s">
        <v>867</v>
      </c>
      <c r="D1109" s="13">
        <v>1960</v>
      </c>
      <c r="E1109" s="13"/>
      <c r="F1109" s="13" t="s">
        <v>34</v>
      </c>
      <c r="G1109" s="13">
        <v>4</v>
      </c>
      <c r="H1109" s="13">
        <f>I1109*1.8</f>
        <v>2107.98</v>
      </c>
      <c r="I1109" s="64">
        <v>1171.0999999999999</v>
      </c>
      <c r="J1109" s="22" t="s">
        <v>42</v>
      </c>
      <c r="K1109" s="31">
        <f t="shared" si="119"/>
        <v>317145.59099999996</v>
      </c>
      <c r="L1109" s="31">
        <f t="shared" si="120"/>
        <v>31535.380800000003</v>
      </c>
      <c r="M1109" s="31">
        <f t="shared" si="121"/>
        <v>348680.97179999994</v>
      </c>
      <c r="N1109" s="31">
        <v>150.44999999999999</v>
      </c>
      <c r="O1109" s="31">
        <v>14.96</v>
      </c>
      <c r="P1109" s="20"/>
      <c r="Q1109" s="102"/>
      <c r="R1109" s="20" t="s">
        <v>265</v>
      </c>
      <c r="S1109" s="20" t="s">
        <v>596</v>
      </c>
      <c r="T1109" s="96"/>
      <c r="U1109" s="99"/>
      <c r="V1109" s="99"/>
    </row>
    <row r="1110" spans="2:22" ht="37.5" x14ac:dyDescent="0.3">
      <c r="B1110" s="13"/>
      <c r="C1110" s="63"/>
      <c r="D1110" s="13"/>
      <c r="E1110" s="13"/>
      <c r="F1110" s="13"/>
      <c r="G1110" s="13"/>
      <c r="H1110" s="13"/>
      <c r="I1110" s="64"/>
      <c r="J1110" s="22" t="s">
        <v>45</v>
      </c>
      <c r="K1110" s="31">
        <f>N1110*H1109</f>
        <v>863470.76760000002</v>
      </c>
      <c r="L1110" s="31">
        <f>H1109*O1110</f>
        <v>33601.201199999996</v>
      </c>
      <c r="M1110" s="31">
        <f>K1110+L1110</f>
        <v>897071.96880000003</v>
      </c>
      <c r="N1110" s="31">
        <v>409.62</v>
      </c>
      <c r="O1110" s="31">
        <v>15.94</v>
      </c>
      <c r="P1110" s="20"/>
      <c r="Q1110" s="102"/>
      <c r="R1110" s="20" t="s">
        <v>265</v>
      </c>
      <c r="S1110" s="20" t="s">
        <v>596</v>
      </c>
      <c r="T1110" s="96"/>
      <c r="U1110" s="99"/>
      <c r="V1110" s="99"/>
    </row>
    <row r="1111" spans="2:22" ht="37.5" x14ac:dyDescent="0.3">
      <c r="B1111" s="13">
        <v>24</v>
      </c>
      <c r="C1111" s="63" t="s">
        <v>868</v>
      </c>
      <c r="D1111" s="13">
        <v>1956</v>
      </c>
      <c r="E1111" s="13"/>
      <c r="F1111" s="13" t="s">
        <v>63</v>
      </c>
      <c r="G1111" s="13">
        <v>2</v>
      </c>
      <c r="H1111" s="13">
        <f>I1111*1.8</f>
        <v>741.42</v>
      </c>
      <c r="I1111" s="64">
        <v>411.9</v>
      </c>
      <c r="J1111" s="22" t="s">
        <v>42</v>
      </c>
      <c r="K1111" s="31">
        <f t="shared" si="119"/>
        <v>130252.66559999999</v>
      </c>
      <c r="L1111" s="31">
        <f t="shared" si="120"/>
        <v>11425.2822</v>
      </c>
      <c r="M1111" s="31">
        <f t="shared" si="121"/>
        <v>141677.94779999999</v>
      </c>
      <c r="N1111" s="31">
        <v>175.68</v>
      </c>
      <c r="O1111" s="31">
        <v>15.41</v>
      </c>
      <c r="P1111" s="20"/>
      <c r="Q1111" s="102"/>
      <c r="R1111" s="20" t="s">
        <v>265</v>
      </c>
      <c r="S1111" s="20" t="s">
        <v>596</v>
      </c>
      <c r="T1111" s="96"/>
      <c r="U1111" s="99"/>
      <c r="V1111" s="99"/>
    </row>
    <row r="1112" spans="2:22" ht="37.5" x14ac:dyDescent="0.3">
      <c r="B1112" s="13">
        <v>25</v>
      </c>
      <c r="C1112" s="63" t="s">
        <v>869</v>
      </c>
      <c r="D1112" s="13">
        <v>1960</v>
      </c>
      <c r="E1112" s="13"/>
      <c r="F1112" s="13" t="s">
        <v>34</v>
      </c>
      <c r="G1112" s="13">
        <v>4</v>
      </c>
      <c r="H1112" s="13">
        <f>I1112*1.8</f>
        <v>2262.06</v>
      </c>
      <c r="I1112" s="64">
        <v>1256.7</v>
      </c>
      <c r="J1112" s="22" t="s">
        <v>42</v>
      </c>
      <c r="K1112" s="31">
        <f t="shared" si="119"/>
        <v>340326.92699999997</v>
      </c>
      <c r="L1112" s="31">
        <f t="shared" si="120"/>
        <v>33840.417600000001</v>
      </c>
      <c r="M1112" s="31">
        <f t="shared" si="121"/>
        <v>374167.34459999995</v>
      </c>
      <c r="N1112" s="31">
        <v>150.44999999999999</v>
      </c>
      <c r="O1112" s="31">
        <v>14.96</v>
      </c>
      <c r="P1112" s="20"/>
      <c r="Q1112" s="102"/>
      <c r="R1112" s="20" t="s">
        <v>265</v>
      </c>
      <c r="S1112" s="20" t="s">
        <v>596</v>
      </c>
      <c r="T1112" s="96"/>
      <c r="U1112" s="99"/>
      <c r="V1112" s="99"/>
    </row>
    <row r="1113" spans="2:22" ht="37.5" x14ac:dyDescent="0.3">
      <c r="B1113" s="13"/>
      <c r="C1113" s="63"/>
      <c r="D1113" s="13"/>
      <c r="E1113" s="13"/>
      <c r="F1113" s="13"/>
      <c r="G1113" s="13"/>
      <c r="H1113" s="13"/>
      <c r="I1113" s="64"/>
      <c r="J1113" s="22" t="s">
        <v>45</v>
      </c>
      <c r="K1113" s="31">
        <f>N1113*H1112</f>
        <v>926585.0172</v>
      </c>
      <c r="L1113" s="31">
        <f>H1112*O1113</f>
        <v>36057.236400000002</v>
      </c>
      <c r="M1113" s="31">
        <f t="shared" si="121"/>
        <v>962642.25360000005</v>
      </c>
      <c r="N1113" s="31">
        <v>409.62</v>
      </c>
      <c r="O1113" s="31">
        <v>15.94</v>
      </c>
      <c r="P1113" s="20"/>
      <c r="Q1113" s="102"/>
      <c r="R1113" s="20" t="s">
        <v>265</v>
      </c>
      <c r="S1113" s="20" t="s">
        <v>596</v>
      </c>
      <c r="T1113" s="96"/>
      <c r="U1113" s="99"/>
      <c r="V1113" s="99"/>
    </row>
    <row r="1114" spans="2:22" ht="37.5" x14ac:dyDescent="0.3">
      <c r="B1114" s="13">
        <v>26</v>
      </c>
      <c r="C1114" s="63" t="s">
        <v>870</v>
      </c>
      <c r="D1114" s="13">
        <v>1962</v>
      </c>
      <c r="E1114" s="13"/>
      <c r="F1114" s="13" t="s">
        <v>34</v>
      </c>
      <c r="G1114" s="13">
        <v>5</v>
      </c>
      <c r="H1114" s="13">
        <f>I1114*1.8</f>
        <v>3904.92</v>
      </c>
      <c r="I1114" s="64">
        <v>2169.4</v>
      </c>
      <c r="J1114" s="22" t="s">
        <v>45</v>
      </c>
      <c r="K1114" s="31">
        <f t="shared" si="119"/>
        <v>1599533.3304000001</v>
      </c>
      <c r="L1114" s="31">
        <f t="shared" si="120"/>
        <v>62244.424800000001</v>
      </c>
      <c r="M1114" s="31">
        <f t="shared" si="121"/>
        <v>1661777.7552</v>
      </c>
      <c r="N1114" s="31">
        <v>409.62</v>
      </c>
      <c r="O1114" s="31">
        <v>15.94</v>
      </c>
      <c r="P1114" s="20"/>
      <c r="Q1114" s="102"/>
      <c r="R1114" s="20" t="s">
        <v>265</v>
      </c>
      <c r="S1114" s="20" t="s">
        <v>596</v>
      </c>
      <c r="T1114" s="96"/>
      <c r="U1114" s="99"/>
      <c r="V1114" s="99"/>
    </row>
    <row r="1115" spans="2:22" ht="37.5" x14ac:dyDescent="0.3">
      <c r="B1115" s="13">
        <v>27</v>
      </c>
      <c r="C1115" s="63" t="s">
        <v>871</v>
      </c>
      <c r="D1115" s="13">
        <v>1964</v>
      </c>
      <c r="E1115" s="13">
        <v>2009</v>
      </c>
      <c r="F1115" s="13" t="s">
        <v>34</v>
      </c>
      <c r="G1115" s="13">
        <v>4</v>
      </c>
      <c r="H1115" s="13">
        <v>3540.8</v>
      </c>
      <c r="I1115" s="64">
        <v>1982.8</v>
      </c>
      <c r="J1115" s="22" t="s">
        <v>42</v>
      </c>
      <c r="K1115" s="31">
        <f t="shared" si="119"/>
        <v>532713.36</v>
      </c>
      <c r="L1115" s="31">
        <f t="shared" si="120"/>
        <v>52970.368000000002</v>
      </c>
      <c r="M1115" s="31">
        <f t="shared" si="121"/>
        <v>585683.728</v>
      </c>
      <c r="N1115" s="31">
        <v>150.44999999999999</v>
      </c>
      <c r="O1115" s="31">
        <v>14.96</v>
      </c>
      <c r="P1115" s="20"/>
      <c r="Q1115" s="102"/>
      <c r="R1115" s="20" t="s">
        <v>265</v>
      </c>
      <c r="S1115" s="20" t="s">
        <v>596</v>
      </c>
      <c r="T1115" s="96"/>
      <c r="U1115" s="99"/>
      <c r="V1115" s="99"/>
    </row>
    <row r="1116" spans="2:22" ht="37.5" x14ac:dyDescent="0.3">
      <c r="B1116" s="13">
        <v>28</v>
      </c>
      <c r="C1116" s="63" t="s">
        <v>872</v>
      </c>
      <c r="D1116" s="13">
        <v>1965</v>
      </c>
      <c r="E1116" s="13">
        <v>2009</v>
      </c>
      <c r="F1116" s="13" t="s">
        <v>34</v>
      </c>
      <c r="G1116" s="13">
        <v>5</v>
      </c>
      <c r="H1116" s="13">
        <v>4094.1</v>
      </c>
      <c r="I1116" s="64">
        <v>2500.3000000000002</v>
      </c>
      <c r="J1116" s="22" t="s">
        <v>42</v>
      </c>
      <c r="K1116" s="31">
        <f t="shared" si="119"/>
        <v>615957.34499999997</v>
      </c>
      <c r="L1116" s="31">
        <f t="shared" si="120"/>
        <v>61247.736000000004</v>
      </c>
      <c r="M1116" s="31">
        <f t="shared" si="121"/>
        <v>677205.08100000001</v>
      </c>
      <c r="N1116" s="31">
        <v>150.44999999999999</v>
      </c>
      <c r="O1116" s="31">
        <v>14.96</v>
      </c>
      <c r="P1116" s="20"/>
      <c r="Q1116" s="102"/>
      <c r="R1116" s="20" t="s">
        <v>265</v>
      </c>
      <c r="S1116" s="20" t="s">
        <v>596</v>
      </c>
      <c r="T1116" s="96"/>
      <c r="U1116" s="99"/>
      <c r="V1116" s="99"/>
    </row>
    <row r="1117" spans="2:22" ht="37.5" x14ac:dyDescent="0.3">
      <c r="B1117" s="13">
        <v>29</v>
      </c>
      <c r="C1117" s="63" t="s">
        <v>873</v>
      </c>
      <c r="D1117" s="13">
        <v>1969</v>
      </c>
      <c r="E1117" s="13">
        <v>1999</v>
      </c>
      <c r="F1117" s="13" t="s">
        <v>34</v>
      </c>
      <c r="G1117" s="13">
        <v>2</v>
      </c>
      <c r="H1117" s="13">
        <f>I1117*1.8</f>
        <v>1928.16</v>
      </c>
      <c r="I1117" s="64">
        <v>1071.2</v>
      </c>
      <c r="J1117" s="22" t="s">
        <v>42</v>
      </c>
      <c r="K1117" s="31">
        <f t="shared" si="119"/>
        <v>315909.73440000002</v>
      </c>
      <c r="L1117" s="31">
        <f t="shared" si="120"/>
        <v>29308.031999999999</v>
      </c>
      <c r="M1117" s="31">
        <f t="shared" si="121"/>
        <v>345217.76640000002</v>
      </c>
      <c r="N1117" s="31">
        <v>163.84</v>
      </c>
      <c r="O1117" s="31">
        <v>15.2</v>
      </c>
      <c r="P1117" s="20"/>
      <c r="Q1117" s="102"/>
      <c r="R1117" s="20" t="s">
        <v>265</v>
      </c>
      <c r="S1117" s="20" t="s">
        <v>596</v>
      </c>
      <c r="T1117" s="96"/>
      <c r="U1117" s="99"/>
      <c r="V1117" s="99"/>
    </row>
    <row r="1118" spans="2:22" ht="37.5" x14ac:dyDescent="0.3">
      <c r="B1118" s="13">
        <v>30</v>
      </c>
      <c r="C1118" s="63" t="s">
        <v>874</v>
      </c>
      <c r="D1118" s="13">
        <v>1958</v>
      </c>
      <c r="E1118" s="13"/>
      <c r="F1118" s="13" t="s">
        <v>34</v>
      </c>
      <c r="G1118" s="13">
        <v>4</v>
      </c>
      <c r="H1118" s="13">
        <f>I1118*1.8</f>
        <v>3802.1400000000003</v>
      </c>
      <c r="I1118" s="64">
        <v>2112.3000000000002</v>
      </c>
      <c r="J1118" s="22" t="s">
        <v>42</v>
      </c>
      <c r="K1118" s="31">
        <f t="shared" si="119"/>
        <v>572031.96299999999</v>
      </c>
      <c r="L1118" s="31">
        <f t="shared" si="120"/>
        <v>56880.014400000007</v>
      </c>
      <c r="M1118" s="31">
        <f t="shared" si="121"/>
        <v>628911.97739999997</v>
      </c>
      <c r="N1118" s="31">
        <v>150.44999999999999</v>
      </c>
      <c r="O1118" s="31">
        <v>14.96</v>
      </c>
      <c r="P1118" s="20"/>
      <c r="Q1118" s="102"/>
      <c r="R1118" s="20" t="s">
        <v>265</v>
      </c>
      <c r="S1118" s="20" t="s">
        <v>596</v>
      </c>
      <c r="T1118" s="96"/>
      <c r="U1118" s="99"/>
      <c r="V1118" s="99"/>
    </row>
    <row r="1119" spans="2:22" ht="37.5" x14ac:dyDescent="0.3">
      <c r="B1119" s="13">
        <v>31</v>
      </c>
      <c r="C1119" s="63" t="s">
        <v>875</v>
      </c>
      <c r="D1119" s="13">
        <v>1964</v>
      </c>
      <c r="E1119" s="13">
        <v>2009</v>
      </c>
      <c r="F1119" s="13" t="s">
        <v>34</v>
      </c>
      <c r="G1119" s="13">
        <v>4</v>
      </c>
      <c r="H1119" s="13">
        <v>2346.3000000000002</v>
      </c>
      <c r="I1119" s="64">
        <v>1332</v>
      </c>
      <c r="J1119" s="22" t="s">
        <v>42</v>
      </c>
      <c r="K1119" s="31">
        <f t="shared" si="119"/>
        <v>353000.83500000002</v>
      </c>
      <c r="L1119" s="31">
        <f t="shared" si="120"/>
        <v>35100.648000000008</v>
      </c>
      <c r="M1119" s="31">
        <f t="shared" si="121"/>
        <v>388101.48300000001</v>
      </c>
      <c r="N1119" s="31">
        <v>150.44999999999999</v>
      </c>
      <c r="O1119" s="31">
        <v>14.96</v>
      </c>
      <c r="P1119" s="20"/>
      <c r="Q1119" s="102"/>
      <c r="R1119" s="20" t="s">
        <v>265</v>
      </c>
      <c r="S1119" s="20" t="s">
        <v>596</v>
      </c>
      <c r="T1119" s="96"/>
      <c r="U1119" s="99"/>
      <c r="V1119" s="99"/>
    </row>
    <row r="1120" spans="2:22" ht="37.5" x14ac:dyDescent="0.3">
      <c r="B1120" s="13">
        <v>32</v>
      </c>
      <c r="C1120" s="63" t="s">
        <v>876</v>
      </c>
      <c r="D1120" s="13">
        <v>56</v>
      </c>
      <c r="E1120" s="13">
        <v>2009</v>
      </c>
      <c r="F1120" s="13" t="s">
        <v>34</v>
      </c>
      <c r="G1120" s="13">
        <v>4</v>
      </c>
      <c r="H1120" s="13">
        <f>I1120*1.8</f>
        <v>2465.2799999999997</v>
      </c>
      <c r="I1120" s="64">
        <v>1369.6</v>
      </c>
      <c r="J1120" s="22" t="s">
        <v>42</v>
      </c>
      <c r="K1120" s="31">
        <f t="shared" si="119"/>
        <v>370901.37599999993</v>
      </c>
      <c r="L1120" s="31">
        <f t="shared" si="120"/>
        <v>36880.588799999998</v>
      </c>
      <c r="M1120" s="31">
        <f t="shared" si="121"/>
        <v>407781.96479999996</v>
      </c>
      <c r="N1120" s="31">
        <v>150.44999999999999</v>
      </c>
      <c r="O1120" s="31">
        <v>14.96</v>
      </c>
      <c r="P1120" s="20"/>
      <c r="Q1120" s="102"/>
      <c r="R1120" s="20" t="s">
        <v>265</v>
      </c>
      <c r="S1120" s="20" t="s">
        <v>596</v>
      </c>
      <c r="T1120" s="96"/>
      <c r="U1120" s="99"/>
      <c r="V1120" s="99"/>
    </row>
    <row r="1121" spans="1:22" ht="37.5" x14ac:dyDescent="0.3">
      <c r="B1121" s="13">
        <v>33</v>
      </c>
      <c r="C1121" s="63" t="s">
        <v>877</v>
      </c>
      <c r="D1121" s="13">
        <v>1965</v>
      </c>
      <c r="E1121" s="13">
        <v>2009</v>
      </c>
      <c r="F1121" s="13" t="s">
        <v>34</v>
      </c>
      <c r="G1121" s="13">
        <v>4</v>
      </c>
      <c r="H1121" s="13">
        <v>2314.9</v>
      </c>
      <c r="I1121" s="64">
        <v>1257.2</v>
      </c>
      <c r="J1121" s="22" t="s">
        <v>42</v>
      </c>
      <c r="K1121" s="31">
        <f t="shared" si="119"/>
        <v>348276.70500000002</v>
      </c>
      <c r="L1121" s="31">
        <f t="shared" si="120"/>
        <v>34630.904000000002</v>
      </c>
      <c r="M1121" s="31">
        <f t="shared" si="121"/>
        <v>382907.609</v>
      </c>
      <c r="N1121" s="31">
        <v>150.44999999999999</v>
      </c>
      <c r="O1121" s="31">
        <v>14.96</v>
      </c>
      <c r="P1121" s="20"/>
      <c r="Q1121" s="102"/>
      <c r="R1121" s="20" t="s">
        <v>265</v>
      </c>
      <c r="S1121" s="20" t="s">
        <v>596</v>
      </c>
      <c r="T1121" s="96"/>
      <c r="U1121" s="99"/>
      <c r="V1121" s="99"/>
    </row>
    <row r="1122" spans="1:22" ht="37.5" x14ac:dyDescent="0.3">
      <c r="B1122" s="13">
        <v>34</v>
      </c>
      <c r="C1122" s="63" t="s">
        <v>878</v>
      </c>
      <c r="D1122" s="13">
        <v>1965</v>
      </c>
      <c r="E1122" s="13"/>
      <c r="F1122" s="13" t="s">
        <v>879</v>
      </c>
      <c r="G1122" s="13">
        <v>4</v>
      </c>
      <c r="H1122" s="13">
        <v>2326.77</v>
      </c>
      <c r="I1122" s="64">
        <v>1086.47</v>
      </c>
      <c r="J1122" s="22" t="s">
        <v>42</v>
      </c>
      <c r="K1122" s="31">
        <f>N1122*H1122</f>
        <v>340220.30939999997</v>
      </c>
      <c r="L1122" s="31">
        <f t="shared" si="120"/>
        <v>34599.069899999995</v>
      </c>
      <c r="M1122" s="31">
        <f t="shared" si="121"/>
        <v>374819.37929999997</v>
      </c>
      <c r="N1122" s="31">
        <v>146.22</v>
      </c>
      <c r="O1122" s="31">
        <v>14.87</v>
      </c>
      <c r="P1122" s="20"/>
      <c r="Q1122" s="102"/>
      <c r="R1122" s="20" t="s">
        <v>265</v>
      </c>
      <c r="S1122" s="20" t="s">
        <v>596</v>
      </c>
      <c r="T1122" s="96"/>
      <c r="U1122" s="99"/>
      <c r="V1122" s="99"/>
    </row>
    <row r="1123" spans="1:22" ht="37.5" x14ac:dyDescent="0.3">
      <c r="B1123" s="13">
        <v>35</v>
      </c>
      <c r="C1123" s="63" t="s">
        <v>880</v>
      </c>
      <c r="D1123" s="13">
        <v>1970</v>
      </c>
      <c r="E1123" s="13"/>
      <c r="F1123" s="13" t="s">
        <v>34</v>
      </c>
      <c r="G1123" s="13">
        <v>5</v>
      </c>
      <c r="H1123" s="13">
        <f>I1123*1.8</f>
        <v>10453.5</v>
      </c>
      <c r="I1123" s="64">
        <v>5807.5</v>
      </c>
      <c r="J1123" s="22" t="s">
        <v>42</v>
      </c>
      <c r="K1123" s="31">
        <f t="shared" si="119"/>
        <v>1572729.075</v>
      </c>
      <c r="L1123" s="31">
        <f t="shared" si="120"/>
        <v>156384.36000000002</v>
      </c>
      <c r="M1123" s="31">
        <f t="shared" si="121"/>
        <v>1729113.4350000001</v>
      </c>
      <c r="N1123" s="31">
        <v>150.44999999999999</v>
      </c>
      <c r="O1123" s="31">
        <v>14.96</v>
      </c>
      <c r="P1123" s="20"/>
      <c r="Q1123" s="102"/>
      <c r="R1123" s="20" t="s">
        <v>265</v>
      </c>
      <c r="S1123" s="20" t="s">
        <v>596</v>
      </c>
      <c r="T1123" s="96" t="s">
        <v>804</v>
      </c>
      <c r="U1123" s="99"/>
      <c r="V1123" s="99"/>
    </row>
    <row r="1124" spans="1:22" ht="37.5" x14ac:dyDescent="0.3">
      <c r="B1124" s="13">
        <v>36</v>
      </c>
      <c r="C1124" s="63" t="s">
        <v>881</v>
      </c>
      <c r="D1124" s="13">
        <v>1964</v>
      </c>
      <c r="E1124" s="13"/>
      <c r="F1124" s="13" t="s">
        <v>879</v>
      </c>
      <c r="G1124" s="13">
        <v>5</v>
      </c>
      <c r="H1124" s="13">
        <f>I1124*1.8</f>
        <v>4440.5640000000003</v>
      </c>
      <c r="I1124" s="64">
        <v>2466.98</v>
      </c>
      <c r="J1124" s="22" t="s">
        <v>42</v>
      </c>
      <c r="K1124" s="31">
        <f t="shared" si="119"/>
        <v>649299.26808000007</v>
      </c>
      <c r="L1124" s="31">
        <f t="shared" si="120"/>
        <v>66031.186679999999</v>
      </c>
      <c r="M1124" s="31">
        <f t="shared" si="121"/>
        <v>715330.45476000011</v>
      </c>
      <c r="N1124" s="31">
        <v>146.22</v>
      </c>
      <c r="O1124" s="31">
        <v>14.87</v>
      </c>
      <c r="P1124" s="20"/>
      <c r="Q1124" s="102"/>
      <c r="R1124" s="20" t="s">
        <v>265</v>
      </c>
      <c r="S1124" s="20" t="s">
        <v>596</v>
      </c>
      <c r="T1124" s="96"/>
      <c r="U1124" s="99"/>
      <c r="V1124" s="99"/>
    </row>
    <row r="1125" spans="1:22" ht="37.5" x14ac:dyDescent="0.3">
      <c r="B1125" s="13">
        <v>37</v>
      </c>
      <c r="C1125" s="63" t="s">
        <v>882</v>
      </c>
      <c r="D1125" s="13">
        <v>1969</v>
      </c>
      <c r="E1125" s="13"/>
      <c r="F1125" s="13" t="s">
        <v>34</v>
      </c>
      <c r="G1125" s="13">
        <v>5</v>
      </c>
      <c r="H1125" s="13">
        <v>6510.4</v>
      </c>
      <c r="I1125" s="64">
        <v>3913</v>
      </c>
      <c r="J1125" s="22" t="s">
        <v>42</v>
      </c>
      <c r="K1125" s="31">
        <f t="shared" si="119"/>
        <v>979489.67999999982</v>
      </c>
      <c r="L1125" s="31">
        <f t="shared" si="120"/>
        <v>97395.584000000003</v>
      </c>
      <c r="M1125" s="31">
        <f t="shared" si="121"/>
        <v>1076885.2639999997</v>
      </c>
      <c r="N1125" s="31">
        <v>150.44999999999999</v>
      </c>
      <c r="O1125" s="31">
        <v>14.96</v>
      </c>
      <c r="P1125" s="20"/>
      <c r="Q1125" s="102"/>
      <c r="R1125" s="20" t="s">
        <v>265</v>
      </c>
      <c r="S1125" s="20" t="s">
        <v>596</v>
      </c>
      <c r="T1125" s="96"/>
      <c r="U1125" s="99"/>
      <c r="V1125" s="99"/>
    </row>
    <row r="1126" spans="1:22" ht="37.5" x14ac:dyDescent="0.3">
      <c r="B1126" s="13">
        <v>38</v>
      </c>
      <c r="C1126" s="63" t="s">
        <v>883</v>
      </c>
      <c r="D1126" s="13"/>
      <c r="E1126" s="13"/>
      <c r="F1126" s="13" t="s">
        <v>34</v>
      </c>
      <c r="G1126" s="13">
        <v>2</v>
      </c>
      <c r="H1126" s="13">
        <f>I1126*1.8</f>
        <v>216.72000000000003</v>
      </c>
      <c r="I1126" s="64">
        <v>120.4</v>
      </c>
      <c r="J1126" s="22" t="s">
        <v>42</v>
      </c>
      <c r="K1126" s="31">
        <f t="shared" si="119"/>
        <v>26385.660000000003</v>
      </c>
      <c r="L1126" s="31">
        <f t="shared" si="120"/>
        <v>3291.9768000000004</v>
      </c>
      <c r="M1126" s="31">
        <f t="shared" si="121"/>
        <v>29677.636800000004</v>
      </c>
      <c r="N1126" s="31">
        <v>121.75</v>
      </c>
      <c r="O1126" s="31">
        <v>15.19</v>
      </c>
      <c r="P1126" s="20"/>
      <c r="Q1126" s="102"/>
      <c r="R1126" s="20" t="s">
        <v>265</v>
      </c>
      <c r="S1126" s="20" t="s">
        <v>596</v>
      </c>
      <c r="T1126" s="96"/>
      <c r="U1126" s="99"/>
      <c r="V1126" s="99"/>
    </row>
    <row r="1127" spans="1:22" ht="37.5" x14ac:dyDescent="0.3">
      <c r="B1127" s="13">
        <v>39</v>
      </c>
      <c r="C1127" s="63" t="s">
        <v>884</v>
      </c>
      <c r="D1127" s="13">
        <v>1984</v>
      </c>
      <c r="E1127" s="13"/>
      <c r="F1127" s="13" t="s">
        <v>83</v>
      </c>
      <c r="G1127" s="13">
        <v>5</v>
      </c>
      <c r="H1127" s="13">
        <f t="shared" ref="H1127:H1133" si="122">I1127*1.8</f>
        <v>9266.94</v>
      </c>
      <c r="I1127" s="64">
        <v>5148.3</v>
      </c>
      <c r="J1127" s="22" t="s">
        <v>42</v>
      </c>
      <c r="K1127" s="31">
        <f t="shared" si="119"/>
        <v>1369746.4014000001</v>
      </c>
      <c r="L1127" s="31">
        <f t="shared" si="120"/>
        <v>138170.0754</v>
      </c>
      <c r="M1127" s="31">
        <f t="shared" si="121"/>
        <v>1507916.4768000001</v>
      </c>
      <c r="N1127" s="31">
        <v>147.81</v>
      </c>
      <c r="O1127" s="31">
        <v>14.91</v>
      </c>
      <c r="P1127" s="20"/>
      <c r="Q1127" s="102"/>
      <c r="R1127" s="20" t="s">
        <v>265</v>
      </c>
      <c r="S1127" s="20" t="s">
        <v>596</v>
      </c>
      <c r="T1127" s="96"/>
      <c r="U1127" s="99"/>
      <c r="V1127" s="99"/>
    </row>
    <row r="1128" spans="1:22" ht="37.5" x14ac:dyDescent="0.3">
      <c r="B1128" s="13">
        <v>40</v>
      </c>
      <c r="C1128" s="63" t="s">
        <v>885</v>
      </c>
      <c r="D1128" s="13">
        <v>1980</v>
      </c>
      <c r="E1128" s="13"/>
      <c r="F1128" s="13" t="s">
        <v>34</v>
      </c>
      <c r="G1128" s="13">
        <v>5</v>
      </c>
      <c r="H1128" s="13">
        <f t="shared" si="122"/>
        <v>10614.96</v>
      </c>
      <c r="I1128" s="64">
        <v>5897.2</v>
      </c>
      <c r="J1128" s="22" t="s">
        <v>42</v>
      </c>
      <c r="K1128" s="31">
        <f t="shared" si="119"/>
        <v>1597020.7319999998</v>
      </c>
      <c r="L1128" s="31">
        <f t="shared" si="120"/>
        <v>158799.80160000001</v>
      </c>
      <c r="M1128" s="31">
        <f t="shared" si="121"/>
        <v>1755820.5335999997</v>
      </c>
      <c r="N1128" s="31">
        <v>150.44999999999999</v>
      </c>
      <c r="O1128" s="31">
        <v>14.96</v>
      </c>
      <c r="P1128" s="20"/>
      <c r="Q1128" s="102"/>
      <c r="R1128" s="20" t="s">
        <v>265</v>
      </c>
      <c r="S1128" s="20" t="s">
        <v>596</v>
      </c>
      <c r="T1128" s="96"/>
      <c r="U1128" s="99"/>
      <c r="V1128" s="99"/>
    </row>
    <row r="1129" spans="1:22" ht="37.5" x14ac:dyDescent="0.3">
      <c r="B1129" s="13">
        <v>41</v>
      </c>
      <c r="C1129" s="63" t="s">
        <v>886</v>
      </c>
      <c r="D1129" s="13">
        <v>1984</v>
      </c>
      <c r="E1129" s="13"/>
      <c r="F1129" s="13" t="s">
        <v>887</v>
      </c>
      <c r="G1129" s="13">
        <v>5</v>
      </c>
      <c r="H1129" s="13">
        <f t="shared" si="122"/>
        <v>10404</v>
      </c>
      <c r="I1129" s="64">
        <v>5780</v>
      </c>
      <c r="J1129" s="22" t="s">
        <v>42</v>
      </c>
      <c r="K1129" s="31">
        <f t="shared" si="119"/>
        <v>1537815.24</v>
      </c>
      <c r="L1129" s="31">
        <f t="shared" si="120"/>
        <v>155123.64000000001</v>
      </c>
      <c r="M1129" s="31">
        <f t="shared" si="121"/>
        <v>1692938.88</v>
      </c>
      <c r="N1129" s="31">
        <v>147.81</v>
      </c>
      <c r="O1129" s="31">
        <v>14.91</v>
      </c>
      <c r="P1129" s="20"/>
      <c r="Q1129" s="102"/>
      <c r="R1129" s="20" t="s">
        <v>265</v>
      </c>
      <c r="S1129" s="20" t="s">
        <v>596</v>
      </c>
      <c r="T1129" s="96"/>
      <c r="U1129" s="99"/>
      <c r="V1129" s="99"/>
    </row>
    <row r="1130" spans="1:22" ht="37.5" x14ac:dyDescent="0.3">
      <c r="B1130" s="13">
        <v>42</v>
      </c>
      <c r="C1130" s="63" t="s">
        <v>888</v>
      </c>
      <c r="D1130" s="13"/>
      <c r="E1130" s="13"/>
      <c r="F1130" s="13" t="s">
        <v>63</v>
      </c>
      <c r="G1130" s="13">
        <v>2</v>
      </c>
      <c r="H1130" s="13">
        <f t="shared" si="122"/>
        <v>513.36</v>
      </c>
      <c r="I1130" s="64">
        <v>285.2</v>
      </c>
      <c r="J1130" s="22" t="s">
        <v>42</v>
      </c>
      <c r="K1130" s="31">
        <f t="shared" si="119"/>
        <v>63985.190399999999</v>
      </c>
      <c r="L1130" s="31">
        <f t="shared" si="120"/>
        <v>7828.74</v>
      </c>
      <c r="M1130" s="31">
        <f t="shared" si="121"/>
        <v>71813.930399999997</v>
      </c>
      <c r="N1130" s="31">
        <v>124.64</v>
      </c>
      <c r="O1130" s="31">
        <v>15.25</v>
      </c>
      <c r="P1130" s="20"/>
      <c r="Q1130" s="102"/>
      <c r="R1130" s="20" t="s">
        <v>265</v>
      </c>
      <c r="S1130" s="20" t="s">
        <v>596</v>
      </c>
      <c r="T1130" s="96"/>
      <c r="U1130" s="99"/>
      <c r="V1130" s="99"/>
    </row>
    <row r="1131" spans="1:22" ht="37.5" x14ac:dyDescent="0.3">
      <c r="B1131" s="13">
        <v>43</v>
      </c>
      <c r="C1131" s="63" t="s">
        <v>889</v>
      </c>
      <c r="D1131" s="13"/>
      <c r="E1131" s="13"/>
      <c r="F1131" s="13" t="s">
        <v>63</v>
      </c>
      <c r="G1131" s="13">
        <v>2</v>
      </c>
      <c r="H1131" s="13">
        <f t="shared" si="122"/>
        <v>497.15999999999997</v>
      </c>
      <c r="I1131" s="64">
        <v>276.2</v>
      </c>
      <c r="J1131" s="22" t="s">
        <v>42</v>
      </c>
      <c r="K1131" s="31">
        <f t="shared" si="119"/>
        <v>61966.022399999994</v>
      </c>
      <c r="L1131" s="31">
        <f t="shared" si="120"/>
        <v>7581.69</v>
      </c>
      <c r="M1131" s="31">
        <f t="shared" si="121"/>
        <v>69547.712399999989</v>
      </c>
      <c r="N1131" s="31">
        <v>124.64</v>
      </c>
      <c r="O1131" s="31">
        <v>15.25</v>
      </c>
      <c r="P1131" s="20"/>
      <c r="Q1131" s="102"/>
      <c r="R1131" s="20" t="s">
        <v>265</v>
      </c>
      <c r="S1131" s="20" t="s">
        <v>596</v>
      </c>
      <c r="T1131" s="96"/>
      <c r="U1131" s="99"/>
      <c r="V1131" s="99"/>
    </row>
    <row r="1132" spans="1:22" ht="37.5" x14ac:dyDescent="0.3">
      <c r="B1132" s="13">
        <v>44</v>
      </c>
      <c r="C1132" s="63" t="s">
        <v>890</v>
      </c>
      <c r="D1132" s="13">
        <v>1981</v>
      </c>
      <c r="E1132" s="13"/>
      <c r="F1132" s="13" t="s">
        <v>83</v>
      </c>
      <c r="G1132" s="13">
        <v>5</v>
      </c>
      <c r="H1132" s="13">
        <f t="shared" si="122"/>
        <v>5229.3599999999997</v>
      </c>
      <c r="I1132" s="64">
        <v>2905.2</v>
      </c>
      <c r="J1132" s="22" t="s">
        <v>42</v>
      </c>
      <c r="K1132" s="31">
        <f t="shared" si="119"/>
        <v>772951.70159999991</v>
      </c>
      <c r="L1132" s="31">
        <f t="shared" si="120"/>
        <v>77969.757599999997</v>
      </c>
      <c r="M1132" s="31">
        <f t="shared" si="121"/>
        <v>850921.45919999992</v>
      </c>
      <c r="N1132" s="31">
        <v>147.81</v>
      </c>
      <c r="O1132" s="31">
        <v>14.91</v>
      </c>
      <c r="P1132" s="20"/>
      <c r="Q1132" s="102"/>
      <c r="R1132" s="20" t="s">
        <v>265</v>
      </c>
      <c r="S1132" s="20" t="s">
        <v>596</v>
      </c>
      <c r="T1132" s="96"/>
      <c r="U1132" s="99"/>
      <c r="V1132" s="99"/>
    </row>
    <row r="1133" spans="1:22" ht="37.5" x14ac:dyDescent="0.3">
      <c r="B1133" s="13">
        <v>45</v>
      </c>
      <c r="C1133" s="63" t="s">
        <v>891</v>
      </c>
      <c r="D1133" s="13">
        <v>1981</v>
      </c>
      <c r="E1133" s="13"/>
      <c r="F1133" s="13" t="s">
        <v>83</v>
      </c>
      <c r="G1133" s="13">
        <v>5</v>
      </c>
      <c r="H1133" s="13">
        <f t="shared" si="122"/>
        <v>5138.6400000000003</v>
      </c>
      <c r="I1133" s="64">
        <v>2854.8</v>
      </c>
      <c r="J1133" s="22" t="s">
        <v>42</v>
      </c>
      <c r="K1133" s="31">
        <f t="shared" si="119"/>
        <v>759542.37840000005</v>
      </c>
      <c r="L1133" s="31">
        <f t="shared" si="120"/>
        <v>76617.122400000007</v>
      </c>
      <c r="M1133" s="31">
        <f t="shared" si="121"/>
        <v>836159.50080000004</v>
      </c>
      <c r="N1133" s="31">
        <v>147.81</v>
      </c>
      <c r="O1133" s="31">
        <v>14.91</v>
      </c>
      <c r="P1133" s="20"/>
      <c r="Q1133" s="102"/>
      <c r="R1133" s="20" t="s">
        <v>265</v>
      </c>
      <c r="S1133" s="20" t="s">
        <v>596</v>
      </c>
      <c r="T1133" s="96"/>
      <c r="U1133" s="99"/>
      <c r="V1133" s="99"/>
    </row>
    <row r="1134" spans="1:22" ht="37.5" x14ac:dyDescent="0.3">
      <c r="B1134" s="13">
        <v>46</v>
      </c>
      <c r="C1134" s="63" t="s">
        <v>892</v>
      </c>
      <c r="D1134" s="13">
        <v>1949</v>
      </c>
      <c r="E1134" s="13"/>
      <c r="F1134" s="13" t="s">
        <v>63</v>
      </c>
      <c r="G1134" s="13">
        <v>1</v>
      </c>
      <c r="H1134" s="13">
        <v>462.2</v>
      </c>
      <c r="I1134" s="64">
        <v>192.9</v>
      </c>
      <c r="J1134" s="22" t="s">
        <v>42</v>
      </c>
      <c r="K1134" s="31">
        <f t="shared" si="119"/>
        <v>57608.608</v>
      </c>
      <c r="L1134" s="31">
        <f t="shared" si="120"/>
        <v>7048.55</v>
      </c>
      <c r="M1134" s="31">
        <f t="shared" si="121"/>
        <v>64657.158000000003</v>
      </c>
      <c r="N1134" s="31">
        <v>124.64</v>
      </c>
      <c r="O1134" s="31">
        <v>15.25</v>
      </c>
      <c r="P1134" s="20"/>
      <c r="Q1134" s="102"/>
      <c r="R1134" s="20" t="s">
        <v>265</v>
      </c>
      <c r="S1134" s="20" t="s">
        <v>596</v>
      </c>
      <c r="T1134" s="96"/>
      <c r="U1134" s="99"/>
      <c r="V1134" s="99"/>
    </row>
    <row r="1135" spans="1:22" ht="37.5" x14ac:dyDescent="0.3">
      <c r="A1135" s="13" t="s">
        <v>893</v>
      </c>
      <c r="B1135" s="13">
        <v>47</v>
      </c>
      <c r="C1135" s="63" t="s">
        <v>894</v>
      </c>
      <c r="D1135" s="13">
        <v>1961</v>
      </c>
      <c r="F1135" s="13" t="s">
        <v>63</v>
      </c>
      <c r="G1135" s="13">
        <v>2</v>
      </c>
      <c r="H1135" s="13">
        <f>I1135*1.8</f>
        <v>547.20000000000005</v>
      </c>
      <c r="I1135" s="64">
        <v>304</v>
      </c>
      <c r="J1135" s="22" t="s">
        <v>42</v>
      </c>
      <c r="K1135" s="31">
        <f t="shared" si="119"/>
        <v>68203.008000000002</v>
      </c>
      <c r="L1135" s="31">
        <f t="shared" si="120"/>
        <v>8344.8000000000011</v>
      </c>
      <c r="M1135" s="31">
        <f t="shared" si="121"/>
        <v>76547.808000000005</v>
      </c>
      <c r="N1135" s="31">
        <v>124.64</v>
      </c>
      <c r="O1135" s="31">
        <v>15.25</v>
      </c>
      <c r="P1135" s="20"/>
      <c r="Q1135" s="102"/>
      <c r="R1135" s="20" t="s">
        <v>265</v>
      </c>
      <c r="S1135" s="20" t="s">
        <v>596</v>
      </c>
      <c r="T1135" s="96"/>
      <c r="U1135" s="99"/>
      <c r="V1135" s="99"/>
    </row>
    <row r="1136" spans="1:22" ht="37.5" x14ac:dyDescent="0.3">
      <c r="A1136" s="13" t="s">
        <v>893</v>
      </c>
      <c r="B1136" s="13">
        <v>48</v>
      </c>
      <c r="C1136" s="63" t="s">
        <v>895</v>
      </c>
      <c r="D1136" s="13">
        <v>1961</v>
      </c>
      <c r="F1136" s="13" t="s">
        <v>63</v>
      </c>
      <c r="G1136" s="13">
        <v>2</v>
      </c>
      <c r="H1136" s="13">
        <f>I1136*1.8</f>
        <v>549</v>
      </c>
      <c r="I1136" s="64">
        <v>305</v>
      </c>
      <c r="J1136" s="22" t="s">
        <v>42</v>
      </c>
      <c r="K1136" s="31">
        <f t="shared" si="119"/>
        <v>68427.360000000001</v>
      </c>
      <c r="L1136" s="31">
        <f t="shared" si="120"/>
        <v>8372.25</v>
      </c>
      <c r="M1136" s="31">
        <f t="shared" si="121"/>
        <v>76799.61</v>
      </c>
      <c r="N1136" s="31">
        <v>124.64</v>
      </c>
      <c r="O1136" s="31">
        <v>15.25</v>
      </c>
      <c r="P1136" s="20"/>
      <c r="Q1136" s="102"/>
      <c r="R1136" s="20" t="s">
        <v>265</v>
      </c>
      <c r="S1136" s="20" t="s">
        <v>596</v>
      </c>
      <c r="T1136" s="96"/>
      <c r="U1136" s="99"/>
      <c r="V1136" s="99"/>
    </row>
    <row r="1137" spans="2:22" x14ac:dyDescent="0.3">
      <c r="B1137" s="13">
        <v>49</v>
      </c>
      <c r="C1137" s="63" t="s">
        <v>896</v>
      </c>
      <c r="D1137" s="13"/>
      <c r="E1137" s="13"/>
      <c r="F1137" s="13" t="s">
        <v>63</v>
      </c>
      <c r="G1137" s="13">
        <v>2</v>
      </c>
      <c r="H1137" s="13">
        <f>I1137*1.8</f>
        <v>435.6</v>
      </c>
      <c r="I1137" s="64">
        <v>242</v>
      </c>
      <c r="J1137" s="22" t="s">
        <v>229</v>
      </c>
      <c r="K1137" s="31">
        <f t="shared" si="119"/>
        <v>485319.38400000008</v>
      </c>
      <c r="L1137" s="31">
        <f t="shared" si="120"/>
        <v>15472.512000000002</v>
      </c>
      <c r="M1137" s="31">
        <f t="shared" si="121"/>
        <v>500791.89600000007</v>
      </c>
      <c r="N1137" s="31">
        <v>1114.1400000000001</v>
      </c>
      <c r="O1137" s="31">
        <v>35.520000000000003</v>
      </c>
      <c r="P1137" s="20"/>
      <c r="Q1137" s="102"/>
      <c r="R1137" s="20" t="s">
        <v>265</v>
      </c>
      <c r="S1137" s="20" t="s">
        <v>596</v>
      </c>
      <c r="T1137" s="96"/>
      <c r="U1137" s="99"/>
      <c r="V1137" s="99"/>
    </row>
    <row r="1138" spans="2:22" ht="37.5" x14ac:dyDescent="0.3">
      <c r="B1138" s="13">
        <v>50</v>
      </c>
      <c r="C1138" s="63" t="s">
        <v>897</v>
      </c>
      <c r="D1138" s="13">
        <v>1976</v>
      </c>
      <c r="E1138" s="13"/>
      <c r="F1138" s="13" t="s">
        <v>34</v>
      </c>
      <c r="G1138" s="13">
        <v>5</v>
      </c>
      <c r="H1138" s="13">
        <f>I1138*1.8</f>
        <v>7079.76</v>
      </c>
      <c r="I1138" s="64">
        <v>3933.2</v>
      </c>
      <c r="J1138" s="22" t="s">
        <v>42</v>
      </c>
      <c r="K1138" s="31">
        <f t="shared" si="119"/>
        <v>1065149.892</v>
      </c>
      <c r="L1138" s="31">
        <f t="shared" si="120"/>
        <v>105913.20960000002</v>
      </c>
      <c r="M1138" s="31">
        <f t="shared" si="121"/>
        <v>1171063.1015999999</v>
      </c>
      <c r="N1138" s="31">
        <v>150.44999999999999</v>
      </c>
      <c r="O1138" s="31">
        <v>14.96</v>
      </c>
      <c r="P1138" s="20"/>
      <c r="Q1138" s="102"/>
      <c r="R1138" s="20" t="s">
        <v>265</v>
      </c>
      <c r="S1138" s="20" t="s">
        <v>596</v>
      </c>
      <c r="T1138" s="96"/>
      <c r="U1138" s="99"/>
      <c r="V1138" s="99"/>
    </row>
    <row r="1139" spans="2:22" x14ac:dyDescent="0.3">
      <c r="B1139" s="13"/>
      <c r="C1139" s="63"/>
      <c r="D1139" s="13"/>
      <c r="E1139" s="13"/>
      <c r="F1139" s="13"/>
      <c r="G1139" s="13"/>
      <c r="H1139" s="13"/>
      <c r="I1139" s="64"/>
      <c r="J1139" s="22" t="s">
        <v>229</v>
      </c>
      <c r="K1139" s="31">
        <f>N1139*H1138</f>
        <v>7367056.6607999997</v>
      </c>
      <c r="L1139" s="31">
        <f>H1138*O1139</f>
        <v>157666.25520000001</v>
      </c>
      <c r="M1139" s="31">
        <f t="shared" si="121"/>
        <v>7524722.9159999993</v>
      </c>
      <c r="N1139" s="31">
        <v>1040.58</v>
      </c>
      <c r="O1139" s="31">
        <v>22.27</v>
      </c>
      <c r="P1139" s="20"/>
      <c r="Q1139" s="102"/>
      <c r="R1139" s="20" t="s">
        <v>265</v>
      </c>
      <c r="S1139" s="20" t="s">
        <v>596</v>
      </c>
      <c r="T1139" s="96"/>
      <c r="U1139" s="99"/>
      <c r="V1139" s="99"/>
    </row>
    <row r="1140" spans="2:22" ht="37.5" x14ac:dyDescent="0.3">
      <c r="B1140" s="13">
        <v>51</v>
      </c>
      <c r="C1140" s="63" t="s">
        <v>898</v>
      </c>
      <c r="D1140" s="13">
        <v>1975</v>
      </c>
      <c r="E1140" s="13"/>
      <c r="F1140" s="13" t="s">
        <v>34</v>
      </c>
      <c r="G1140" s="13">
        <v>5</v>
      </c>
      <c r="H1140" s="13">
        <f>I1140*1.8</f>
        <v>7066.08</v>
      </c>
      <c r="I1140" s="64">
        <v>3925.6</v>
      </c>
      <c r="J1140" s="22" t="s">
        <v>42</v>
      </c>
      <c r="K1140" s="31">
        <f t="shared" si="119"/>
        <v>1063091.7359999998</v>
      </c>
      <c r="L1140" s="31">
        <f t="shared" si="120"/>
        <v>105708.55680000001</v>
      </c>
      <c r="M1140" s="31">
        <f t="shared" si="121"/>
        <v>1168800.2927999997</v>
      </c>
      <c r="N1140" s="31">
        <v>150.44999999999999</v>
      </c>
      <c r="O1140" s="31">
        <v>14.96</v>
      </c>
      <c r="P1140" s="20"/>
      <c r="Q1140" s="102"/>
      <c r="R1140" s="20" t="s">
        <v>265</v>
      </c>
      <c r="S1140" s="20" t="s">
        <v>596</v>
      </c>
      <c r="T1140" s="96"/>
      <c r="U1140" s="99"/>
      <c r="V1140" s="99"/>
    </row>
    <row r="1141" spans="2:22" x14ac:dyDescent="0.3">
      <c r="B1141" s="13"/>
      <c r="C1141" s="63"/>
      <c r="D1141" s="13"/>
      <c r="E1141" s="13"/>
      <c r="F1141" s="13"/>
      <c r="G1141" s="13"/>
      <c r="H1141" s="13"/>
      <c r="I1141" s="64"/>
      <c r="J1141" s="22" t="s">
        <v>229</v>
      </c>
      <c r="K1141" s="31">
        <f>N1141*H1140</f>
        <v>7352821.5263999999</v>
      </c>
      <c r="L1141" s="31">
        <f>H1140*O1141</f>
        <v>157361.60159999999</v>
      </c>
      <c r="M1141" s="31">
        <f t="shared" si="121"/>
        <v>7510183.1279999996</v>
      </c>
      <c r="N1141" s="31">
        <v>1040.58</v>
      </c>
      <c r="O1141" s="31">
        <v>22.27</v>
      </c>
      <c r="P1141" s="20"/>
      <c r="Q1141" s="102"/>
      <c r="R1141" s="20" t="s">
        <v>265</v>
      </c>
      <c r="S1141" s="20" t="s">
        <v>596</v>
      </c>
      <c r="T1141" s="96"/>
      <c r="U1141" s="99"/>
      <c r="V1141" s="99"/>
    </row>
    <row r="1142" spans="2:22" ht="37.5" x14ac:dyDescent="0.3">
      <c r="B1142" s="13">
        <v>52</v>
      </c>
      <c r="C1142" s="63" t="s">
        <v>899</v>
      </c>
      <c r="D1142" s="13">
        <v>1956</v>
      </c>
      <c r="E1142" s="13"/>
      <c r="F1142" s="13" t="s">
        <v>63</v>
      </c>
      <c r="G1142" s="13">
        <v>2</v>
      </c>
      <c r="H1142" s="13">
        <v>667.25</v>
      </c>
      <c r="I1142" s="64">
        <v>325</v>
      </c>
      <c r="J1142" s="22" t="s">
        <v>42</v>
      </c>
      <c r="K1142" s="31">
        <f t="shared" si="119"/>
        <v>111737.68500000001</v>
      </c>
      <c r="L1142" s="31">
        <f t="shared" si="120"/>
        <v>10182.235000000001</v>
      </c>
      <c r="M1142" s="31">
        <f t="shared" si="121"/>
        <v>121919.92000000001</v>
      </c>
      <c r="N1142" s="31">
        <v>167.46</v>
      </c>
      <c r="O1142" s="31">
        <v>15.26</v>
      </c>
      <c r="P1142" s="20"/>
      <c r="Q1142" s="102"/>
      <c r="R1142" s="20" t="s">
        <v>265</v>
      </c>
      <c r="S1142" s="20" t="s">
        <v>596</v>
      </c>
      <c r="T1142" s="96"/>
      <c r="U1142" s="99"/>
      <c r="V1142" s="99"/>
    </row>
    <row r="1143" spans="2:22" ht="37.5" x14ac:dyDescent="0.3">
      <c r="B1143" s="13">
        <v>53</v>
      </c>
      <c r="C1143" s="63" t="s">
        <v>900</v>
      </c>
      <c r="D1143" s="13">
        <v>1954</v>
      </c>
      <c r="E1143" s="13"/>
      <c r="F1143" s="13" t="s">
        <v>63</v>
      </c>
      <c r="G1143" s="13">
        <v>2</v>
      </c>
      <c r="H1143" s="13">
        <f>I1143*1.8</f>
        <v>273.24</v>
      </c>
      <c r="I1143" s="64">
        <v>151.80000000000001</v>
      </c>
      <c r="J1143" s="22" t="s">
        <v>42</v>
      </c>
      <c r="K1143" s="31">
        <f t="shared" si="119"/>
        <v>45756.770400000001</v>
      </c>
      <c r="L1143" s="31">
        <f t="shared" si="120"/>
        <v>4169.6423999999997</v>
      </c>
      <c r="M1143" s="31">
        <f t="shared" si="121"/>
        <v>49926.412799999998</v>
      </c>
      <c r="N1143" s="31">
        <v>167.46</v>
      </c>
      <c r="O1143" s="31">
        <v>15.26</v>
      </c>
      <c r="P1143" s="20"/>
      <c r="Q1143" s="102"/>
      <c r="R1143" s="20" t="s">
        <v>265</v>
      </c>
      <c r="S1143" s="20" t="s">
        <v>596</v>
      </c>
      <c r="T1143" s="96"/>
      <c r="U1143" s="99"/>
      <c r="V1143" s="99"/>
    </row>
    <row r="1144" spans="2:22" ht="37.5" x14ac:dyDescent="0.3">
      <c r="B1144" s="13">
        <v>54</v>
      </c>
      <c r="C1144" s="63" t="s">
        <v>901</v>
      </c>
      <c r="D1144" s="13">
        <v>1970</v>
      </c>
      <c r="E1144" s="13"/>
      <c r="F1144" s="13" t="s">
        <v>34</v>
      </c>
      <c r="G1144" s="13">
        <v>5</v>
      </c>
      <c r="H1144" s="13">
        <f>I1144*1.8</f>
        <v>7301.52</v>
      </c>
      <c r="I1144" s="64">
        <v>4056.4</v>
      </c>
      <c r="J1144" s="22" t="s">
        <v>42</v>
      </c>
      <c r="K1144" s="31">
        <f>N1144*H1144</f>
        <v>1098513.6839999999</v>
      </c>
      <c r="L1144" s="31">
        <f t="shared" si="120"/>
        <v>109230.73920000001</v>
      </c>
      <c r="M1144" s="31">
        <f t="shared" si="121"/>
        <v>1207744.4231999998</v>
      </c>
      <c r="N1144" s="31">
        <v>150.44999999999999</v>
      </c>
      <c r="O1144" s="31">
        <v>14.96</v>
      </c>
      <c r="P1144" s="20"/>
      <c r="Q1144" s="102"/>
      <c r="R1144" s="20" t="s">
        <v>265</v>
      </c>
      <c r="S1144" s="20" t="s">
        <v>596</v>
      </c>
      <c r="T1144" s="96"/>
      <c r="U1144" s="99"/>
      <c r="V1144" s="99"/>
    </row>
    <row r="1145" spans="2:22" ht="37.5" x14ac:dyDescent="0.3">
      <c r="B1145" s="13">
        <v>55</v>
      </c>
      <c r="C1145" s="63" t="s">
        <v>902</v>
      </c>
      <c r="D1145" s="13">
        <v>1958</v>
      </c>
      <c r="E1145" s="13"/>
      <c r="F1145" s="13" t="s">
        <v>63</v>
      </c>
      <c r="G1145" s="13">
        <v>2</v>
      </c>
      <c r="H1145" s="13">
        <v>1500.6</v>
      </c>
      <c r="I1145" s="64">
        <v>781</v>
      </c>
      <c r="J1145" s="22" t="s">
        <v>42</v>
      </c>
      <c r="K1145" s="31">
        <f t="shared" si="119"/>
        <v>251290.476</v>
      </c>
      <c r="L1145" s="31">
        <f t="shared" si="120"/>
        <v>22899.155999999999</v>
      </c>
      <c r="M1145" s="31">
        <f t="shared" si="121"/>
        <v>274189.63199999998</v>
      </c>
      <c r="N1145" s="31">
        <v>167.46</v>
      </c>
      <c r="O1145" s="31">
        <v>15.26</v>
      </c>
      <c r="P1145" s="20"/>
      <c r="Q1145" s="102"/>
      <c r="R1145" s="20" t="s">
        <v>265</v>
      </c>
      <c r="S1145" s="20" t="s">
        <v>596</v>
      </c>
      <c r="T1145" s="96"/>
      <c r="U1145" s="99"/>
      <c r="V1145" s="99"/>
    </row>
    <row r="1146" spans="2:22" ht="37.5" x14ac:dyDescent="0.3">
      <c r="B1146" s="13">
        <v>56</v>
      </c>
      <c r="C1146" s="63" t="s">
        <v>903</v>
      </c>
      <c r="D1146" s="13">
        <v>1966</v>
      </c>
      <c r="E1146" s="13"/>
      <c r="F1146" s="13" t="s">
        <v>34</v>
      </c>
      <c r="G1146" s="13">
        <v>5</v>
      </c>
      <c r="H1146" s="13">
        <v>5643.5</v>
      </c>
      <c r="I1146" s="64">
        <v>3516.1</v>
      </c>
      <c r="J1146" s="22" t="s">
        <v>42</v>
      </c>
      <c r="K1146" s="31">
        <f t="shared" si="119"/>
        <v>849064.57499999995</v>
      </c>
      <c r="L1146" s="31">
        <f t="shared" si="120"/>
        <v>84426.760000000009</v>
      </c>
      <c r="M1146" s="31">
        <f t="shared" si="121"/>
        <v>933491.33499999996</v>
      </c>
      <c r="N1146" s="31">
        <v>150.44999999999999</v>
      </c>
      <c r="O1146" s="31">
        <v>14.96</v>
      </c>
      <c r="P1146" s="20"/>
      <c r="Q1146" s="102"/>
      <c r="R1146" s="20" t="s">
        <v>265</v>
      </c>
      <c r="S1146" s="20" t="s">
        <v>596</v>
      </c>
      <c r="T1146" s="96"/>
      <c r="U1146" s="99"/>
      <c r="V1146" s="99"/>
    </row>
    <row r="1147" spans="2:22" ht="37.5" x14ac:dyDescent="0.3">
      <c r="B1147" s="13">
        <v>57</v>
      </c>
      <c r="C1147" s="63" t="s">
        <v>904</v>
      </c>
      <c r="D1147" s="13">
        <v>1974</v>
      </c>
      <c r="E1147" s="13"/>
      <c r="F1147" s="13" t="s">
        <v>83</v>
      </c>
      <c r="G1147" s="13">
        <v>5</v>
      </c>
      <c r="H1147" s="13">
        <f>I1147*1.8</f>
        <v>6301.62</v>
      </c>
      <c r="I1147" s="64">
        <v>3500.9</v>
      </c>
      <c r="J1147" s="22" t="s">
        <v>42</v>
      </c>
      <c r="K1147" s="31">
        <f t="shared" si="119"/>
        <v>931442.45219999994</v>
      </c>
      <c r="L1147" s="31">
        <f t="shared" si="120"/>
        <v>93957.154200000004</v>
      </c>
      <c r="M1147" s="31">
        <f t="shared" si="121"/>
        <v>1025399.6063999999</v>
      </c>
      <c r="N1147" s="31">
        <v>147.81</v>
      </c>
      <c r="O1147" s="31">
        <v>14.91</v>
      </c>
      <c r="P1147" s="20"/>
      <c r="Q1147" s="102"/>
      <c r="R1147" s="20" t="s">
        <v>265</v>
      </c>
      <c r="S1147" s="20" t="s">
        <v>596</v>
      </c>
      <c r="T1147" s="96"/>
      <c r="U1147" s="99"/>
      <c r="V1147" s="99"/>
    </row>
    <row r="1148" spans="2:22" ht="37.5" x14ac:dyDescent="0.3">
      <c r="B1148" s="13">
        <v>58</v>
      </c>
      <c r="C1148" s="63" t="s">
        <v>905</v>
      </c>
      <c r="D1148" s="13">
        <v>1967</v>
      </c>
      <c r="E1148" s="13"/>
      <c r="F1148" s="13" t="s">
        <v>34</v>
      </c>
      <c r="G1148" s="13">
        <v>4</v>
      </c>
      <c r="H1148" s="13">
        <f>I1148*1.8</f>
        <v>2259.54</v>
      </c>
      <c r="I1148" s="64">
        <v>1255.3</v>
      </c>
      <c r="J1148" s="22" t="s">
        <v>42</v>
      </c>
      <c r="K1148" s="31">
        <f t="shared" si="119"/>
        <v>339947.79299999995</v>
      </c>
      <c r="L1148" s="31">
        <f t="shared" si="120"/>
        <v>33802.718399999998</v>
      </c>
      <c r="M1148" s="31">
        <f t="shared" si="121"/>
        <v>373750.51139999996</v>
      </c>
      <c r="N1148" s="31">
        <v>150.44999999999999</v>
      </c>
      <c r="O1148" s="31">
        <v>14.96</v>
      </c>
      <c r="P1148" s="20"/>
      <c r="Q1148" s="102"/>
      <c r="R1148" s="20" t="s">
        <v>265</v>
      </c>
      <c r="S1148" s="20" t="s">
        <v>596</v>
      </c>
      <c r="T1148" s="96"/>
      <c r="U1148" s="99"/>
      <c r="V1148" s="99"/>
    </row>
    <row r="1149" spans="2:22" ht="37.5" x14ac:dyDescent="0.3">
      <c r="B1149" s="13">
        <v>59</v>
      </c>
      <c r="C1149" s="63" t="s">
        <v>906</v>
      </c>
      <c r="D1149" s="13">
        <v>1978</v>
      </c>
      <c r="E1149" s="13"/>
      <c r="F1149" s="13" t="s">
        <v>34</v>
      </c>
      <c r="G1149" s="13">
        <v>5</v>
      </c>
      <c r="H1149" s="13">
        <f>I1149*1.8</f>
        <v>10740.24</v>
      </c>
      <c r="I1149" s="64">
        <v>5966.8</v>
      </c>
      <c r="J1149" s="22" t="s">
        <v>42</v>
      </c>
      <c r="K1149" s="31">
        <f t="shared" si="119"/>
        <v>1615869.1079999998</v>
      </c>
      <c r="L1149" s="31">
        <f t="shared" si="120"/>
        <v>160673.99040000001</v>
      </c>
      <c r="M1149" s="31">
        <f t="shared" si="121"/>
        <v>1776543.0983999998</v>
      </c>
      <c r="N1149" s="31">
        <v>150.44999999999999</v>
      </c>
      <c r="O1149" s="31">
        <v>14.96</v>
      </c>
      <c r="P1149" s="20"/>
      <c r="Q1149" s="102"/>
      <c r="R1149" s="20" t="s">
        <v>265</v>
      </c>
      <c r="S1149" s="20" t="s">
        <v>596</v>
      </c>
      <c r="T1149" s="96"/>
      <c r="U1149" s="99"/>
      <c r="V1149" s="99"/>
    </row>
    <row r="1150" spans="2:22" ht="37.5" x14ac:dyDescent="0.3">
      <c r="B1150" s="13">
        <v>60</v>
      </c>
      <c r="C1150" s="63" t="s">
        <v>907</v>
      </c>
      <c r="D1150" s="13">
        <v>1905</v>
      </c>
      <c r="E1150" s="13"/>
      <c r="F1150" s="13" t="s">
        <v>63</v>
      </c>
      <c r="G1150" s="13">
        <v>1</v>
      </c>
      <c r="H1150" s="13">
        <f>I1150*1.8</f>
        <v>406.08</v>
      </c>
      <c r="I1150" s="64">
        <v>225.6</v>
      </c>
      <c r="J1150" s="22" t="s">
        <v>53</v>
      </c>
      <c r="K1150" s="31">
        <f t="shared" si="119"/>
        <v>13628.0448</v>
      </c>
      <c r="L1150" s="31">
        <f t="shared" si="120"/>
        <v>5400.8640000000005</v>
      </c>
      <c r="M1150" s="31">
        <f t="shared" si="121"/>
        <v>19028.908800000001</v>
      </c>
      <c r="N1150" s="31">
        <v>33.56</v>
      </c>
      <c r="O1150" s="31">
        <v>13.3</v>
      </c>
      <c r="P1150" s="20"/>
      <c r="Q1150" s="102"/>
      <c r="R1150" s="20" t="s">
        <v>265</v>
      </c>
      <c r="S1150" s="20" t="s">
        <v>596</v>
      </c>
      <c r="T1150" s="96"/>
      <c r="U1150" s="99"/>
      <c r="V1150" s="99"/>
    </row>
    <row r="1151" spans="2:22" x14ac:dyDescent="0.3">
      <c r="B1151" s="13"/>
      <c r="C1151" s="63"/>
      <c r="D1151" s="13"/>
      <c r="E1151" s="13"/>
      <c r="F1151" s="13"/>
      <c r="G1151" s="13"/>
      <c r="H1151" s="13"/>
      <c r="I1151" s="64"/>
      <c r="J1151" s="22" t="s">
        <v>104</v>
      </c>
      <c r="K1151" s="31">
        <f>N1151*H1150</f>
        <v>116512.4736</v>
      </c>
      <c r="L1151" s="31">
        <f>H1150*O1151</f>
        <v>2493.3311999999996</v>
      </c>
      <c r="M1151" s="31">
        <f t="shared" si="121"/>
        <v>119005.8048</v>
      </c>
      <c r="N1151" s="31">
        <v>286.92</v>
      </c>
      <c r="O1151" s="31">
        <v>6.14</v>
      </c>
      <c r="P1151" s="20"/>
      <c r="Q1151" s="102"/>
      <c r="R1151" s="20" t="s">
        <v>265</v>
      </c>
      <c r="S1151" s="20" t="s">
        <v>596</v>
      </c>
      <c r="T1151" s="96"/>
      <c r="U1151" s="99"/>
      <c r="V1151" s="99"/>
    </row>
    <row r="1152" spans="2:22" ht="37.5" x14ac:dyDescent="0.3">
      <c r="B1152" s="13">
        <v>61</v>
      </c>
      <c r="C1152" s="63" t="s">
        <v>908</v>
      </c>
      <c r="D1152" s="13">
        <v>1905</v>
      </c>
      <c r="E1152" s="13"/>
      <c r="F1152" s="13" t="s">
        <v>63</v>
      </c>
      <c r="G1152" s="13">
        <v>1</v>
      </c>
      <c r="H1152" s="13">
        <f>I1152*1.8</f>
        <v>402.84000000000003</v>
      </c>
      <c r="I1152" s="64">
        <v>223.8</v>
      </c>
      <c r="J1152" s="22" t="s">
        <v>42</v>
      </c>
      <c r="K1152" s="31">
        <f t="shared" si="119"/>
        <v>67479.728400000007</v>
      </c>
      <c r="L1152" s="31">
        <f t="shared" si="120"/>
        <v>6151.3668000000007</v>
      </c>
      <c r="M1152" s="31">
        <f t="shared" si="121"/>
        <v>73631.095200000011</v>
      </c>
      <c r="N1152" s="31">
        <v>167.51</v>
      </c>
      <c r="O1152" s="31">
        <v>15.27</v>
      </c>
      <c r="P1152" s="20"/>
      <c r="Q1152" s="102"/>
      <c r="R1152" s="20" t="s">
        <v>265</v>
      </c>
      <c r="S1152" s="20" t="s">
        <v>596</v>
      </c>
      <c r="T1152" s="96"/>
      <c r="U1152" s="99"/>
      <c r="V1152" s="99"/>
    </row>
    <row r="1153" spans="2:22" x14ac:dyDescent="0.3">
      <c r="B1153" s="13"/>
      <c r="C1153" s="63"/>
      <c r="D1153" s="13"/>
      <c r="E1153" s="13"/>
      <c r="F1153" s="13"/>
      <c r="G1153" s="13"/>
      <c r="H1153" s="13"/>
      <c r="I1153" s="64"/>
      <c r="J1153" s="22" t="s">
        <v>104</v>
      </c>
      <c r="K1153" s="31">
        <f>N1153*H1152</f>
        <v>115582.85280000002</v>
      </c>
      <c r="L1153" s="31">
        <f>H1152*O1153</f>
        <v>2473.4376000000002</v>
      </c>
      <c r="M1153" s="31">
        <f t="shared" si="121"/>
        <v>118056.29040000003</v>
      </c>
      <c r="N1153" s="31">
        <v>286.92</v>
      </c>
      <c r="O1153" s="31">
        <v>6.14</v>
      </c>
      <c r="P1153" s="20"/>
      <c r="Q1153" s="102"/>
      <c r="R1153" s="20" t="s">
        <v>265</v>
      </c>
      <c r="S1153" s="20" t="s">
        <v>596</v>
      </c>
      <c r="T1153" s="96"/>
      <c r="U1153" s="99"/>
      <c r="V1153" s="99"/>
    </row>
    <row r="1154" spans="2:22" ht="37.5" x14ac:dyDescent="0.3">
      <c r="B1154" s="13">
        <v>62</v>
      </c>
      <c r="C1154" s="63" t="s">
        <v>909</v>
      </c>
      <c r="D1154" s="13">
        <v>1905</v>
      </c>
      <c r="E1154" s="13"/>
      <c r="F1154" s="13" t="s">
        <v>63</v>
      </c>
      <c r="G1154" s="13">
        <v>1</v>
      </c>
      <c r="H1154" s="13">
        <f>I1154*1.8</f>
        <v>403.74</v>
      </c>
      <c r="I1154" s="64">
        <v>224.3</v>
      </c>
      <c r="J1154" s="22" t="s">
        <v>42</v>
      </c>
      <c r="K1154" s="31">
        <f t="shared" si="119"/>
        <v>67630.487399999998</v>
      </c>
      <c r="L1154" s="31">
        <f t="shared" si="120"/>
        <v>6165.1098000000002</v>
      </c>
      <c r="M1154" s="31">
        <f t="shared" si="121"/>
        <v>73795.597200000004</v>
      </c>
      <c r="N1154" s="31">
        <v>167.51</v>
      </c>
      <c r="O1154" s="31">
        <v>15.27</v>
      </c>
      <c r="P1154" s="20"/>
      <c r="Q1154" s="102"/>
      <c r="R1154" s="20" t="s">
        <v>265</v>
      </c>
      <c r="S1154" s="20" t="s">
        <v>596</v>
      </c>
      <c r="T1154" s="96"/>
      <c r="U1154" s="99"/>
      <c r="V1154" s="99"/>
    </row>
    <row r="1155" spans="2:22" ht="37.5" x14ac:dyDescent="0.3">
      <c r="B1155" s="13">
        <v>63</v>
      </c>
      <c r="C1155" s="63" t="s">
        <v>910</v>
      </c>
      <c r="D1155" s="13">
        <v>1917</v>
      </c>
      <c r="E1155" s="13"/>
      <c r="F1155" s="13" t="s">
        <v>63</v>
      </c>
      <c r="G1155" s="13">
        <v>1</v>
      </c>
      <c r="H1155" s="13">
        <f>I1155*1.8</f>
        <v>357.3</v>
      </c>
      <c r="I1155" s="64">
        <v>198.5</v>
      </c>
      <c r="J1155" s="22" t="s">
        <v>42</v>
      </c>
      <c r="K1155" s="31">
        <f t="shared" si="119"/>
        <v>59851.322999999997</v>
      </c>
      <c r="L1155" s="31">
        <f t="shared" si="120"/>
        <v>5455.9710000000005</v>
      </c>
      <c r="M1155" s="31">
        <f t="shared" si="121"/>
        <v>65307.293999999994</v>
      </c>
      <c r="N1155" s="31">
        <v>167.51</v>
      </c>
      <c r="O1155" s="31">
        <v>15.27</v>
      </c>
      <c r="P1155" s="20"/>
      <c r="Q1155" s="102"/>
      <c r="R1155" s="20" t="s">
        <v>265</v>
      </c>
      <c r="S1155" s="20" t="s">
        <v>596</v>
      </c>
      <c r="T1155" s="96"/>
      <c r="U1155" s="99"/>
      <c r="V1155" s="99"/>
    </row>
    <row r="1156" spans="2:22" ht="37.5" x14ac:dyDescent="0.3">
      <c r="B1156" s="13">
        <v>64</v>
      </c>
      <c r="C1156" s="63" t="s">
        <v>911</v>
      </c>
      <c r="D1156" s="13"/>
      <c r="E1156" s="13"/>
      <c r="F1156" s="13" t="s">
        <v>63</v>
      </c>
      <c r="G1156" s="13">
        <v>1</v>
      </c>
      <c r="H1156" s="13">
        <f>I1156*1.8</f>
        <v>1045.3140000000001</v>
      </c>
      <c r="I1156" s="64">
        <v>580.73</v>
      </c>
      <c r="J1156" s="22" t="s">
        <v>42</v>
      </c>
      <c r="K1156" s="31">
        <f t="shared" si="119"/>
        <v>130287.93696000001</v>
      </c>
      <c r="L1156" s="31">
        <f t="shared" si="120"/>
        <v>15941.038500000001</v>
      </c>
      <c r="M1156" s="31">
        <f t="shared" si="121"/>
        <v>146228.97546000002</v>
      </c>
      <c r="N1156" s="31">
        <v>124.64</v>
      </c>
      <c r="O1156" s="31">
        <v>15.25</v>
      </c>
      <c r="P1156" s="20"/>
      <c r="Q1156" s="102"/>
      <c r="R1156" s="20" t="s">
        <v>265</v>
      </c>
      <c r="S1156" s="20" t="s">
        <v>596</v>
      </c>
      <c r="T1156" s="96"/>
      <c r="U1156" s="99"/>
      <c r="V1156" s="99"/>
    </row>
    <row r="1157" spans="2:22" ht="37.5" x14ac:dyDescent="0.3">
      <c r="B1157" s="13">
        <v>65</v>
      </c>
      <c r="C1157" s="63" t="s">
        <v>912</v>
      </c>
      <c r="D1157" s="13">
        <v>1905</v>
      </c>
      <c r="E1157" s="13"/>
      <c r="F1157" s="13" t="s">
        <v>63</v>
      </c>
      <c r="G1157" s="13">
        <v>1</v>
      </c>
      <c r="H1157" s="13">
        <f>I1157*1.8</f>
        <v>264.60000000000002</v>
      </c>
      <c r="I1157" s="64">
        <v>147</v>
      </c>
      <c r="J1157" s="22" t="s">
        <v>42</v>
      </c>
      <c r="K1157" s="31">
        <f t="shared" si="119"/>
        <v>44323.146000000001</v>
      </c>
      <c r="L1157" s="31">
        <f t="shared" si="120"/>
        <v>4040.442</v>
      </c>
      <c r="M1157" s="31">
        <f t="shared" si="121"/>
        <v>48363.588000000003</v>
      </c>
      <c r="N1157" s="31">
        <v>167.51</v>
      </c>
      <c r="O1157" s="31">
        <v>15.27</v>
      </c>
      <c r="P1157" s="20"/>
      <c r="Q1157" s="102"/>
      <c r="R1157" s="20" t="s">
        <v>265</v>
      </c>
      <c r="S1157" s="20" t="s">
        <v>596</v>
      </c>
      <c r="T1157" s="96"/>
      <c r="U1157" s="99"/>
      <c r="V1157" s="99"/>
    </row>
    <row r="1158" spans="2:22" ht="37.5" x14ac:dyDescent="0.3">
      <c r="B1158" s="13">
        <v>66</v>
      </c>
      <c r="C1158" s="63" t="s">
        <v>913</v>
      </c>
      <c r="D1158" s="13">
        <v>1969</v>
      </c>
      <c r="E1158" s="13"/>
      <c r="F1158" s="13" t="s">
        <v>34</v>
      </c>
      <c r="G1158" s="13">
        <v>5</v>
      </c>
      <c r="H1158" s="13">
        <v>9651.5</v>
      </c>
      <c r="I1158" s="64">
        <v>5647.9</v>
      </c>
      <c r="J1158" s="22" t="s">
        <v>42</v>
      </c>
      <c r="K1158" s="31">
        <f t="shared" si="119"/>
        <v>1452068.1749999998</v>
      </c>
      <c r="L1158" s="31">
        <f t="shared" si="120"/>
        <v>144386.44</v>
      </c>
      <c r="M1158" s="31">
        <f t="shared" si="121"/>
        <v>1596454.6149999998</v>
      </c>
      <c r="N1158" s="31">
        <v>150.44999999999999</v>
      </c>
      <c r="O1158" s="31">
        <v>14.96</v>
      </c>
      <c r="P1158" s="20"/>
      <c r="Q1158" s="102"/>
      <c r="R1158" s="20" t="s">
        <v>265</v>
      </c>
      <c r="S1158" s="20" t="s">
        <v>596</v>
      </c>
      <c r="T1158" s="96"/>
      <c r="U1158" s="99"/>
      <c r="V1158" s="99"/>
    </row>
    <row r="1159" spans="2:22" ht="37.5" x14ac:dyDescent="0.3">
      <c r="B1159" s="13">
        <v>67</v>
      </c>
      <c r="C1159" s="63" t="s">
        <v>914</v>
      </c>
      <c r="D1159" s="13">
        <v>1977</v>
      </c>
      <c r="E1159" s="13"/>
      <c r="F1159" s="13" t="s">
        <v>34</v>
      </c>
      <c r="G1159" s="13">
        <v>5</v>
      </c>
      <c r="H1159" s="13">
        <f t="shared" ref="H1159:H1164" si="123">I1159*1.8</f>
        <v>10444.86</v>
      </c>
      <c r="I1159" s="64">
        <v>5802.7</v>
      </c>
      <c r="J1159" s="22" t="s">
        <v>42</v>
      </c>
      <c r="K1159" s="31">
        <f t="shared" si="119"/>
        <v>1571429.1869999999</v>
      </c>
      <c r="L1159" s="31">
        <f t="shared" si="120"/>
        <v>156255.10560000001</v>
      </c>
      <c r="M1159" s="31">
        <f t="shared" si="121"/>
        <v>1727684.2925999998</v>
      </c>
      <c r="N1159" s="31">
        <v>150.44999999999999</v>
      </c>
      <c r="O1159" s="31">
        <v>14.96</v>
      </c>
      <c r="P1159" s="20"/>
      <c r="Q1159" s="102"/>
      <c r="R1159" s="20" t="s">
        <v>265</v>
      </c>
      <c r="S1159" s="20" t="s">
        <v>596</v>
      </c>
      <c r="T1159" s="96"/>
      <c r="U1159" s="99"/>
      <c r="V1159" s="99"/>
    </row>
    <row r="1160" spans="2:22" ht="37.5" x14ac:dyDescent="0.3">
      <c r="B1160" s="13">
        <v>68</v>
      </c>
      <c r="C1160" s="63" t="s">
        <v>915</v>
      </c>
      <c r="D1160" s="13">
        <v>1977</v>
      </c>
      <c r="E1160" s="13"/>
      <c r="F1160" s="13" t="s">
        <v>34</v>
      </c>
      <c r="G1160" s="13">
        <v>5</v>
      </c>
      <c r="H1160" s="13">
        <f t="shared" si="123"/>
        <v>6024.78</v>
      </c>
      <c r="I1160" s="64">
        <v>3347.1</v>
      </c>
      <c r="J1160" s="22" t="s">
        <v>42</v>
      </c>
      <c r="K1160" s="31">
        <f t="shared" si="119"/>
        <v>906428.15099999984</v>
      </c>
      <c r="L1160" s="31">
        <f t="shared" si="120"/>
        <v>90130.708800000008</v>
      </c>
      <c r="M1160" s="31">
        <f t="shared" si="121"/>
        <v>996558.85979999986</v>
      </c>
      <c r="N1160" s="31">
        <v>150.44999999999999</v>
      </c>
      <c r="O1160" s="31">
        <v>14.96</v>
      </c>
      <c r="P1160" s="20"/>
      <c r="Q1160" s="102"/>
      <c r="R1160" s="20" t="s">
        <v>265</v>
      </c>
      <c r="S1160" s="20" t="s">
        <v>596</v>
      </c>
      <c r="T1160" s="96"/>
      <c r="U1160" s="99"/>
      <c r="V1160" s="99"/>
    </row>
    <row r="1161" spans="2:22" ht="37.5" x14ac:dyDescent="0.3">
      <c r="B1161" s="13">
        <v>69</v>
      </c>
      <c r="C1161" s="63" t="s">
        <v>916</v>
      </c>
      <c r="D1161" s="13">
        <v>1980</v>
      </c>
      <c r="E1161" s="13"/>
      <c r="F1161" s="13" t="s">
        <v>34</v>
      </c>
      <c r="G1161" s="13">
        <v>5</v>
      </c>
      <c r="H1161" s="13">
        <f t="shared" si="123"/>
        <v>7116.12</v>
      </c>
      <c r="I1161" s="64">
        <v>3953.4</v>
      </c>
      <c r="J1161" s="22" t="s">
        <v>42</v>
      </c>
      <c r="K1161" s="31">
        <f t="shared" si="119"/>
        <v>1070620.254</v>
      </c>
      <c r="L1161" s="31">
        <f t="shared" si="120"/>
        <v>106457.15520000001</v>
      </c>
      <c r="M1161" s="31">
        <f t="shared" si="121"/>
        <v>1177077.4091999999</v>
      </c>
      <c r="N1161" s="31">
        <v>150.44999999999999</v>
      </c>
      <c r="O1161" s="31">
        <v>14.96</v>
      </c>
      <c r="P1161" s="20"/>
      <c r="Q1161" s="102"/>
      <c r="R1161" s="20" t="s">
        <v>265</v>
      </c>
      <c r="S1161" s="20" t="s">
        <v>596</v>
      </c>
      <c r="T1161" s="96"/>
      <c r="U1161" s="99"/>
      <c r="V1161" s="99"/>
    </row>
    <row r="1162" spans="2:22" ht="37.5" x14ac:dyDescent="0.3">
      <c r="B1162" s="13">
        <v>70</v>
      </c>
      <c r="C1162" s="63" t="s">
        <v>917</v>
      </c>
      <c r="D1162" s="13">
        <v>1980</v>
      </c>
      <c r="E1162" s="13"/>
      <c r="F1162" s="13" t="s">
        <v>34</v>
      </c>
      <c r="G1162" s="13">
        <v>5</v>
      </c>
      <c r="H1162" s="13">
        <f t="shared" si="123"/>
        <v>9864.7199999999993</v>
      </c>
      <c r="I1162" s="64">
        <v>5480.4</v>
      </c>
      <c r="J1162" s="22" t="s">
        <v>42</v>
      </c>
      <c r="K1162" s="31">
        <f t="shared" si="119"/>
        <v>1484147.1239999998</v>
      </c>
      <c r="L1162" s="31">
        <f t="shared" si="120"/>
        <v>147576.21119999999</v>
      </c>
      <c r="M1162" s="31">
        <f t="shared" si="121"/>
        <v>1631723.3351999999</v>
      </c>
      <c r="N1162" s="31">
        <v>150.44999999999999</v>
      </c>
      <c r="O1162" s="31">
        <v>14.96</v>
      </c>
      <c r="P1162" s="20"/>
      <c r="Q1162" s="102"/>
      <c r="R1162" s="20" t="s">
        <v>265</v>
      </c>
      <c r="S1162" s="20" t="s">
        <v>596</v>
      </c>
      <c r="T1162" s="96"/>
      <c r="U1162" s="99"/>
      <c r="V1162" s="99"/>
    </row>
    <row r="1163" spans="2:22" ht="37.5" x14ac:dyDescent="0.3">
      <c r="B1163" s="13">
        <v>71</v>
      </c>
      <c r="C1163" s="63" t="s">
        <v>918</v>
      </c>
      <c r="D1163" s="13">
        <v>1982</v>
      </c>
      <c r="E1163" s="13"/>
      <c r="F1163" s="13" t="s">
        <v>34</v>
      </c>
      <c r="G1163" s="13">
        <v>5</v>
      </c>
      <c r="H1163" s="13">
        <f t="shared" si="123"/>
        <v>8654.4</v>
      </c>
      <c r="I1163" s="64">
        <v>4808</v>
      </c>
      <c r="J1163" s="22" t="s">
        <v>42</v>
      </c>
      <c r="K1163" s="31">
        <f t="shared" si="119"/>
        <v>1302054.4799999997</v>
      </c>
      <c r="L1163" s="31">
        <f t="shared" si="120"/>
        <v>129469.82400000001</v>
      </c>
      <c r="M1163" s="31">
        <f t="shared" si="121"/>
        <v>1431524.3039999998</v>
      </c>
      <c r="N1163" s="31">
        <v>150.44999999999999</v>
      </c>
      <c r="O1163" s="31">
        <v>14.96</v>
      </c>
      <c r="P1163" s="20"/>
      <c r="Q1163" s="102"/>
      <c r="R1163" s="20" t="s">
        <v>265</v>
      </c>
      <c r="S1163" s="20" t="s">
        <v>596</v>
      </c>
      <c r="T1163" s="96"/>
      <c r="U1163" s="99"/>
      <c r="V1163" s="99"/>
    </row>
    <row r="1164" spans="2:22" ht="37.5" x14ac:dyDescent="0.3">
      <c r="B1164" s="13">
        <v>72</v>
      </c>
      <c r="C1164" s="63" t="s">
        <v>919</v>
      </c>
      <c r="D1164" s="13">
        <v>1982</v>
      </c>
      <c r="E1164" s="13"/>
      <c r="F1164" s="13" t="s">
        <v>34</v>
      </c>
      <c r="G1164" s="13">
        <v>5</v>
      </c>
      <c r="H1164" s="21">
        <f t="shared" si="123"/>
        <v>5369.58</v>
      </c>
      <c r="I1164" s="22">
        <v>2983.1</v>
      </c>
      <c r="J1164" s="64" t="s">
        <v>42</v>
      </c>
      <c r="K1164" s="31">
        <f t="shared" si="119"/>
        <v>807853.31099999987</v>
      </c>
      <c r="L1164" s="31">
        <f t="shared" si="120"/>
        <v>80328.916800000006</v>
      </c>
      <c r="M1164" s="31">
        <f t="shared" si="121"/>
        <v>888182.22779999988</v>
      </c>
      <c r="N1164" s="105">
        <v>150.44999999999999</v>
      </c>
      <c r="O1164" s="31">
        <v>14.96</v>
      </c>
      <c r="P1164" s="20"/>
      <c r="Q1164" s="102"/>
      <c r="R1164" s="20" t="s">
        <v>265</v>
      </c>
      <c r="S1164" s="20" t="s">
        <v>596</v>
      </c>
      <c r="T1164" s="96"/>
      <c r="U1164" s="99"/>
      <c r="V1164" s="99"/>
    </row>
    <row r="1165" spans="2:22" ht="37.5" x14ac:dyDescent="0.3">
      <c r="B1165" s="13">
        <v>73</v>
      </c>
      <c r="C1165" s="63" t="s">
        <v>920</v>
      </c>
      <c r="D1165" s="13">
        <v>1970</v>
      </c>
      <c r="E1165" s="13"/>
      <c r="F1165" s="13" t="s">
        <v>34</v>
      </c>
      <c r="G1165" s="13">
        <v>5</v>
      </c>
      <c r="H1165" s="21">
        <v>6436.6</v>
      </c>
      <c r="I1165" s="22">
        <v>3897.2</v>
      </c>
      <c r="J1165" s="64" t="s">
        <v>42</v>
      </c>
      <c r="K1165" s="31">
        <f t="shared" si="119"/>
        <v>968386.47</v>
      </c>
      <c r="L1165" s="31">
        <f t="shared" si="120"/>
        <v>96291.536000000007</v>
      </c>
      <c r="M1165" s="31">
        <f t="shared" si="121"/>
        <v>1064678.0060000001</v>
      </c>
      <c r="N1165" s="105">
        <v>150.44999999999999</v>
      </c>
      <c r="O1165" s="31">
        <v>14.96</v>
      </c>
      <c r="P1165" s="20"/>
      <c r="Q1165" s="102"/>
      <c r="R1165" s="20" t="s">
        <v>265</v>
      </c>
      <c r="S1165" s="20" t="s">
        <v>596</v>
      </c>
      <c r="T1165" s="96"/>
      <c r="U1165" s="99"/>
      <c r="V1165" s="99"/>
    </row>
    <row r="1166" spans="2:22" ht="37.5" x14ac:dyDescent="0.3">
      <c r="B1166" s="13">
        <v>74</v>
      </c>
      <c r="C1166" s="63" t="s">
        <v>921</v>
      </c>
      <c r="D1166" s="13">
        <v>1999</v>
      </c>
      <c r="E1166" s="13"/>
      <c r="F1166" s="13" t="s">
        <v>922</v>
      </c>
      <c r="G1166" s="13">
        <v>5</v>
      </c>
      <c r="H1166" s="21">
        <v>1380.4</v>
      </c>
      <c r="I1166" s="22">
        <v>762.8</v>
      </c>
      <c r="J1166" s="64" t="s">
        <v>229</v>
      </c>
      <c r="K1166" s="31">
        <f t="shared" ref="K1166:K1171" si="124">N1166*H1166</f>
        <v>1378508.8520000002</v>
      </c>
      <c r="L1166" s="31">
        <f t="shared" ref="L1166:L1171" si="125">H1166*O1166</f>
        <v>29499.148000000005</v>
      </c>
      <c r="M1166" s="31">
        <f t="shared" ref="M1166:M1171" si="126">K1166+L1166</f>
        <v>1408008.0000000002</v>
      </c>
      <c r="N1166" s="105">
        <v>998.63</v>
      </c>
      <c r="O1166" s="31">
        <v>21.37</v>
      </c>
      <c r="P1166" s="20"/>
      <c r="Q1166" s="102"/>
      <c r="R1166" s="20" t="s">
        <v>265</v>
      </c>
      <c r="S1166" s="20" t="s">
        <v>596</v>
      </c>
      <c r="T1166" s="96"/>
      <c r="U1166" s="99"/>
      <c r="V1166" s="99"/>
    </row>
    <row r="1167" spans="2:22" ht="37.5" x14ac:dyDescent="0.3">
      <c r="B1167" s="13">
        <v>75</v>
      </c>
      <c r="C1167" s="63" t="s">
        <v>923</v>
      </c>
      <c r="D1167" s="13">
        <v>1977</v>
      </c>
      <c r="E1167" s="13"/>
      <c r="F1167" s="13" t="s">
        <v>924</v>
      </c>
      <c r="G1167" s="13">
        <v>5</v>
      </c>
      <c r="H1167" s="21">
        <f>I1167*1.8</f>
        <v>6734.808</v>
      </c>
      <c r="I1167" s="22">
        <v>3741.56</v>
      </c>
      <c r="J1167" s="64" t="s">
        <v>42</v>
      </c>
      <c r="K1167" s="31">
        <f t="shared" si="124"/>
        <v>995471.97048000002</v>
      </c>
      <c r="L1167" s="31">
        <f t="shared" si="125"/>
        <v>100415.98728</v>
      </c>
      <c r="M1167" s="31">
        <f t="shared" si="126"/>
        <v>1095887.9577600001</v>
      </c>
      <c r="N1167" s="105">
        <v>147.81</v>
      </c>
      <c r="O1167" s="31">
        <v>14.91</v>
      </c>
      <c r="P1167" s="20"/>
      <c r="Q1167" s="102"/>
      <c r="R1167" s="20" t="s">
        <v>265</v>
      </c>
      <c r="S1167" s="20" t="s">
        <v>596</v>
      </c>
      <c r="T1167" s="96"/>
      <c r="U1167" s="99"/>
      <c r="V1167" s="99"/>
    </row>
    <row r="1168" spans="2:22" ht="37.5" x14ac:dyDescent="0.3">
      <c r="B1168" s="13">
        <v>76</v>
      </c>
      <c r="C1168" s="63" t="s">
        <v>925</v>
      </c>
      <c r="D1168" s="13">
        <v>1981</v>
      </c>
      <c r="E1168" s="13"/>
      <c r="F1168" s="13" t="s">
        <v>34</v>
      </c>
      <c r="G1168" s="13">
        <v>5</v>
      </c>
      <c r="H1168" s="21">
        <f>I1168*1.8</f>
        <v>4539.42</v>
      </c>
      <c r="I1168" s="22">
        <v>2521.9</v>
      </c>
      <c r="J1168" s="64" t="s">
        <v>42</v>
      </c>
      <c r="K1168" s="31">
        <f t="shared" si="124"/>
        <v>682955.73899999994</v>
      </c>
      <c r="L1168" s="31">
        <f t="shared" si="125"/>
        <v>67909.723200000008</v>
      </c>
      <c r="M1168" s="31">
        <f t="shared" si="126"/>
        <v>750865.46219999995</v>
      </c>
      <c r="N1168" s="105">
        <v>150.44999999999999</v>
      </c>
      <c r="O1168" s="31">
        <v>14.96</v>
      </c>
      <c r="P1168" s="20"/>
      <c r="Q1168" s="102"/>
      <c r="R1168" s="20" t="s">
        <v>265</v>
      </c>
      <c r="S1168" s="20" t="s">
        <v>596</v>
      </c>
      <c r="T1168" s="96"/>
      <c r="U1168" s="99"/>
      <c r="V1168" s="99"/>
    </row>
    <row r="1169" spans="1:23" ht="37.5" x14ac:dyDescent="0.3">
      <c r="A1169" s="13" t="s">
        <v>804</v>
      </c>
      <c r="B1169" s="13">
        <v>77</v>
      </c>
      <c r="C1169" s="63" t="s">
        <v>926</v>
      </c>
      <c r="D1169" s="13">
        <v>1984</v>
      </c>
      <c r="F1169" s="13" t="s">
        <v>83</v>
      </c>
      <c r="G1169" s="13">
        <v>5</v>
      </c>
      <c r="H1169" s="21">
        <f>I1169*1.8</f>
        <v>11080.619999999999</v>
      </c>
      <c r="I1169" s="22">
        <v>6155.9</v>
      </c>
      <c r="J1169" s="64" t="s">
        <v>42</v>
      </c>
      <c r="K1169" s="31">
        <f t="shared" si="124"/>
        <v>1637826.4421999999</v>
      </c>
      <c r="L1169" s="31">
        <f t="shared" si="125"/>
        <v>165212.04419999997</v>
      </c>
      <c r="M1169" s="31">
        <f t="shared" si="126"/>
        <v>1803038.4863999998</v>
      </c>
      <c r="N1169" s="105">
        <v>147.81</v>
      </c>
      <c r="O1169" s="31">
        <v>14.91</v>
      </c>
      <c r="P1169" s="20"/>
      <c r="Q1169" s="102"/>
      <c r="R1169" s="20" t="s">
        <v>265</v>
      </c>
      <c r="S1169" s="20" t="s">
        <v>596</v>
      </c>
      <c r="T1169" s="96" t="s">
        <v>804</v>
      </c>
      <c r="U1169" s="99"/>
      <c r="V1169" s="99"/>
    </row>
    <row r="1170" spans="1:23" ht="37.5" x14ac:dyDescent="0.3">
      <c r="B1170" s="13">
        <v>78</v>
      </c>
      <c r="C1170" s="63" t="s">
        <v>927</v>
      </c>
      <c r="D1170" s="13">
        <v>1984</v>
      </c>
      <c r="E1170" s="13">
        <v>2017</v>
      </c>
      <c r="F1170" s="13" t="s">
        <v>34</v>
      </c>
      <c r="G1170" s="13">
        <v>9</v>
      </c>
      <c r="H1170" s="21">
        <f>I1170*1.8</f>
        <v>2342.34</v>
      </c>
      <c r="I1170" s="22">
        <v>1301.3</v>
      </c>
      <c r="J1170" s="64" t="s">
        <v>42</v>
      </c>
      <c r="K1170" s="31">
        <f t="shared" si="124"/>
        <v>372853.68120000005</v>
      </c>
      <c r="L1170" s="31">
        <f t="shared" si="125"/>
        <v>7987.3794000000007</v>
      </c>
      <c r="M1170" s="31">
        <f t="shared" si="126"/>
        <v>380841.06060000003</v>
      </c>
      <c r="N1170" s="105">
        <v>159.18</v>
      </c>
      <c r="O1170" s="31">
        <v>3.41</v>
      </c>
      <c r="P1170" s="20"/>
      <c r="Q1170" s="102"/>
      <c r="R1170" s="20" t="s">
        <v>265</v>
      </c>
      <c r="S1170" s="20" t="s">
        <v>596</v>
      </c>
      <c r="T1170" s="96"/>
      <c r="U1170" s="99"/>
      <c r="V1170" s="99"/>
    </row>
    <row r="1171" spans="1:23" ht="37.5" x14ac:dyDescent="0.3">
      <c r="B1171" s="13">
        <v>79</v>
      </c>
      <c r="C1171" s="63" t="s">
        <v>928</v>
      </c>
      <c r="D1171" s="13">
        <v>1981</v>
      </c>
      <c r="E1171" s="13"/>
      <c r="F1171" s="13" t="s">
        <v>34</v>
      </c>
      <c r="G1171" s="13">
        <v>5</v>
      </c>
      <c r="H1171" s="21">
        <f>I1171*1.8</f>
        <v>6116.58</v>
      </c>
      <c r="I1171" s="22">
        <v>3398.1</v>
      </c>
      <c r="J1171" s="64" t="s">
        <v>42</v>
      </c>
      <c r="K1171" s="31">
        <f t="shared" si="124"/>
        <v>920239.46099999989</v>
      </c>
      <c r="L1171" s="31">
        <f t="shared" si="125"/>
        <v>91504.036800000002</v>
      </c>
      <c r="M1171" s="31">
        <f t="shared" si="126"/>
        <v>1011743.4977999999</v>
      </c>
      <c r="N1171" s="105">
        <v>150.44999999999999</v>
      </c>
      <c r="O1171" s="31">
        <v>14.96</v>
      </c>
      <c r="P1171" s="20"/>
      <c r="Q1171" s="102"/>
      <c r="R1171" s="20" t="s">
        <v>265</v>
      </c>
      <c r="S1171" s="20" t="s">
        <v>596</v>
      </c>
      <c r="T1171" s="96"/>
      <c r="U1171" s="99"/>
      <c r="V1171" s="99"/>
    </row>
    <row r="1172" spans="1:23" x14ac:dyDescent="0.3">
      <c r="T1172" s="99"/>
      <c r="U1172" s="99"/>
      <c r="V1172" s="99"/>
      <c r="W1172" s="99"/>
    </row>
  </sheetData>
  <autoFilter ref="A16:AR301"/>
  <mergeCells count="331">
    <mergeCell ref="H277:H278"/>
    <mergeCell ref="I277:I278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B277:B278"/>
    <mergeCell ref="C277:C278"/>
    <mergeCell ref="D277:D278"/>
    <mergeCell ref="E277:E278"/>
    <mergeCell ref="F277:F278"/>
    <mergeCell ref="G277:G278"/>
    <mergeCell ref="H227:H228"/>
    <mergeCell ref="I227:I228"/>
    <mergeCell ref="B263:B264"/>
    <mergeCell ref="C263:C264"/>
    <mergeCell ref="D263:D264"/>
    <mergeCell ref="E263:E264"/>
    <mergeCell ref="F263:F264"/>
    <mergeCell ref="G263:G264"/>
    <mergeCell ref="H263:H264"/>
    <mergeCell ref="I263:I264"/>
    <mergeCell ref="B227:B228"/>
    <mergeCell ref="C227:C228"/>
    <mergeCell ref="D227:D228"/>
    <mergeCell ref="E227:E228"/>
    <mergeCell ref="F227:F228"/>
    <mergeCell ref="G227:G228"/>
    <mergeCell ref="H210:H211"/>
    <mergeCell ref="I210:I211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B210:B211"/>
    <mergeCell ref="C210:C211"/>
    <mergeCell ref="D210:D211"/>
    <mergeCell ref="E210:E211"/>
    <mergeCell ref="F210:F211"/>
    <mergeCell ref="G210:G211"/>
    <mergeCell ref="I194:I195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H190:H191"/>
    <mergeCell ref="B194:B195"/>
    <mergeCell ref="C194:C195"/>
    <mergeCell ref="D194:D195"/>
    <mergeCell ref="E194:E195"/>
    <mergeCell ref="F194:F195"/>
    <mergeCell ref="G194:G195"/>
    <mergeCell ref="H194:H195"/>
    <mergeCell ref="B190:B191"/>
    <mergeCell ref="C190:C191"/>
    <mergeCell ref="D190:D191"/>
    <mergeCell ref="E190:E191"/>
    <mergeCell ref="F190:F191"/>
    <mergeCell ref="G190:G191"/>
    <mergeCell ref="H169:H170"/>
    <mergeCell ref="I169:I170"/>
    <mergeCell ref="B177:B182"/>
    <mergeCell ref="C177:C182"/>
    <mergeCell ref="D177:D182"/>
    <mergeCell ref="E177:E182"/>
    <mergeCell ref="F177:F182"/>
    <mergeCell ref="G177:G182"/>
    <mergeCell ref="H177:H182"/>
    <mergeCell ref="I177:I182"/>
    <mergeCell ref="B169:B170"/>
    <mergeCell ref="C169:C170"/>
    <mergeCell ref="D169:D170"/>
    <mergeCell ref="E169:E170"/>
    <mergeCell ref="F169:F170"/>
    <mergeCell ref="G169:G170"/>
    <mergeCell ref="H163:H166"/>
    <mergeCell ref="I163:I166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B163:B166"/>
    <mergeCell ref="C163:C166"/>
    <mergeCell ref="D163:D166"/>
    <mergeCell ref="E163:E166"/>
    <mergeCell ref="F163:F166"/>
    <mergeCell ref="G163:G166"/>
    <mergeCell ref="H155:H158"/>
    <mergeCell ref="I155:I158"/>
    <mergeCell ref="B159:B162"/>
    <mergeCell ref="C159:C162"/>
    <mergeCell ref="D159:D162"/>
    <mergeCell ref="E159:E162"/>
    <mergeCell ref="F159:F162"/>
    <mergeCell ref="G159:G162"/>
    <mergeCell ref="H159:H162"/>
    <mergeCell ref="I159:I162"/>
    <mergeCell ref="B155:B158"/>
    <mergeCell ref="C155:C158"/>
    <mergeCell ref="D155:D158"/>
    <mergeCell ref="E155:E158"/>
    <mergeCell ref="F155:F158"/>
    <mergeCell ref="G155:G158"/>
    <mergeCell ref="H143:H145"/>
    <mergeCell ref="I143:I145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B143:B145"/>
    <mergeCell ref="C143:C145"/>
    <mergeCell ref="D143:D145"/>
    <mergeCell ref="E143:E145"/>
    <mergeCell ref="F143:F145"/>
    <mergeCell ref="G143:G145"/>
    <mergeCell ref="H136:H139"/>
    <mergeCell ref="I136:I13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B136:B139"/>
    <mergeCell ref="C136:C139"/>
    <mergeCell ref="D136:D139"/>
    <mergeCell ref="E136:E139"/>
    <mergeCell ref="F136:F139"/>
    <mergeCell ref="G136:G139"/>
    <mergeCell ref="H125:H129"/>
    <mergeCell ref="I125:I129"/>
    <mergeCell ref="B131:B135"/>
    <mergeCell ref="C131:C135"/>
    <mergeCell ref="D131:D135"/>
    <mergeCell ref="E131:E135"/>
    <mergeCell ref="F131:F135"/>
    <mergeCell ref="G131:G135"/>
    <mergeCell ref="H131:H135"/>
    <mergeCell ref="I131:I135"/>
    <mergeCell ref="B125:B129"/>
    <mergeCell ref="C125:C129"/>
    <mergeCell ref="D125:D129"/>
    <mergeCell ref="E125:E129"/>
    <mergeCell ref="F125:F129"/>
    <mergeCell ref="G125:G129"/>
    <mergeCell ref="H118:H122"/>
    <mergeCell ref="I118:I122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B118:B122"/>
    <mergeCell ref="C118:C122"/>
    <mergeCell ref="D118:D122"/>
    <mergeCell ref="E118:E122"/>
    <mergeCell ref="F118:F122"/>
    <mergeCell ref="G118:G122"/>
    <mergeCell ref="H110:H111"/>
    <mergeCell ref="I110:I111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B110:B111"/>
    <mergeCell ref="C110:C111"/>
    <mergeCell ref="D110:D111"/>
    <mergeCell ref="E110:E111"/>
    <mergeCell ref="F110:F111"/>
    <mergeCell ref="G110:G111"/>
    <mergeCell ref="H84:H86"/>
    <mergeCell ref="I84:I86"/>
    <mergeCell ref="B91:B92"/>
    <mergeCell ref="C91:C92"/>
    <mergeCell ref="D91:D92"/>
    <mergeCell ref="E91:E92"/>
    <mergeCell ref="F91:F92"/>
    <mergeCell ref="G91:G92"/>
    <mergeCell ref="H91:H92"/>
    <mergeCell ref="I91:I92"/>
    <mergeCell ref="B84:B86"/>
    <mergeCell ref="C84:C86"/>
    <mergeCell ref="D84:D86"/>
    <mergeCell ref="E84:E86"/>
    <mergeCell ref="F84:F86"/>
    <mergeCell ref="G84:G86"/>
    <mergeCell ref="H69:H73"/>
    <mergeCell ref="I69:I73"/>
    <mergeCell ref="B74:B78"/>
    <mergeCell ref="C74:C78"/>
    <mergeCell ref="D74:D78"/>
    <mergeCell ref="E74:E78"/>
    <mergeCell ref="F74:F78"/>
    <mergeCell ref="G74:G78"/>
    <mergeCell ref="H74:H78"/>
    <mergeCell ref="I74:I78"/>
    <mergeCell ref="B69:B73"/>
    <mergeCell ref="C69:C73"/>
    <mergeCell ref="D69:D73"/>
    <mergeCell ref="E69:E73"/>
    <mergeCell ref="F69:F73"/>
    <mergeCell ref="G69:G73"/>
    <mergeCell ref="H62:H63"/>
    <mergeCell ref="I62:I63"/>
    <mergeCell ref="B65:B67"/>
    <mergeCell ref="C65:C67"/>
    <mergeCell ref="D65:D67"/>
    <mergeCell ref="E65:E67"/>
    <mergeCell ref="F65:F67"/>
    <mergeCell ref="G65:G67"/>
    <mergeCell ref="H65:H67"/>
    <mergeCell ref="I65:I67"/>
    <mergeCell ref="B62:B63"/>
    <mergeCell ref="C62:C63"/>
    <mergeCell ref="D62:D63"/>
    <mergeCell ref="E62:E63"/>
    <mergeCell ref="F62:F63"/>
    <mergeCell ref="G62:G63"/>
    <mergeCell ref="H50:H52"/>
    <mergeCell ref="I50:I52"/>
    <mergeCell ref="B53:B55"/>
    <mergeCell ref="C53:C55"/>
    <mergeCell ref="D53:D55"/>
    <mergeCell ref="E53:E55"/>
    <mergeCell ref="F53:F55"/>
    <mergeCell ref="G53:G55"/>
    <mergeCell ref="H53:H55"/>
    <mergeCell ref="I53:I55"/>
    <mergeCell ref="B50:B52"/>
    <mergeCell ref="C50:C52"/>
    <mergeCell ref="D50:D52"/>
    <mergeCell ref="E50:E52"/>
    <mergeCell ref="F50:F52"/>
    <mergeCell ref="G50:G52"/>
    <mergeCell ref="B39:B40"/>
    <mergeCell ref="C39:C40"/>
    <mergeCell ref="D39:D40"/>
    <mergeCell ref="E39:E40"/>
    <mergeCell ref="F39:F40"/>
    <mergeCell ref="G39:G40"/>
    <mergeCell ref="H39:H40"/>
    <mergeCell ref="I39:I40"/>
    <mergeCell ref="B41:B42"/>
    <mergeCell ref="C41:C42"/>
    <mergeCell ref="D41:D42"/>
    <mergeCell ref="E41:E42"/>
    <mergeCell ref="F41:F42"/>
    <mergeCell ref="G41:G42"/>
    <mergeCell ref="H41:H42"/>
    <mergeCell ref="I41:I42"/>
    <mergeCell ref="B32:B33"/>
    <mergeCell ref="C32:C33"/>
    <mergeCell ref="B35:B36"/>
    <mergeCell ref="C35:C36"/>
    <mergeCell ref="D35:D36"/>
    <mergeCell ref="E35:E36"/>
    <mergeCell ref="H20:H21"/>
    <mergeCell ref="I20:I21"/>
    <mergeCell ref="B22:B23"/>
    <mergeCell ref="C22:C23"/>
    <mergeCell ref="D22:D23"/>
    <mergeCell ref="E22:E23"/>
    <mergeCell ref="F22:F23"/>
    <mergeCell ref="G22:G23"/>
    <mergeCell ref="H22:H23"/>
    <mergeCell ref="I22:I23"/>
    <mergeCell ref="F35:F36"/>
    <mergeCell ref="G35:G36"/>
    <mergeCell ref="H35:H36"/>
    <mergeCell ref="I35:I36"/>
    <mergeCell ref="Q13:Q14"/>
    <mergeCell ref="R13:S13"/>
    <mergeCell ref="B20:B21"/>
    <mergeCell ref="C20:C21"/>
    <mergeCell ref="D20:D21"/>
    <mergeCell ref="E20:E21"/>
    <mergeCell ref="F20:F21"/>
    <mergeCell ref="G20:G21"/>
    <mergeCell ref="I13:I14"/>
    <mergeCell ref="J13:J14"/>
    <mergeCell ref="K13:K14"/>
    <mergeCell ref="L13:L14"/>
    <mergeCell ref="M13:M14"/>
    <mergeCell ref="N13:N14"/>
    <mergeCell ref="C11:O11"/>
    <mergeCell ref="B13:B14"/>
    <mergeCell ref="C13:C14"/>
    <mergeCell ref="D13:E13"/>
    <mergeCell ref="F13:F14"/>
    <mergeCell ref="G13:G14"/>
    <mergeCell ref="H13:H14"/>
    <mergeCell ref="O13:O14"/>
    <mergeCell ref="P13:P14"/>
    <mergeCell ref="O1:S1"/>
    <mergeCell ref="O2:S2"/>
    <mergeCell ref="O3:S3"/>
    <mergeCell ref="O4:S4"/>
    <mergeCell ref="O6:S6"/>
    <mergeCell ref="O7:S7"/>
    <mergeCell ref="O8:S8"/>
    <mergeCell ref="O9:S9"/>
    <mergeCell ref="C10:M10"/>
  </mergeCells>
  <conditionalFormatting sqref="C176">
    <cfRule type="duplicateValues" dxfId="50" priority="14"/>
  </conditionalFormatting>
  <conditionalFormatting sqref="C183">
    <cfRule type="duplicateValues" dxfId="49" priority="13"/>
  </conditionalFormatting>
  <conditionalFormatting sqref="C187">
    <cfRule type="duplicateValues" dxfId="48" priority="12"/>
  </conditionalFormatting>
  <conditionalFormatting sqref="C175">
    <cfRule type="duplicateValues" dxfId="47" priority="11"/>
  </conditionalFormatting>
  <conditionalFormatting sqref="C177">
    <cfRule type="duplicateValues" dxfId="46" priority="10"/>
  </conditionalFormatting>
  <conditionalFormatting sqref="C186">
    <cfRule type="duplicateValues" dxfId="45" priority="9"/>
  </conditionalFormatting>
  <conditionalFormatting sqref="C172">
    <cfRule type="duplicateValues" dxfId="44" priority="8"/>
  </conditionalFormatting>
  <conditionalFormatting sqref="C174">
    <cfRule type="duplicateValues" dxfId="43" priority="7"/>
  </conditionalFormatting>
  <conditionalFormatting sqref="C173">
    <cfRule type="duplicateValues" dxfId="42" priority="6"/>
  </conditionalFormatting>
  <conditionalFormatting sqref="C188">
    <cfRule type="duplicateValues" dxfId="41" priority="5"/>
  </conditionalFormatting>
  <conditionalFormatting sqref="C188">
    <cfRule type="duplicateValues" dxfId="40" priority="4"/>
  </conditionalFormatting>
  <conditionalFormatting sqref="C188">
    <cfRule type="duplicateValues" dxfId="39" priority="3"/>
  </conditionalFormatting>
  <conditionalFormatting sqref="C188">
    <cfRule type="duplicateValues" dxfId="38" priority="2"/>
  </conditionalFormatting>
  <conditionalFormatting sqref="C185">
    <cfRule type="duplicateValues" dxfId="37" priority="1"/>
  </conditionalFormatting>
  <conditionalFormatting sqref="C192">
    <cfRule type="duplicateValues" dxfId="36" priority="15"/>
  </conditionalFormatting>
  <conditionalFormatting sqref="C184 C187">
    <cfRule type="duplicateValues" dxfId="35" priority="16"/>
  </conditionalFormatting>
  <conditionalFormatting sqref="C183:C184 C187 C176">
    <cfRule type="duplicateValues" dxfId="34" priority="17"/>
  </conditionalFormatting>
  <pageMargins left="0.9055118110236221" right="0.51181102362204722" top="0.59055118110236227" bottom="0.59055118110236227" header="0.31496062992125984" footer="0.31496062992125984"/>
  <pageSetup paperSize="9" scale="46" fitToHeight="0" orientation="landscape" r:id="rId1"/>
  <headerFooter differentFirst="1">
    <oddHeader>&amp;C&amp;P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172"/>
  <sheetViews>
    <sheetView view="pageBreakPreview" zoomScale="73" zoomScaleNormal="64" zoomScaleSheetLayoutView="73" workbookViewId="0">
      <pane ySplit="16" topLeftCell="A582" activePane="bottomLeft" state="frozen"/>
      <selection activeCell="B10" sqref="B10"/>
      <selection pane="bottomLeft" activeCell="K582" sqref="K582"/>
    </sheetView>
  </sheetViews>
  <sheetFormatPr defaultRowHeight="18.75" x14ac:dyDescent="0.3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21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 x14ac:dyDescent="0.3">
      <c r="C1" s="1"/>
      <c r="D1" s="2"/>
      <c r="I1" s="3"/>
      <c r="J1" s="4"/>
      <c r="K1" s="5"/>
      <c r="L1" s="2"/>
      <c r="M1" s="4"/>
      <c r="P1" s="174" t="s">
        <v>0</v>
      </c>
      <c r="Q1" s="174"/>
      <c r="R1" s="174"/>
      <c r="S1" s="174"/>
      <c r="T1" s="174"/>
    </row>
    <row r="2" spans="2:20" hidden="1" x14ac:dyDescent="0.3">
      <c r="C2" s="1"/>
      <c r="D2" s="2"/>
      <c r="I2" s="3"/>
      <c r="J2" s="4"/>
      <c r="K2" s="5"/>
      <c r="L2" s="2"/>
      <c r="M2" s="4"/>
      <c r="P2" s="174" t="s">
        <v>1</v>
      </c>
      <c r="Q2" s="174"/>
      <c r="R2" s="174"/>
      <c r="S2" s="174"/>
      <c r="T2" s="174"/>
    </row>
    <row r="3" spans="2:20" hidden="1" x14ac:dyDescent="0.3">
      <c r="C3" s="1"/>
      <c r="D3" s="2"/>
      <c r="I3" s="3"/>
      <c r="J3" s="4"/>
      <c r="K3" s="5"/>
      <c r="L3" s="2"/>
      <c r="M3" s="4"/>
      <c r="P3" s="174" t="s">
        <v>2</v>
      </c>
      <c r="Q3" s="174"/>
      <c r="R3" s="174"/>
      <c r="S3" s="174"/>
      <c r="T3" s="174"/>
    </row>
    <row r="4" spans="2:20" hidden="1" x14ac:dyDescent="0.3">
      <c r="C4" s="1"/>
      <c r="D4" s="2"/>
      <c r="I4" s="3"/>
      <c r="J4" s="4"/>
      <c r="K4" s="5"/>
      <c r="L4" s="2"/>
      <c r="M4" s="4"/>
      <c r="P4" s="174" t="s">
        <v>3</v>
      </c>
      <c r="Q4" s="174"/>
      <c r="R4" s="174"/>
      <c r="S4" s="174"/>
      <c r="T4" s="174"/>
    </row>
    <row r="5" spans="2:20" hidden="1" x14ac:dyDescent="0.3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 x14ac:dyDescent="0.3">
      <c r="C6" s="1"/>
      <c r="D6" s="2"/>
      <c r="I6" s="3"/>
      <c r="J6" s="4"/>
      <c r="K6" s="5"/>
      <c r="L6" s="2"/>
      <c r="M6" s="4"/>
      <c r="P6" s="175" t="s">
        <v>4</v>
      </c>
      <c r="Q6" s="175"/>
      <c r="R6" s="175"/>
      <c r="S6" s="175"/>
      <c r="T6" s="175"/>
    </row>
    <row r="7" spans="2:20" hidden="1" x14ac:dyDescent="0.3">
      <c r="C7" s="1"/>
      <c r="D7" s="2"/>
      <c r="I7" s="3"/>
      <c r="J7" s="4"/>
      <c r="K7" s="5"/>
      <c r="L7" s="2"/>
      <c r="M7" s="4"/>
      <c r="P7" s="175" t="s">
        <v>5</v>
      </c>
      <c r="Q7" s="175"/>
      <c r="R7" s="175"/>
      <c r="S7" s="175"/>
      <c r="T7" s="175"/>
    </row>
    <row r="8" spans="2:20" hidden="1" x14ac:dyDescent="0.3">
      <c r="C8" s="1"/>
      <c r="D8" s="2"/>
      <c r="I8" s="3"/>
      <c r="J8" s="4"/>
      <c r="K8" s="5"/>
      <c r="L8" s="2"/>
      <c r="M8" s="4"/>
      <c r="P8" s="175" t="s">
        <v>6</v>
      </c>
      <c r="Q8" s="175"/>
      <c r="R8" s="175"/>
      <c r="S8" s="175"/>
      <c r="T8" s="175"/>
    </row>
    <row r="9" spans="2:20" hidden="1" x14ac:dyDescent="0.3">
      <c r="P9" s="175" t="s">
        <v>7</v>
      </c>
      <c r="Q9" s="175"/>
      <c r="R9" s="175"/>
      <c r="S9" s="175"/>
      <c r="T9" s="175"/>
    </row>
    <row r="10" spans="2:20" x14ac:dyDescent="0.3">
      <c r="D10" s="176" t="s">
        <v>8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19"/>
      <c r="S10" s="6"/>
    </row>
    <row r="11" spans="2:20" x14ac:dyDescent="0.3">
      <c r="D11" s="176" t="s">
        <v>9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2:20" x14ac:dyDescent="0.3">
      <c r="S12" s="1"/>
    </row>
    <row r="13" spans="2:20" x14ac:dyDescent="0.3">
      <c r="B13" s="124"/>
      <c r="C13" s="177" t="s">
        <v>10</v>
      </c>
      <c r="D13" s="177" t="s">
        <v>11</v>
      </c>
      <c r="E13" s="178" t="s">
        <v>12</v>
      </c>
      <c r="F13" s="179"/>
      <c r="G13" s="180" t="s">
        <v>13</v>
      </c>
      <c r="H13" s="180" t="s">
        <v>14</v>
      </c>
      <c r="I13" s="181" t="s">
        <v>15</v>
      </c>
      <c r="J13" s="181" t="s">
        <v>16</v>
      </c>
      <c r="K13" s="177" t="s">
        <v>17</v>
      </c>
      <c r="L13" s="190" t="s">
        <v>18</v>
      </c>
      <c r="M13" s="190" t="s">
        <v>19</v>
      </c>
      <c r="N13" s="190" t="s">
        <v>20</v>
      </c>
      <c r="O13" s="182" t="s">
        <v>21</v>
      </c>
      <c r="P13" s="182" t="s">
        <v>22</v>
      </c>
      <c r="Q13" s="183" t="s">
        <v>23</v>
      </c>
      <c r="R13" s="184" t="s">
        <v>24</v>
      </c>
      <c r="S13" s="178" t="s">
        <v>25</v>
      </c>
      <c r="T13" s="179"/>
    </row>
    <row r="14" spans="2:20" ht="153" x14ac:dyDescent="0.3">
      <c r="B14" s="124" t="s">
        <v>930</v>
      </c>
      <c r="C14" s="177"/>
      <c r="D14" s="177"/>
      <c r="E14" s="120" t="s">
        <v>26</v>
      </c>
      <c r="F14" s="120" t="s">
        <v>27</v>
      </c>
      <c r="G14" s="180"/>
      <c r="H14" s="180"/>
      <c r="I14" s="181"/>
      <c r="J14" s="181"/>
      <c r="K14" s="177"/>
      <c r="L14" s="190"/>
      <c r="M14" s="190"/>
      <c r="N14" s="190"/>
      <c r="O14" s="182"/>
      <c r="P14" s="182"/>
      <c r="Q14" s="183"/>
      <c r="R14" s="185"/>
      <c r="S14" s="120" t="s">
        <v>28</v>
      </c>
      <c r="T14" s="120" t="s">
        <v>29</v>
      </c>
    </row>
    <row r="15" spans="2:20" x14ac:dyDescent="0.3">
      <c r="B15" s="124"/>
      <c r="C15" s="112">
        <v>1</v>
      </c>
      <c r="D15" s="112">
        <v>2</v>
      </c>
      <c r="E15" s="112">
        <v>3</v>
      </c>
      <c r="F15" s="112">
        <v>4</v>
      </c>
      <c r="G15" s="112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18"/>
      <c r="R15" s="117"/>
      <c r="S15" s="114">
        <v>15</v>
      </c>
      <c r="T15" s="4">
        <v>16</v>
      </c>
    </row>
    <row r="16" spans="2:20" x14ac:dyDescent="0.3">
      <c r="B16" s="124"/>
      <c r="C16" s="112"/>
      <c r="D16" s="112"/>
      <c r="E16" s="112"/>
      <c r="F16" s="112"/>
      <c r="G16" s="112"/>
      <c r="H16" s="112"/>
      <c r="I16" s="110"/>
      <c r="J16" s="110"/>
      <c r="K16" s="113"/>
      <c r="L16" s="110"/>
      <c r="M16" s="110"/>
      <c r="N16" s="110"/>
      <c r="O16" s="16"/>
      <c r="P16" s="16"/>
      <c r="Q16" s="23"/>
      <c r="R16" s="24"/>
      <c r="S16" s="114"/>
      <c r="T16" s="114"/>
    </row>
    <row r="17" spans="1:20" x14ac:dyDescent="0.3">
      <c r="A17" s="139">
        <f>B24+B26+B29+B48+B58+B60+B100+B102+B104+B129+B141+B146+B153+B170+B196+B204+B207+B301</f>
        <v>265</v>
      </c>
      <c r="B17" s="124">
        <f>C24+C26+C29+C48+C58+C60+C97+C102+C104+C125+C140+C146+C152+C169+C196+C204+C207+C301</f>
        <v>187</v>
      </c>
      <c r="C17" s="112"/>
      <c r="D17" s="25" t="s">
        <v>30</v>
      </c>
      <c r="E17" s="112"/>
      <c r="F17" s="112"/>
      <c r="G17" s="112"/>
      <c r="H17" s="112"/>
      <c r="I17" s="26">
        <f>I18+I208</f>
        <v>585119.89269999997</v>
      </c>
      <c r="J17" s="26"/>
      <c r="K17" s="27"/>
      <c r="L17" s="26">
        <f>L18+L208</f>
        <v>425613434.33536196</v>
      </c>
      <c r="M17" s="26">
        <f>M18+M208</f>
        <v>13712046.478270002</v>
      </c>
      <c r="N17" s="26">
        <f>N18+N208</f>
        <v>439325480.81363207</v>
      </c>
      <c r="O17" s="110"/>
      <c r="P17" s="28"/>
      <c r="Q17" s="29">
        <f>Q18+Q208</f>
        <v>383170550</v>
      </c>
      <c r="R17" s="30">
        <f>Q17-N17</f>
        <v>-56154930.813632071</v>
      </c>
      <c r="S17" s="114"/>
      <c r="T17" s="114"/>
    </row>
    <row r="18" spans="1:20" x14ac:dyDescent="0.3">
      <c r="B18" s="124"/>
      <c r="C18" s="112"/>
      <c r="D18" s="25" t="s">
        <v>31</v>
      </c>
      <c r="E18" s="112"/>
      <c r="F18" s="112"/>
      <c r="G18" s="112"/>
      <c r="H18" s="112"/>
      <c r="I18" s="30">
        <f>I19+I25+I27+I30+I49+I59+I61+I101+I103+I105+I130+I142+I147+I154+I171+I197+I205</f>
        <v>209960.44270000004</v>
      </c>
      <c r="J18" s="30"/>
      <c r="K18" s="113"/>
      <c r="L18" s="26">
        <f>L19+L25+L27+L30+L49+L59+L61+L101+L103+L105+L130+L142+L147+L154+L171+L197+L205</f>
        <v>98543046.437761992</v>
      </c>
      <c r="M18" s="26">
        <f t="shared" ref="M18:N18" si="0">M19+M25+M27+M30+M49+M59+M61+M101+M103+M105+M130+M142+M147+M154+M171+M197+M205</f>
        <v>5593536.8566699987</v>
      </c>
      <c r="N18" s="26">
        <f t="shared" si="0"/>
        <v>104136583.294432</v>
      </c>
      <c r="O18" s="115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-15265305.506931994</v>
      </c>
      <c r="S18" s="114"/>
      <c r="T18" s="114"/>
    </row>
    <row r="19" spans="1:20" x14ac:dyDescent="0.3">
      <c r="B19" s="124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15"/>
      <c r="P19" s="28"/>
      <c r="Q19" s="29">
        <v>1240040</v>
      </c>
      <c r="R19" s="30">
        <f>Q19-N19</f>
        <v>651832.01600000006</v>
      </c>
      <c r="S19" s="114"/>
      <c r="T19" s="114"/>
    </row>
    <row r="20" spans="1:20" ht="56.25" x14ac:dyDescent="0.3">
      <c r="B20" s="124">
        <v>1</v>
      </c>
      <c r="C20" s="186">
        <v>1</v>
      </c>
      <c r="D20" s="188" t="s">
        <v>33</v>
      </c>
      <c r="E20" s="186">
        <v>1994</v>
      </c>
      <c r="F20" s="186"/>
      <c r="G20" s="186" t="s">
        <v>34</v>
      </c>
      <c r="H20" s="186">
        <v>2</v>
      </c>
      <c r="I20" s="191">
        <v>2039.4999999999998</v>
      </c>
      <c r="J20" s="193">
        <v>678.4</v>
      </c>
      <c r="K20" s="34" t="s">
        <v>35</v>
      </c>
      <c r="L20" s="110">
        <f>I20*O20</f>
        <v>114681.08499999998</v>
      </c>
      <c r="M20" s="115">
        <f>I20*P20</f>
        <v>28124.704999999994</v>
      </c>
      <c r="N20" s="115">
        <f>L20+M20</f>
        <v>142805.78999999998</v>
      </c>
      <c r="O20" s="115">
        <v>56.23</v>
      </c>
      <c r="P20" s="115">
        <v>13.79</v>
      </c>
      <c r="Q20" s="29"/>
      <c r="R20" s="24"/>
      <c r="S20" s="114" t="s">
        <v>36</v>
      </c>
      <c r="T20" s="114" t="s">
        <v>37</v>
      </c>
    </row>
    <row r="21" spans="1:20" ht="56.25" x14ac:dyDescent="0.3">
      <c r="B21" s="124">
        <v>2</v>
      </c>
      <c r="C21" s="187"/>
      <c r="D21" s="189"/>
      <c r="E21" s="187"/>
      <c r="F21" s="187"/>
      <c r="G21" s="187"/>
      <c r="H21" s="187"/>
      <c r="I21" s="192"/>
      <c r="J21" s="194"/>
      <c r="K21" s="34" t="s">
        <v>38</v>
      </c>
      <c r="L21" s="110">
        <f>I20*O21</f>
        <v>71321.314999999988</v>
      </c>
      <c r="M21" s="115">
        <f>I20*P21</f>
        <v>27186.534999999996</v>
      </c>
      <c r="N21" s="115">
        <f>L21+M21</f>
        <v>98507.849999999977</v>
      </c>
      <c r="O21" s="115">
        <v>34.97</v>
      </c>
      <c r="P21" s="115">
        <v>13.33</v>
      </c>
      <c r="Q21" s="29"/>
      <c r="R21" s="24"/>
      <c r="S21" s="114" t="s">
        <v>36</v>
      </c>
      <c r="T21" s="114" t="s">
        <v>37</v>
      </c>
    </row>
    <row r="22" spans="1:20" ht="56.25" x14ac:dyDescent="0.3">
      <c r="B22" s="124">
        <v>3</v>
      </c>
      <c r="C22" s="186">
        <v>2</v>
      </c>
      <c r="D22" s="188" t="s">
        <v>39</v>
      </c>
      <c r="E22" s="186">
        <v>1978</v>
      </c>
      <c r="F22" s="186"/>
      <c r="G22" s="186" t="s">
        <v>34</v>
      </c>
      <c r="H22" s="186">
        <v>2</v>
      </c>
      <c r="I22" s="193">
        <v>2165.7000000000003</v>
      </c>
      <c r="J22" s="193">
        <v>849.6</v>
      </c>
      <c r="K22" s="34" t="s">
        <v>35</v>
      </c>
      <c r="L22" s="110">
        <f>I22*O22</f>
        <v>121777.311</v>
      </c>
      <c r="M22" s="115">
        <f>I22*P22</f>
        <v>29865.003000000001</v>
      </c>
      <c r="N22" s="115">
        <f>L22+M22</f>
        <v>151642.31400000001</v>
      </c>
      <c r="O22" s="115">
        <v>56.23</v>
      </c>
      <c r="P22" s="115">
        <v>13.79</v>
      </c>
      <c r="Q22" s="29"/>
      <c r="R22" s="24"/>
      <c r="S22" s="114" t="s">
        <v>36</v>
      </c>
      <c r="T22" s="114" t="s">
        <v>37</v>
      </c>
    </row>
    <row r="23" spans="1:20" ht="56.25" x14ac:dyDescent="0.3">
      <c r="B23" s="124">
        <v>4</v>
      </c>
      <c r="C23" s="187"/>
      <c r="D23" s="189"/>
      <c r="E23" s="187"/>
      <c r="F23" s="187"/>
      <c r="G23" s="187"/>
      <c r="H23" s="187"/>
      <c r="I23" s="194"/>
      <c r="J23" s="194"/>
      <c r="K23" s="34" t="s">
        <v>38</v>
      </c>
      <c r="L23" s="110">
        <f>I22*O23</f>
        <v>75734.52900000001</v>
      </c>
      <c r="M23" s="115">
        <f>I22*P23</f>
        <v>28868.781000000003</v>
      </c>
      <c r="N23" s="115">
        <f>L23+M23</f>
        <v>104603.31000000001</v>
      </c>
      <c r="O23" s="115">
        <v>34.97</v>
      </c>
      <c r="P23" s="115">
        <v>13.33</v>
      </c>
      <c r="Q23" s="29"/>
      <c r="R23" s="24"/>
      <c r="S23" s="114" t="s">
        <v>36</v>
      </c>
      <c r="T23" s="114" t="s">
        <v>37</v>
      </c>
    </row>
    <row r="24" spans="1:20" ht="37.5" x14ac:dyDescent="0.3">
      <c r="B24" s="124">
        <v>5</v>
      </c>
      <c r="C24" s="112">
        <v>3</v>
      </c>
      <c r="D24" s="113" t="s">
        <v>40</v>
      </c>
      <c r="E24" s="112">
        <v>1981</v>
      </c>
      <c r="F24" s="112"/>
      <c r="G24" s="112" t="s">
        <v>41</v>
      </c>
      <c r="H24" s="112">
        <v>2</v>
      </c>
      <c r="I24" s="110">
        <v>648</v>
      </c>
      <c r="J24" s="110">
        <v>406.1</v>
      </c>
      <c r="K24" s="34" t="s">
        <v>42</v>
      </c>
      <c r="L24" s="110">
        <f>I24*O24</f>
        <v>80766.720000000001</v>
      </c>
      <c r="M24" s="115">
        <f>I24*P24</f>
        <v>9882</v>
      </c>
      <c r="N24" s="115">
        <f>L24+M24</f>
        <v>90648.72</v>
      </c>
      <c r="O24" s="115">
        <v>124.64</v>
      </c>
      <c r="P24" s="115">
        <v>15.25</v>
      </c>
      <c r="Q24" s="29"/>
      <c r="R24" s="24"/>
      <c r="S24" s="114" t="s">
        <v>36</v>
      </c>
      <c r="T24" s="114" t="s">
        <v>37</v>
      </c>
    </row>
    <row r="25" spans="1:20" x14ac:dyDescent="0.3">
      <c r="B25" s="124"/>
      <c r="C25" s="32"/>
      <c r="D25" s="25" t="s">
        <v>43</v>
      </c>
      <c r="E25" s="112"/>
      <c r="F25" s="112"/>
      <c r="G25" s="112"/>
      <c r="H25" s="112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15"/>
      <c r="Q25" s="29">
        <v>739700</v>
      </c>
      <c r="R25" s="30">
        <f>Q25-N25</f>
        <v>-315633.09999999986</v>
      </c>
      <c r="S25" s="114"/>
      <c r="T25" s="114"/>
    </row>
    <row r="26" spans="1:20" ht="37.5" x14ac:dyDescent="0.3">
      <c r="B26" s="124">
        <v>1</v>
      </c>
      <c r="C26" s="112">
        <v>1</v>
      </c>
      <c r="D26" s="113" t="s">
        <v>44</v>
      </c>
      <c r="E26" s="112">
        <v>1981</v>
      </c>
      <c r="F26" s="112"/>
      <c r="G26" s="112" t="s">
        <v>34</v>
      </c>
      <c r="H26" s="112">
        <v>2</v>
      </c>
      <c r="I26" s="110">
        <v>2273.1999999999998</v>
      </c>
      <c r="J26" s="110">
        <v>969.9</v>
      </c>
      <c r="K26" s="34" t="s">
        <v>45</v>
      </c>
      <c r="L26" s="110">
        <f>I26*O26</f>
        <v>1014551.8919999999</v>
      </c>
      <c r="M26" s="115">
        <f>I26*P26</f>
        <v>40781.207999999999</v>
      </c>
      <c r="N26" s="115">
        <f>L26+M26</f>
        <v>1055333.0999999999</v>
      </c>
      <c r="O26" s="115">
        <v>446.31</v>
      </c>
      <c r="P26" s="115">
        <v>17.940000000000001</v>
      </c>
      <c r="Q26" s="29"/>
      <c r="R26" s="24"/>
      <c r="S26" s="114" t="s">
        <v>36</v>
      </c>
      <c r="T26" s="114" t="s">
        <v>37</v>
      </c>
    </row>
    <row r="27" spans="1:20" x14ac:dyDescent="0.3">
      <c r="B27" s="124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15"/>
      <c r="Q27" s="29">
        <v>711430</v>
      </c>
      <c r="R27" s="30">
        <f>Q27-N27</f>
        <v>-762790.93899999978</v>
      </c>
      <c r="S27" s="114"/>
      <c r="T27" s="114"/>
    </row>
    <row r="28" spans="1:20" ht="37.5" x14ac:dyDescent="0.3">
      <c r="B28" s="124">
        <v>1</v>
      </c>
      <c r="C28" s="112">
        <v>1</v>
      </c>
      <c r="D28" s="113" t="s">
        <v>47</v>
      </c>
      <c r="E28" s="112">
        <v>1969</v>
      </c>
      <c r="F28" s="112"/>
      <c r="G28" s="112" t="s">
        <v>34</v>
      </c>
      <c r="H28" s="112">
        <v>2</v>
      </c>
      <c r="I28" s="110">
        <v>376.7</v>
      </c>
      <c r="J28" s="110">
        <v>211.7</v>
      </c>
      <c r="K28" s="34" t="s">
        <v>48</v>
      </c>
      <c r="L28" s="110">
        <f>I28*O28</f>
        <v>427742.85</v>
      </c>
      <c r="M28" s="115">
        <f>I28*P28</f>
        <v>14762.873</v>
      </c>
      <c r="N28" s="115">
        <f>L28+M28</f>
        <v>442505.723</v>
      </c>
      <c r="O28" s="115">
        <v>1135.5</v>
      </c>
      <c r="P28" s="115">
        <v>39.19</v>
      </c>
      <c r="Q28" s="29"/>
      <c r="R28" s="24"/>
      <c r="S28" s="114" t="s">
        <v>36</v>
      </c>
      <c r="T28" s="114" t="s">
        <v>37</v>
      </c>
    </row>
    <row r="29" spans="1:20" ht="37.5" x14ac:dyDescent="0.3">
      <c r="B29" s="124">
        <v>2</v>
      </c>
      <c r="C29" s="112">
        <v>2</v>
      </c>
      <c r="D29" s="113" t="s">
        <v>49</v>
      </c>
      <c r="E29" s="112">
        <v>1969</v>
      </c>
      <c r="F29" s="112"/>
      <c r="G29" s="112" t="s">
        <v>34</v>
      </c>
      <c r="H29" s="112">
        <v>2</v>
      </c>
      <c r="I29" s="110">
        <v>867.59999999999991</v>
      </c>
      <c r="J29" s="110">
        <v>578.4</v>
      </c>
      <c r="K29" s="34" t="s">
        <v>48</v>
      </c>
      <c r="L29" s="110">
        <f>I29*O29</f>
        <v>1000446.9119999998</v>
      </c>
      <c r="M29" s="115">
        <f>I29*P29</f>
        <v>31268.303999999996</v>
      </c>
      <c r="N29" s="115">
        <f>L29+M29</f>
        <v>1031715.2159999998</v>
      </c>
      <c r="O29" s="115">
        <v>1153.1199999999999</v>
      </c>
      <c r="P29" s="115">
        <v>36.04</v>
      </c>
      <c r="Q29" s="29"/>
      <c r="R29" s="24"/>
      <c r="S29" s="114" t="s">
        <v>36</v>
      </c>
      <c r="T29" s="114" t="s">
        <v>37</v>
      </c>
    </row>
    <row r="30" spans="1:20" x14ac:dyDescent="0.3">
      <c r="B30" s="124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15"/>
      <c r="Q30" s="29">
        <v>8727200</v>
      </c>
      <c r="R30" s="30">
        <f>Q30-N30</f>
        <v>-153305.55240000039</v>
      </c>
      <c r="S30" s="114"/>
      <c r="T30" s="114"/>
    </row>
    <row r="31" spans="1:20" ht="37.5" x14ac:dyDescent="0.3">
      <c r="B31" s="124">
        <v>1</v>
      </c>
      <c r="C31" s="112">
        <v>1</v>
      </c>
      <c r="D31" s="113" t="s">
        <v>51</v>
      </c>
      <c r="E31" s="112">
        <v>1981</v>
      </c>
      <c r="F31" s="112"/>
      <c r="G31" s="112" t="s">
        <v>34</v>
      </c>
      <c r="H31" s="112">
        <v>3</v>
      </c>
      <c r="I31" s="110">
        <v>1756.1000000000001</v>
      </c>
      <c r="J31" s="110">
        <f>429.6+429.6</f>
        <v>859.2</v>
      </c>
      <c r="K31" s="34" t="s">
        <v>42</v>
      </c>
      <c r="L31" s="110">
        <f>I31*O31</f>
        <v>264205.245</v>
      </c>
      <c r="M31" s="115">
        <f>I31*P31</f>
        <v>26271.256000000005</v>
      </c>
      <c r="N31" s="115">
        <f t="shared" ref="N31:N48" si="1">L31+M31</f>
        <v>290476.50099999999</v>
      </c>
      <c r="O31" s="115">
        <v>150.44999999999999</v>
      </c>
      <c r="P31" s="115">
        <v>14.96</v>
      </c>
      <c r="Q31" s="29"/>
      <c r="R31" s="24"/>
      <c r="S31" s="114" t="s">
        <v>36</v>
      </c>
      <c r="T31" s="114" t="s">
        <v>37</v>
      </c>
    </row>
    <row r="32" spans="1:20" ht="56.25" x14ac:dyDescent="0.3">
      <c r="B32" s="124">
        <v>2</v>
      </c>
      <c r="C32" s="186">
        <v>2</v>
      </c>
      <c r="D32" s="188" t="s">
        <v>52</v>
      </c>
      <c r="E32" s="112">
        <v>1980</v>
      </c>
      <c r="F32" s="112"/>
      <c r="G32" s="112" t="s">
        <v>34</v>
      </c>
      <c r="H32" s="112">
        <v>3</v>
      </c>
      <c r="I32" s="110">
        <v>1258.8</v>
      </c>
      <c r="J32" s="110">
        <v>820.4</v>
      </c>
      <c r="K32" s="34" t="s">
        <v>35</v>
      </c>
      <c r="L32" s="110">
        <f>I32*O32</f>
        <v>69120.707999999999</v>
      </c>
      <c r="M32" s="115">
        <f>I32*P32</f>
        <v>15672.059999999998</v>
      </c>
      <c r="N32" s="115">
        <f t="shared" si="1"/>
        <v>84792.767999999996</v>
      </c>
      <c r="O32" s="115">
        <v>54.91</v>
      </c>
      <c r="P32" s="115">
        <v>12.45</v>
      </c>
      <c r="Q32" s="29"/>
      <c r="R32" s="24"/>
      <c r="S32" s="114" t="s">
        <v>36</v>
      </c>
      <c r="T32" s="114" t="s">
        <v>37</v>
      </c>
    </row>
    <row r="33" spans="2:45" ht="37.5" x14ac:dyDescent="0.3">
      <c r="B33" s="124">
        <v>3</v>
      </c>
      <c r="C33" s="187"/>
      <c r="D33" s="189"/>
      <c r="E33" s="112">
        <v>1980</v>
      </c>
      <c r="F33" s="112"/>
      <c r="G33" s="112"/>
      <c r="H33" s="112"/>
      <c r="I33" s="110"/>
      <c r="J33" s="110"/>
      <c r="K33" s="34" t="s">
        <v>53</v>
      </c>
      <c r="L33" s="110">
        <f>I32*O33</f>
        <v>43000.607999999993</v>
      </c>
      <c r="M33" s="115">
        <f>I32*P33</f>
        <v>13809.036</v>
      </c>
      <c r="N33" s="115">
        <f t="shared" si="1"/>
        <v>56809.643999999993</v>
      </c>
      <c r="O33" s="115">
        <v>34.159999999999997</v>
      </c>
      <c r="P33" s="115">
        <v>10.97</v>
      </c>
      <c r="Q33" s="29"/>
      <c r="R33" s="24"/>
      <c r="S33" s="114" t="s">
        <v>36</v>
      </c>
      <c r="T33" s="114" t="s">
        <v>37</v>
      </c>
    </row>
    <row r="34" spans="2:45" ht="37.5" x14ac:dyDescent="0.3">
      <c r="B34" s="124">
        <v>4</v>
      </c>
      <c r="C34" s="112">
        <v>3</v>
      </c>
      <c r="D34" s="113" t="s">
        <v>54</v>
      </c>
      <c r="E34" s="112">
        <v>1990</v>
      </c>
      <c r="F34" s="112"/>
      <c r="G34" s="112" t="s">
        <v>34</v>
      </c>
      <c r="H34" s="112">
        <v>3</v>
      </c>
      <c r="I34" s="110">
        <v>2117.7799999999997</v>
      </c>
      <c r="J34" s="110">
        <v>1042</v>
      </c>
      <c r="K34" s="34" t="s">
        <v>42</v>
      </c>
      <c r="L34" s="110">
        <f>I34*O34</f>
        <v>318620.00099999993</v>
      </c>
      <c r="M34" s="115">
        <f>I34*P34</f>
        <v>31681.988799999999</v>
      </c>
      <c r="N34" s="115">
        <f t="shared" si="1"/>
        <v>350301.98979999992</v>
      </c>
      <c r="O34" s="115">
        <v>150.44999999999999</v>
      </c>
      <c r="P34" s="115">
        <v>14.96</v>
      </c>
      <c r="Q34" s="29"/>
      <c r="R34" s="24"/>
      <c r="S34" s="114" t="s">
        <v>36</v>
      </c>
      <c r="T34" s="114" t="s">
        <v>37</v>
      </c>
    </row>
    <row r="35" spans="2:45" ht="56.25" customHeight="1" x14ac:dyDescent="0.3">
      <c r="B35" s="124">
        <v>5</v>
      </c>
      <c r="C35" s="186">
        <v>4</v>
      </c>
      <c r="D35" s="188" t="s">
        <v>55</v>
      </c>
      <c r="E35" s="186">
        <v>1965</v>
      </c>
      <c r="F35" s="186"/>
      <c r="G35" s="186" t="s">
        <v>56</v>
      </c>
      <c r="H35" s="186">
        <v>2</v>
      </c>
      <c r="I35" s="193">
        <v>752.8</v>
      </c>
      <c r="J35" s="193">
        <v>423.4</v>
      </c>
      <c r="K35" s="34" t="s">
        <v>48</v>
      </c>
      <c r="L35" s="110">
        <f>I35*O35</f>
        <v>810645.15199999989</v>
      </c>
      <c r="M35" s="115">
        <f>I35*P35</f>
        <v>28937.631999999998</v>
      </c>
      <c r="N35" s="115">
        <f t="shared" si="1"/>
        <v>839582.78399999987</v>
      </c>
      <c r="O35" s="115">
        <v>1076.8399999999999</v>
      </c>
      <c r="P35" s="115">
        <v>38.44</v>
      </c>
      <c r="Q35" s="29"/>
      <c r="R35" s="24"/>
      <c r="S35" s="114" t="s">
        <v>36</v>
      </c>
      <c r="T35" s="114" t="s">
        <v>37</v>
      </c>
    </row>
    <row r="36" spans="2:45" ht="37.5" x14ac:dyDescent="0.3">
      <c r="B36" s="124">
        <v>6</v>
      </c>
      <c r="C36" s="187"/>
      <c r="D36" s="189"/>
      <c r="E36" s="187"/>
      <c r="F36" s="187"/>
      <c r="G36" s="187"/>
      <c r="H36" s="187"/>
      <c r="I36" s="194"/>
      <c r="J36" s="194"/>
      <c r="K36" s="34" t="s">
        <v>42</v>
      </c>
      <c r="L36" s="110">
        <f>I35*O36</f>
        <v>123519.424</v>
      </c>
      <c r="M36" s="115">
        <f>I35*P36</f>
        <v>11450.088</v>
      </c>
      <c r="N36" s="115">
        <f t="shared" si="1"/>
        <v>134969.51199999999</v>
      </c>
      <c r="O36" s="115">
        <v>164.08</v>
      </c>
      <c r="P36" s="115">
        <v>15.21</v>
      </c>
      <c r="Q36" s="29"/>
      <c r="R36" s="24"/>
      <c r="S36" s="114" t="s">
        <v>36</v>
      </c>
      <c r="T36" s="114" t="s">
        <v>37</v>
      </c>
    </row>
    <row r="37" spans="2:45" ht="37.5" x14ac:dyDescent="0.3">
      <c r="B37" s="124">
        <v>7</v>
      </c>
      <c r="C37" s="112">
        <v>5</v>
      </c>
      <c r="D37" s="113" t="s">
        <v>57</v>
      </c>
      <c r="E37" s="112">
        <v>1975</v>
      </c>
      <c r="F37" s="112"/>
      <c r="G37" s="112" t="s">
        <v>34</v>
      </c>
      <c r="H37" s="112">
        <v>3</v>
      </c>
      <c r="I37" s="110">
        <v>2224</v>
      </c>
      <c r="J37" s="110">
        <v>1091.7</v>
      </c>
      <c r="K37" s="34" t="s">
        <v>45</v>
      </c>
      <c r="L37" s="110">
        <f>I37*O37</f>
        <v>911150.55999999994</v>
      </c>
      <c r="M37" s="115">
        <f>I37*P37</f>
        <v>33182.080000000002</v>
      </c>
      <c r="N37" s="115">
        <f t="shared" si="1"/>
        <v>944332.6399999999</v>
      </c>
      <c r="O37" s="115">
        <v>409.69</v>
      </c>
      <c r="P37" s="115">
        <v>14.92</v>
      </c>
      <c r="Q37" s="29"/>
      <c r="R37" s="24"/>
      <c r="S37" s="114" t="s">
        <v>36</v>
      </c>
      <c r="T37" s="114" t="s">
        <v>37</v>
      </c>
    </row>
    <row r="38" spans="2:45" ht="37.5" x14ac:dyDescent="0.3">
      <c r="B38" s="124">
        <v>8</v>
      </c>
      <c r="C38" s="112">
        <v>6</v>
      </c>
      <c r="D38" s="113" t="s">
        <v>58</v>
      </c>
      <c r="E38" s="112">
        <v>1976</v>
      </c>
      <c r="F38" s="112"/>
      <c r="G38" s="112" t="s">
        <v>34</v>
      </c>
      <c r="H38" s="112">
        <v>3</v>
      </c>
      <c r="I38" s="110">
        <v>2200.6</v>
      </c>
      <c r="J38" s="110">
        <v>1083.5</v>
      </c>
      <c r="K38" s="113" t="s">
        <v>45</v>
      </c>
      <c r="L38" s="110">
        <f>I38*O38</f>
        <v>901563.81400000001</v>
      </c>
      <c r="M38" s="115">
        <f>I38*P38</f>
        <v>32832.951999999997</v>
      </c>
      <c r="N38" s="115">
        <f t="shared" si="1"/>
        <v>934396.76600000006</v>
      </c>
      <c r="O38" s="115">
        <v>409.69</v>
      </c>
      <c r="P38" s="115">
        <v>14.92</v>
      </c>
      <c r="Q38" s="29"/>
      <c r="R38" s="24"/>
      <c r="S38" s="114" t="s">
        <v>36</v>
      </c>
      <c r="T38" s="114" t="s">
        <v>37</v>
      </c>
    </row>
    <row r="39" spans="2:45" x14ac:dyDescent="0.3">
      <c r="B39" s="124">
        <v>9</v>
      </c>
      <c r="C39" s="186">
        <v>7</v>
      </c>
      <c r="D39" s="188" t="s">
        <v>59</v>
      </c>
      <c r="E39" s="186">
        <v>1970</v>
      </c>
      <c r="F39" s="186"/>
      <c r="G39" s="186" t="s">
        <v>34</v>
      </c>
      <c r="H39" s="186">
        <v>2</v>
      </c>
      <c r="I39" s="193">
        <v>671.19999999999993</v>
      </c>
      <c r="J39" s="193">
        <v>352.3</v>
      </c>
      <c r="K39" s="34" t="s">
        <v>48</v>
      </c>
      <c r="L39" s="110">
        <f>I39*O39</f>
        <v>762147.6</v>
      </c>
      <c r="M39" s="115">
        <f>I39*P39</f>
        <v>26304.327999999994</v>
      </c>
      <c r="N39" s="115">
        <f t="shared" si="1"/>
        <v>788451.92799999996</v>
      </c>
      <c r="O39" s="115">
        <v>1135.5</v>
      </c>
      <c r="P39" s="115">
        <v>39.19</v>
      </c>
      <c r="Q39" s="29"/>
      <c r="R39" s="24"/>
      <c r="S39" s="114" t="s">
        <v>36</v>
      </c>
      <c r="T39" s="114" t="s">
        <v>37</v>
      </c>
    </row>
    <row r="40" spans="2:45" ht="37.5" x14ac:dyDescent="0.3">
      <c r="B40" s="124">
        <v>10</v>
      </c>
      <c r="C40" s="187"/>
      <c r="D40" s="189"/>
      <c r="E40" s="187"/>
      <c r="F40" s="187"/>
      <c r="G40" s="187"/>
      <c r="H40" s="187"/>
      <c r="I40" s="194"/>
      <c r="J40" s="194"/>
      <c r="K40" s="34" t="s">
        <v>42</v>
      </c>
      <c r="L40" s="110">
        <f>I39*O40</f>
        <v>109908.99999999999</v>
      </c>
      <c r="M40" s="115">
        <f>I39*P40</f>
        <v>10202.239999999998</v>
      </c>
      <c r="N40" s="115">
        <f t="shared" si="1"/>
        <v>120111.23999999999</v>
      </c>
      <c r="O40" s="115">
        <v>163.75</v>
      </c>
      <c r="P40" s="115">
        <v>15.2</v>
      </c>
      <c r="Q40" s="29"/>
      <c r="R40" s="24"/>
      <c r="S40" s="114" t="s">
        <v>36</v>
      </c>
      <c r="T40" s="114" t="s">
        <v>37</v>
      </c>
    </row>
    <row r="41" spans="2:45" ht="37.5" x14ac:dyDescent="0.3">
      <c r="B41" s="124">
        <v>11</v>
      </c>
      <c r="C41" s="186">
        <v>8</v>
      </c>
      <c r="D41" s="188" t="s">
        <v>60</v>
      </c>
      <c r="E41" s="186">
        <v>1978</v>
      </c>
      <c r="F41" s="186"/>
      <c r="G41" s="186" t="s">
        <v>34</v>
      </c>
      <c r="H41" s="186">
        <v>3</v>
      </c>
      <c r="I41" s="193">
        <v>2669.02</v>
      </c>
      <c r="J41" s="193">
        <v>1265.0999999999999</v>
      </c>
      <c r="K41" s="34" t="s">
        <v>45</v>
      </c>
      <c r="L41" s="110">
        <f>I41*O41</f>
        <v>1093470.8037999999</v>
      </c>
      <c r="M41" s="115">
        <f>I41*P41</f>
        <v>39821.778400000003</v>
      </c>
      <c r="N41" s="115">
        <f t="shared" si="1"/>
        <v>1133292.5821999998</v>
      </c>
      <c r="O41" s="115">
        <v>409.69</v>
      </c>
      <c r="P41" s="115">
        <v>14.92</v>
      </c>
      <c r="Q41" s="29"/>
      <c r="R41" s="24"/>
      <c r="S41" s="114" t="s">
        <v>36</v>
      </c>
      <c r="T41" s="114" t="s">
        <v>37</v>
      </c>
    </row>
    <row r="42" spans="2:45" ht="56.25" x14ac:dyDescent="0.3">
      <c r="B42" s="124">
        <v>12</v>
      </c>
      <c r="C42" s="187"/>
      <c r="D42" s="189"/>
      <c r="E42" s="187"/>
      <c r="F42" s="187"/>
      <c r="G42" s="187"/>
      <c r="H42" s="187"/>
      <c r="I42" s="194"/>
      <c r="J42" s="194"/>
      <c r="K42" s="34" t="s">
        <v>35</v>
      </c>
      <c r="L42" s="110">
        <f>I41*O42</f>
        <v>146555.88819999999</v>
      </c>
      <c r="M42" s="115">
        <f>I41*P42</f>
        <v>33229.298999999999</v>
      </c>
      <c r="N42" s="115">
        <f t="shared" si="1"/>
        <v>179785.18719999999</v>
      </c>
      <c r="O42" s="115">
        <v>54.91</v>
      </c>
      <c r="P42" s="115">
        <v>12.45</v>
      </c>
      <c r="Q42" s="29"/>
      <c r="R42" s="24"/>
      <c r="S42" s="114" t="s">
        <v>36</v>
      </c>
      <c r="T42" s="114" t="s">
        <v>37</v>
      </c>
    </row>
    <row r="43" spans="2:45" ht="37.5" x14ac:dyDescent="0.3">
      <c r="B43" s="124">
        <v>13</v>
      </c>
      <c r="C43" s="112">
        <v>9</v>
      </c>
      <c r="D43" s="113" t="s">
        <v>61</v>
      </c>
      <c r="E43" s="112">
        <v>1970</v>
      </c>
      <c r="F43" s="112"/>
      <c r="G43" s="112" t="s">
        <v>34</v>
      </c>
      <c r="H43" s="112">
        <v>2</v>
      </c>
      <c r="I43" s="110">
        <v>1483.2800000000002</v>
      </c>
      <c r="J43" s="110">
        <v>596.29999999999995</v>
      </c>
      <c r="K43" s="34" t="s">
        <v>42</v>
      </c>
      <c r="L43" s="110">
        <f t="shared" ref="L43:L48" si="2">I43*O43</f>
        <v>227446.15520000004</v>
      </c>
      <c r="M43" s="115">
        <f t="shared" ref="M43:M48" si="3">I43*P43</f>
        <v>22545.856000000003</v>
      </c>
      <c r="N43" s="115">
        <f t="shared" si="1"/>
        <v>249992.01120000004</v>
      </c>
      <c r="O43" s="115">
        <v>153.34</v>
      </c>
      <c r="P43" s="115">
        <v>15.2</v>
      </c>
      <c r="Q43" s="29"/>
      <c r="R43" s="24"/>
      <c r="S43" s="114" t="s">
        <v>36</v>
      </c>
      <c r="T43" s="114" t="s">
        <v>37</v>
      </c>
    </row>
    <row r="44" spans="2:45" x14ac:dyDescent="0.3">
      <c r="B44" s="124">
        <v>14</v>
      </c>
      <c r="C44" s="112">
        <v>10</v>
      </c>
      <c r="D44" s="113" t="s">
        <v>62</v>
      </c>
      <c r="E44" s="112">
        <v>1961</v>
      </c>
      <c r="F44" s="112"/>
      <c r="G44" s="112" t="s">
        <v>63</v>
      </c>
      <c r="H44" s="112">
        <v>2</v>
      </c>
      <c r="I44" s="110">
        <v>547.79999999999995</v>
      </c>
      <c r="J44" s="110">
        <v>313</v>
      </c>
      <c r="K44" s="34" t="s">
        <v>48</v>
      </c>
      <c r="L44" s="110">
        <f t="shared" si="2"/>
        <v>594762.89399999997</v>
      </c>
      <c r="M44" s="115">
        <f t="shared" si="3"/>
        <v>21183.425999999999</v>
      </c>
      <c r="N44" s="115">
        <f t="shared" si="1"/>
        <v>615946.31999999995</v>
      </c>
      <c r="O44" s="115">
        <v>1085.73</v>
      </c>
      <c r="P44" s="115">
        <v>38.67</v>
      </c>
      <c r="Q44" s="29"/>
      <c r="R44" s="24"/>
      <c r="S44" s="114" t="s">
        <v>36</v>
      </c>
      <c r="T44" s="114" t="s">
        <v>37</v>
      </c>
    </row>
    <row r="45" spans="2:45" x14ac:dyDescent="0.3">
      <c r="B45" s="124">
        <v>15</v>
      </c>
      <c r="C45" s="112">
        <v>11</v>
      </c>
      <c r="D45" s="113" t="s">
        <v>64</v>
      </c>
      <c r="E45" s="112">
        <v>1961</v>
      </c>
      <c r="F45" s="112"/>
      <c r="G45" s="112" t="s">
        <v>34</v>
      </c>
      <c r="H45" s="112">
        <v>2</v>
      </c>
      <c r="I45" s="110">
        <v>543</v>
      </c>
      <c r="J45" s="110">
        <v>304</v>
      </c>
      <c r="K45" s="34" t="s">
        <v>48</v>
      </c>
      <c r="L45" s="110">
        <f t="shared" si="2"/>
        <v>616685.1</v>
      </c>
      <c r="M45" s="115">
        <f t="shared" si="3"/>
        <v>21280.17</v>
      </c>
      <c r="N45" s="115">
        <f t="shared" si="1"/>
        <v>637965.27</v>
      </c>
      <c r="O45" s="115">
        <v>1135.7</v>
      </c>
      <c r="P45" s="115">
        <v>39.19</v>
      </c>
      <c r="Q45" s="29"/>
      <c r="R45" s="24"/>
      <c r="S45" s="114" t="s">
        <v>36</v>
      </c>
      <c r="T45" s="114" t="s">
        <v>37</v>
      </c>
    </row>
    <row r="46" spans="2:45" ht="37.5" x14ac:dyDescent="0.3">
      <c r="B46" s="124">
        <v>16</v>
      </c>
      <c r="C46" s="112">
        <v>12</v>
      </c>
      <c r="D46" s="113" t="s">
        <v>65</v>
      </c>
      <c r="E46" s="112">
        <v>1981</v>
      </c>
      <c r="F46" s="112"/>
      <c r="G46" s="112" t="s">
        <v>34</v>
      </c>
      <c r="H46" s="112">
        <v>2</v>
      </c>
      <c r="I46" s="110">
        <v>1430.7</v>
      </c>
      <c r="J46" s="110">
        <v>846</v>
      </c>
      <c r="K46" s="34" t="s">
        <v>42</v>
      </c>
      <c r="L46" s="110">
        <f t="shared" si="2"/>
        <v>234277.125</v>
      </c>
      <c r="M46" s="115">
        <f t="shared" si="3"/>
        <v>21746.639999999999</v>
      </c>
      <c r="N46" s="115">
        <f t="shared" si="1"/>
        <v>256023.76500000001</v>
      </c>
      <c r="O46" s="115">
        <v>163.75</v>
      </c>
      <c r="P46" s="115">
        <v>15.2</v>
      </c>
      <c r="Q46" s="29"/>
      <c r="R46" s="24"/>
      <c r="S46" s="114" t="s">
        <v>36</v>
      </c>
      <c r="T46" s="114" t="s">
        <v>37</v>
      </c>
    </row>
    <row r="47" spans="2:45" s="9" customFormat="1" x14ac:dyDescent="0.3">
      <c r="B47" s="124">
        <v>17</v>
      </c>
      <c r="C47" s="112">
        <v>13</v>
      </c>
      <c r="D47" s="113" t="s">
        <v>66</v>
      </c>
      <c r="E47" s="112">
        <v>1962</v>
      </c>
      <c r="F47" s="112"/>
      <c r="G47" s="112" t="s">
        <v>63</v>
      </c>
      <c r="H47" s="112">
        <v>2</v>
      </c>
      <c r="I47" s="110">
        <v>565.21</v>
      </c>
      <c r="J47" s="110">
        <v>327.17</v>
      </c>
      <c r="K47" s="34" t="s">
        <v>48</v>
      </c>
      <c r="L47" s="110">
        <f t="shared" si="2"/>
        <v>613665.45330000005</v>
      </c>
      <c r="M47" s="115">
        <f t="shared" si="3"/>
        <v>21856.670700000002</v>
      </c>
      <c r="N47" s="115">
        <f t="shared" si="1"/>
        <v>635522.12400000007</v>
      </c>
      <c r="O47" s="115">
        <v>1085.73</v>
      </c>
      <c r="P47" s="115">
        <v>38.67</v>
      </c>
      <c r="Q47" s="29"/>
      <c r="R47" s="24"/>
      <c r="S47" s="114" t="s">
        <v>36</v>
      </c>
      <c r="T47" s="114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 x14ac:dyDescent="0.3">
      <c r="B48" s="124">
        <v>18</v>
      </c>
      <c r="C48" s="112">
        <v>14</v>
      </c>
      <c r="D48" s="113" t="s">
        <v>67</v>
      </c>
      <c r="E48" s="112">
        <v>1963</v>
      </c>
      <c r="F48" s="112"/>
      <c r="G48" s="112" t="s">
        <v>63</v>
      </c>
      <c r="H48" s="112">
        <v>2</v>
      </c>
      <c r="I48" s="110">
        <v>558.29999999999995</v>
      </c>
      <c r="J48" s="110">
        <v>324.89999999999998</v>
      </c>
      <c r="K48" s="34" t="s">
        <v>48</v>
      </c>
      <c r="L48" s="110">
        <f t="shared" si="2"/>
        <v>606163.05900000001</v>
      </c>
      <c r="M48" s="115">
        <f t="shared" si="3"/>
        <v>21589.460999999999</v>
      </c>
      <c r="N48" s="115">
        <f t="shared" si="1"/>
        <v>627752.52</v>
      </c>
      <c r="O48" s="115">
        <v>1085.73</v>
      </c>
      <c r="P48" s="115">
        <v>38.67</v>
      </c>
      <c r="Q48" s="29"/>
      <c r="R48" s="24"/>
      <c r="S48" s="114" t="s">
        <v>36</v>
      </c>
      <c r="T48" s="114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 x14ac:dyDescent="0.3">
      <c r="B49" s="124"/>
      <c r="C49" s="112"/>
      <c r="D49" s="25" t="s">
        <v>68</v>
      </c>
      <c r="E49" s="112"/>
      <c r="F49" s="112"/>
      <c r="G49" s="112"/>
      <c r="H49" s="112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15"/>
      <c r="Q49" s="29">
        <v>9784120</v>
      </c>
      <c r="R49" s="30">
        <f>Q49-N49</f>
        <v>-1794328.4179999996</v>
      </c>
      <c r="S49" s="114"/>
      <c r="T49" s="114"/>
    </row>
    <row r="50" spans="1:20" x14ac:dyDescent="0.3">
      <c r="B50" s="124">
        <v>1</v>
      </c>
      <c r="C50" s="186">
        <v>1</v>
      </c>
      <c r="D50" s="188" t="s">
        <v>69</v>
      </c>
      <c r="E50" s="186">
        <v>1965</v>
      </c>
      <c r="F50" s="186"/>
      <c r="G50" s="186" t="s">
        <v>34</v>
      </c>
      <c r="H50" s="186">
        <v>3</v>
      </c>
      <c r="I50" s="193">
        <v>3495.8999999999996</v>
      </c>
      <c r="J50" s="193">
        <v>2097.5</v>
      </c>
      <c r="K50" s="34" t="s">
        <v>48</v>
      </c>
      <c r="L50" s="110">
        <f>I50*O50</f>
        <v>3637763.6219999995</v>
      </c>
      <c r="M50" s="115">
        <f>I50*P50</f>
        <v>77853.692999999985</v>
      </c>
      <c r="N50" s="115">
        <f t="shared" ref="N50:N58" si="4">L50+M50</f>
        <v>3715617.3149999995</v>
      </c>
      <c r="O50" s="115">
        <v>1040.58</v>
      </c>
      <c r="P50" s="115">
        <v>22.27</v>
      </c>
      <c r="Q50" s="29"/>
      <c r="R50" s="24"/>
      <c r="S50" s="114" t="s">
        <v>36</v>
      </c>
      <c r="T50" s="114" t="s">
        <v>37</v>
      </c>
    </row>
    <row r="51" spans="1:20" ht="37.5" x14ac:dyDescent="0.3">
      <c r="B51" s="124">
        <v>2</v>
      </c>
      <c r="C51" s="196"/>
      <c r="D51" s="197"/>
      <c r="E51" s="196"/>
      <c r="F51" s="196"/>
      <c r="G51" s="196"/>
      <c r="H51" s="196"/>
      <c r="I51" s="195"/>
      <c r="J51" s="195"/>
      <c r="K51" s="34" t="s">
        <v>42</v>
      </c>
      <c r="L51" s="110">
        <f>I50*O51</f>
        <v>525958.15499999991</v>
      </c>
      <c r="M51" s="115">
        <f>I50*P51</f>
        <v>52298.663999999997</v>
      </c>
      <c r="N51" s="115">
        <f t="shared" si="4"/>
        <v>578256.8189999999</v>
      </c>
      <c r="O51" s="115">
        <v>150.44999999999999</v>
      </c>
      <c r="P51" s="115">
        <v>14.96</v>
      </c>
      <c r="Q51" s="29"/>
      <c r="R51" s="24"/>
      <c r="S51" s="114" t="s">
        <v>36</v>
      </c>
      <c r="T51" s="114" t="s">
        <v>37</v>
      </c>
    </row>
    <row r="52" spans="1:20" ht="37.5" x14ac:dyDescent="0.3">
      <c r="B52" s="124">
        <v>3</v>
      </c>
      <c r="C52" s="187"/>
      <c r="D52" s="189"/>
      <c r="E52" s="187"/>
      <c r="F52" s="187"/>
      <c r="G52" s="187"/>
      <c r="H52" s="187"/>
      <c r="I52" s="194"/>
      <c r="J52" s="194"/>
      <c r="K52" s="34" t="s">
        <v>45</v>
      </c>
      <c r="L52" s="110">
        <f>I50*O52</f>
        <v>1431990.558</v>
      </c>
      <c r="M52" s="115">
        <f>I50*P52</f>
        <v>55724.645999999993</v>
      </c>
      <c r="N52" s="115">
        <f t="shared" si="4"/>
        <v>1487715.2039999999</v>
      </c>
      <c r="O52" s="115">
        <v>409.62</v>
      </c>
      <c r="P52" s="115">
        <v>15.94</v>
      </c>
      <c r="Q52" s="29"/>
      <c r="R52" s="24"/>
      <c r="S52" s="114" t="s">
        <v>36</v>
      </c>
      <c r="T52" s="114" t="s">
        <v>37</v>
      </c>
    </row>
    <row r="53" spans="1:20" x14ac:dyDescent="0.3">
      <c r="B53" s="124">
        <v>4</v>
      </c>
      <c r="C53" s="186">
        <v>2</v>
      </c>
      <c r="D53" s="188" t="s">
        <v>70</v>
      </c>
      <c r="E53" s="186">
        <v>1966</v>
      </c>
      <c r="F53" s="186"/>
      <c r="G53" s="186" t="s">
        <v>34</v>
      </c>
      <c r="H53" s="186">
        <v>3</v>
      </c>
      <c r="I53" s="193">
        <v>2275</v>
      </c>
      <c r="J53" s="193">
        <v>1365</v>
      </c>
      <c r="K53" s="34" t="s">
        <v>48</v>
      </c>
      <c r="L53" s="110">
        <f>I53*O53</f>
        <v>2367319.5</v>
      </c>
      <c r="M53" s="115">
        <f>I53*P53</f>
        <v>50664.25</v>
      </c>
      <c r="N53" s="115">
        <f t="shared" si="4"/>
        <v>2417983.75</v>
      </c>
      <c r="O53" s="115">
        <v>1040.58</v>
      </c>
      <c r="P53" s="115">
        <v>22.27</v>
      </c>
      <c r="Q53" s="29"/>
      <c r="R53" s="24"/>
      <c r="S53" s="114" t="s">
        <v>36</v>
      </c>
      <c r="T53" s="114" t="s">
        <v>37</v>
      </c>
    </row>
    <row r="54" spans="1:20" ht="37.5" x14ac:dyDescent="0.3">
      <c r="B54" s="124">
        <v>5</v>
      </c>
      <c r="C54" s="196"/>
      <c r="D54" s="197"/>
      <c r="E54" s="196"/>
      <c r="F54" s="196"/>
      <c r="G54" s="196"/>
      <c r="H54" s="196"/>
      <c r="I54" s="195"/>
      <c r="J54" s="195"/>
      <c r="K54" s="35" t="s">
        <v>45</v>
      </c>
      <c r="L54" s="110">
        <f>I53*O54</f>
        <v>931885.5</v>
      </c>
      <c r="M54" s="115">
        <f>I53*P54</f>
        <v>36263.5</v>
      </c>
      <c r="N54" s="115">
        <f t="shared" si="4"/>
        <v>968149</v>
      </c>
      <c r="O54" s="115">
        <v>409.62</v>
      </c>
      <c r="P54" s="115">
        <v>15.94</v>
      </c>
      <c r="Q54" s="29"/>
      <c r="R54" s="24"/>
      <c r="S54" s="114" t="s">
        <v>36</v>
      </c>
      <c r="T54" s="114" t="s">
        <v>37</v>
      </c>
    </row>
    <row r="55" spans="1:20" ht="37.5" x14ac:dyDescent="0.3">
      <c r="B55" s="124">
        <v>6</v>
      </c>
      <c r="C55" s="187"/>
      <c r="D55" s="189"/>
      <c r="E55" s="187"/>
      <c r="F55" s="187"/>
      <c r="G55" s="187"/>
      <c r="H55" s="187"/>
      <c r="I55" s="194"/>
      <c r="J55" s="194"/>
      <c r="K55" s="34" t="s">
        <v>42</v>
      </c>
      <c r="L55" s="110">
        <f>I53*O55</f>
        <v>342273.75</v>
      </c>
      <c r="M55" s="115">
        <f>I53*P55</f>
        <v>34034</v>
      </c>
      <c r="N55" s="115">
        <f t="shared" si="4"/>
        <v>376307.75</v>
      </c>
      <c r="O55" s="115">
        <v>150.44999999999999</v>
      </c>
      <c r="P55" s="115">
        <v>14.96</v>
      </c>
      <c r="Q55" s="29"/>
      <c r="R55" s="24"/>
      <c r="S55" s="114" t="s">
        <v>36</v>
      </c>
      <c r="T55" s="114" t="s">
        <v>37</v>
      </c>
    </row>
    <row r="56" spans="1:20" ht="37.5" x14ac:dyDescent="0.3">
      <c r="B56" s="124">
        <v>7</v>
      </c>
      <c r="C56" s="112">
        <v>3</v>
      </c>
      <c r="D56" s="113" t="s">
        <v>71</v>
      </c>
      <c r="E56" s="112">
        <v>1978</v>
      </c>
      <c r="F56" s="112"/>
      <c r="G56" s="112" t="s">
        <v>63</v>
      </c>
      <c r="H56" s="112">
        <v>1</v>
      </c>
      <c r="I56" s="110">
        <v>1128.9000000000001</v>
      </c>
      <c r="J56" s="110">
        <v>518.6</v>
      </c>
      <c r="K56" s="34" t="s">
        <v>42</v>
      </c>
      <c r="L56" s="110">
        <f>I56*O56</f>
        <v>189102.03900000002</v>
      </c>
      <c r="M56" s="115">
        <f>I56*P56</f>
        <v>17238.303</v>
      </c>
      <c r="N56" s="115">
        <f t="shared" si="4"/>
        <v>206340.342</v>
      </c>
      <c r="O56" s="115">
        <v>167.51</v>
      </c>
      <c r="P56" s="115">
        <v>15.27</v>
      </c>
      <c r="Q56" s="29"/>
      <c r="R56" s="24"/>
      <c r="S56" s="114" t="s">
        <v>36</v>
      </c>
      <c r="T56" s="114" t="s">
        <v>37</v>
      </c>
    </row>
    <row r="57" spans="1:20" ht="37.5" x14ac:dyDescent="0.3">
      <c r="B57" s="124">
        <v>8</v>
      </c>
      <c r="C57" s="112">
        <v>4</v>
      </c>
      <c r="D57" s="113" t="s">
        <v>72</v>
      </c>
      <c r="E57" s="112">
        <v>1984</v>
      </c>
      <c r="F57" s="112"/>
      <c r="G57" s="112" t="s">
        <v>34</v>
      </c>
      <c r="H57" s="112">
        <v>5</v>
      </c>
      <c r="I57" s="110">
        <v>5493.0999999999995</v>
      </c>
      <c r="J57" s="110">
        <v>3312.7</v>
      </c>
      <c r="K57" s="34" t="s">
        <v>42</v>
      </c>
      <c r="L57" s="110">
        <f>I57*O57</f>
        <v>826436.8949999999</v>
      </c>
      <c r="M57" s="115">
        <f>I57*P57</f>
        <v>82176.775999999998</v>
      </c>
      <c r="N57" s="115">
        <f t="shared" si="4"/>
        <v>908613.67099999986</v>
      </c>
      <c r="O57" s="115">
        <v>150.44999999999999</v>
      </c>
      <c r="P57" s="115">
        <v>14.96</v>
      </c>
      <c r="Q57" s="29"/>
      <c r="R57" s="24"/>
      <c r="S57" s="114" t="s">
        <v>36</v>
      </c>
      <c r="T57" s="114" t="s">
        <v>37</v>
      </c>
    </row>
    <row r="58" spans="1:20" ht="37.5" x14ac:dyDescent="0.3">
      <c r="B58" s="124">
        <v>9</v>
      </c>
      <c r="C58" s="112">
        <v>5</v>
      </c>
      <c r="D58" s="113" t="s">
        <v>73</v>
      </c>
      <c r="E58" s="112">
        <v>1974</v>
      </c>
      <c r="F58" s="112"/>
      <c r="G58" s="112" t="s">
        <v>34</v>
      </c>
      <c r="H58" s="112">
        <v>5</v>
      </c>
      <c r="I58" s="110">
        <v>5558.7000000000007</v>
      </c>
      <c r="J58" s="110">
        <v>2865.2</v>
      </c>
      <c r="K58" s="34" t="s">
        <v>42</v>
      </c>
      <c r="L58" s="110">
        <f>I58*O58</f>
        <v>836306.41500000004</v>
      </c>
      <c r="M58" s="115">
        <f>I58*P58</f>
        <v>83158.152000000016</v>
      </c>
      <c r="N58" s="115">
        <f t="shared" si="4"/>
        <v>919464.56700000004</v>
      </c>
      <c r="O58" s="115">
        <v>150.44999999999999</v>
      </c>
      <c r="P58" s="115">
        <v>14.96</v>
      </c>
      <c r="Q58" s="29"/>
      <c r="R58" s="24"/>
      <c r="S58" s="114" t="s">
        <v>36</v>
      </c>
      <c r="T58" s="114" t="s">
        <v>37</v>
      </c>
    </row>
    <row r="59" spans="1:20" x14ac:dyDescent="0.3">
      <c r="B59" s="124"/>
      <c r="C59" s="32"/>
      <c r="D59" s="25" t="s">
        <v>74</v>
      </c>
      <c r="E59" s="112"/>
      <c r="F59" s="112"/>
      <c r="G59" s="112"/>
      <c r="H59" s="112"/>
      <c r="I59" s="26">
        <f>I60</f>
        <v>2671.7999999999997</v>
      </c>
      <c r="J59" s="30"/>
      <c r="K59" s="113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15"/>
      <c r="Q59" s="29">
        <v>2685400</v>
      </c>
      <c r="R59" s="30">
        <f>Q59-N59</f>
        <v>-154322.62999999942</v>
      </c>
      <c r="S59" s="114"/>
      <c r="T59" s="114"/>
    </row>
    <row r="60" spans="1:20" x14ac:dyDescent="0.3">
      <c r="B60" s="124">
        <v>1</v>
      </c>
      <c r="C60" s="112">
        <v>1</v>
      </c>
      <c r="D60" s="113" t="s">
        <v>75</v>
      </c>
      <c r="E60" s="112">
        <v>1988</v>
      </c>
      <c r="F60" s="112"/>
      <c r="G60" s="112" t="s">
        <v>34</v>
      </c>
      <c r="H60" s="112">
        <v>3</v>
      </c>
      <c r="I60" s="110">
        <v>2671.7999999999997</v>
      </c>
      <c r="J60" s="110">
        <v>1283.0999999999999</v>
      </c>
      <c r="K60" s="34" t="s">
        <v>48</v>
      </c>
      <c r="L60" s="110">
        <f>I60*O60</f>
        <v>2780221.6439999994</v>
      </c>
      <c r="M60" s="115">
        <f>I60*P60</f>
        <v>59500.98599999999</v>
      </c>
      <c r="N60" s="115">
        <f>L60+M60</f>
        <v>2839722.6299999994</v>
      </c>
      <c r="O60" s="115">
        <v>1040.58</v>
      </c>
      <c r="P60" s="115">
        <v>22.27</v>
      </c>
      <c r="Q60" s="29"/>
      <c r="R60" s="24"/>
      <c r="S60" s="114" t="s">
        <v>36</v>
      </c>
      <c r="T60" s="114" t="s">
        <v>37</v>
      </c>
    </row>
    <row r="61" spans="1:20" x14ac:dyDescent="0.3">
      <c r="B61" s="124"/>
      <c r="C61" s="112"/>
      <c r="D61" s="25" t="s">
        <v>76</v>
      </c>
      <c r="E61" s="112"/>
      <c r="F61" s="112"/>
      <c r="G61" s="112"/>
      <c r="H61" s="112"/>
      <c r="I61" s="26">
        <f>SUM(I62:I100)</f>
        <v>34660.210000000006</v>
      </c>
      <c r="J61" s="30"/>
      <c r="K61" s="113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15"/>
      <c r="Q61" s="29">
        <v>21144580</v>
      </c>
      <c r="R61" s="30">
        <f>Q61-N61</f>
        <v>-6028203.5168999955</v>
      </c>
      <c r="S61" s="114"/>
      <c r="T61" s="114"/>
    </row>
    <row r="62" spans="1:20" s="40" customFormat="1" ht="56.25" customHeight="1" x14ac:dyDescent="0.3">
      <c r="A62" s="130"/>
      <c r="B62" s="140">
        <v>1</v>
      </c>
      <c r="C62" s="200">
        <v>1</v>
      </c>
      <c r="D62" s="203" t="s">
        <v>77</v>
      </c>
      <c r="E62" s="200">
        <v>1963</v>
      </c>
      <c r="F62" s="200"/>
      <c r="G62" s="200" t="s">
        <v>56</v>
      </c>
      <c r="H62" s="200">
        <v>2</v>
      </c>
      <c r="I62" s="198">
        <v>1111</v>
      </c>
      <c r="J62" s="198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14" t="s">
        <v>36</v>
      </c>
      <c r="T62" s="114" t="s">
        <v>37</v>
      </c>
    </row>
    <row r="63" spans="1:20" s="40" customFormat="1" x14ac:dyDescent="0.3">
      <c r="A63" s="130"/>
      <c r="B63" s="140">
        <v>2</v>
      </c>
      <c r="C63" s="202"/>
      <c r="D63" s="205"/>
      <c r="E63" s="202"/>
      <c r="F63" s="202"/>
      <c r="G63" s="202"/>
      <c r="H63" s="202"/>
      <c r="I63" s="199"/>
      <c r="J63" s="199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14" t="s">
        <v>36</v>
      </c>
      <c r="T63" s="114" t="s">
        <v>37</v>
      </c>
    </row>
    <row r="64" spans="1:20" s="40" customFormat="1" x14ac:dyDescent="0.3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14" t="s">
        <v>36</v>
      </c>
      <c r="T64" s="114" t="s">
        <v>37</v>
      </c>
    </row>
    <row r="65" spans="1:20" s="40" customFormat="1" ht="56.25" x14ac:dyDescent="0.3">
      <c r="A65" s="130"/>
      <c r="B65" s="140">
        <v>4</v>
      </c>
      <c r="C65" s="200">
        <v>3</v>
      </c>
      <c r="D65" s="203" t="s">
        <v>80</v>
      </c>
      <c r="E65" s="200">
        <v>1987</v>
      </c>
      <c r="F65" s="200"/>
      <c r="G65" s="200" t="s">
        <v>63</v>
      </c>
      <c r="H65" s="200">
        <v>2</v>
      </c>
      <c r="I65" s="198">
        <v>1301.9000000000001</v>
      </c>
      <c r="J65" s="198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14" t="s">
        <v>36</v>
      </c>
      <c r="T65" s="114" t="s">
        <v>37</v>
      </c>
    </row>
    <row r="66" spans="1:20" s="40" customFormat="1" ht="37.5" x14ac:dyDescent="0.3">
      <c r="A66" s="130"/>
      <c r="B66" s="140">
        <v>5</v>
      </c>
      <c r="C66" s="201"/>
      <c r="D66" s="204"/>
      <c r="E66" s="201"/>
      <c r="F66" s="201"/>
      <c r="G66" s="201"/>
      <c r="H66" s="201"/>
      <c r="I66" s="206"/>
      <c r="J66" s="206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14" t="s">
        <v>36</v>
      </c>
      <c r="T66" s="114" t="s">
        <v>37</v>
      </c>
    </row>
    <row r="67" spans="1:20" s="40" customFormat="1" x14ac:dyDescent="0.3">
      <c r="A67" s="130"/>
      <c r="B67" s="140">
        <v>6</v>
      </c>
      <c r="C67" s="202"/>
      <c r="D67" s="205"/>
      <c r="E67" s="202"/>
      <c r="F67" s="202"/>
      <c r="G67" s="202"/>
      <c r="H67" s="202"/>
      <c r="I67" s="199"/>
      <c r="J67" s="199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14" t="s">
        <v>36</v>
      </c>
      <c r="T67" s="114" t="s">
        <v>37</v>
      </c>
    </row>
    <row r="68" spans="1:20" s="40" customFormat="1" ht="37.5" x14ac:dyDescent="0.3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14" t="s">
        <v>36</v>
      </c>
      <c r="T68" s="114" t="s">
        <v>37</v>
      </c>
    </row>
    <row r="69" spans="1:20" s="40" customFormat="1" ht="37.5" x14ac:dyDescent="0.3">
      <c r="A69" s="130"/>
      <c r="B69" s="140">
        <v>8</v>
      </c>
      <c r="C69" s="200">
        <v>5</v>
      </c>
      <c r="D69" s="203" t="s">
        <v>82</v>
      </c>
      <c r="E69" s="200">
        <v>1979</v>
      </c>
      <c r="F69" s="200"/>
      <c r="G69" s="200" t="s">
        <v>83</v>
      </c>
      <c r="H69" s="200">
        <v>3</v>
      </c>
      <c r="I69" s="198">
        <v>3256.6</v>
      </c>
      <c r="J69" s="198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14" t="s">
        <v>36</v>
      </c>
      <c r="T69" s="114" t="s">
        <v>37</v>
      </c>
    </row>
    <row r="70" spans="1:20" s="40" customFormat="1" ht="37.5" x14ac:dyDescent="0.3">
      <c r="A70" s="130"/>
      <c r="B70" s="140">
        <v>9</v>
      </c>
      <c r="C70" s="201"/>
      <c r="D70" s="204"/>
      <c r="E70" s="201"/>
      <c r="F70" s="201"/>
      <c r="G70" s="201"/>
      <c r="H70" s="201"/>
      <c r="I70" s="206"/>
      <c r="J70" s="206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14" t="s">
        <v>36</v>
      </c>
      <c r="T70" s="114" t="s">
        <v>37</v>
      </c>
    </row>
    <row r="71" spans="1:20" s="40" customFormat="1" ht="56.25" x14ac:dyDescent="0.3">
      <c r="A71" s="130"/>
      <c r="B71" s="140">
        <v>10</v>
      </c>
      <c r="C71" s="201"/>
      <c r="D71" s="204"/>
      <c r="E71" s="201"/>
      <c r="F71" s="201"/>
      <c r="G71" s="201"/>
      <c r="H71" s="201"/>
      <c r="I71" s="206"/>
      <c r="J71" s="206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14" t="s">
        <v>36</v>
      </c>
      <c r="T71" s="114" t="s">
        <v>37</v>
      </c>
    </row>
    <row r="72" spans="1:20" s="40" customFormat="1" ht="56.25" x14ac:dyDescent="0.3">
      <c r="A72" s="130"/>
      <c r="B72" s="140">
        <v>11</v>
      </c>
      <c r="C72" s="201"/>
      <c r="D72" s="204"/>
      <c r="E72" s="201"/>
      <c r="F72" s="201"/>
      <c r="G72" s="201"/>
      <c r="H72" s="201"/>
      <c r="I72" s="206"/>
      <c r="J72" s="206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14" t="s">
        <v>36</v>
      </c>
      <c r="T72" s="114" t="s">
        <v>37</v>
      </c>
    </row>
    <row r="73" spans="1:20" s="40" customFormat="1" ht="56.25" x14ac:dyDescent="0.3">
      <c r="A73" s="130"/>
      <c r="B73" s="140">
        <v>12</v>
      </c>
      <c r="C73" s="202"/>
      <c r="D73" s="205"/>
      <c r="E73" s="202"/>
      <c r="F73" s="202"/>
      <c r="G73" s="202"/>
      <c r="H73" s="202"/>
      <c r="I73" s="199"/>
      <c r="J73" s="199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14" t="s">
        <v>36</v>
      </c>
      <c r="T73" s="114" t="s">
        <v>37</v>
      </c>
    </row>
    <row r="74" spans="1:20" s="40" customFormat="1" ht="37.5" x14ac:dyDescent="0.3">
      <c r="A74" s="130"/>
      <c r="B74" s="140">
        <v>13</v>
      </c>
      <c r="C74" s="200">
        <v>6</v>
      </c>
      <c r="D74" s="203" t="s">
        <v>85</v>
      </c>
      <c r="E74" s="200">
        <v>1968</v>
      </c>
      <c r="F74" s="200"/>
      <c r="G74" s="200" t="s">
        <v>34</v>
      </c>
      <c r="H74" s="200">
        <v>3</v>
      </c>
      <c r="I74" s="198">
        <v>3202.7999999999997</v>
      </c>
      <c r="J74" s="198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14" t="s">
        <v>36</v>
      </c>
      <c r="T74" s="114" t="s">
        <v>37</v>
      </c>
    </row>
    <row r="75" spans="1:20" s="40" customFormat="1" ht="37.5" x14ac:dyDescent="0.3">
      <c r="A75" s="130"/>
      <c r="B75" s="140">
        <v>14</v>
      </c>
      <c r="C75" s="201"/>
      <c r="D75" s="204"/>
      <c r="E75" s="201"/>
      <c r="F75" s="201"/>
      <c r="G75" s="201"/>
      <c r="H75" s="201"/>
      <c r="I75" s="206"/>
      <c r="J75" s="206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14" t="s">
        <v>36</v>
      </c>
      <c r="T75" s="114" t="s">
        <v>37</v>
      </c>
    </row>
    <row r="76" spans="1:20" s="40" customFormat="1" ht="56.25" x14ac:dyDescent="0.3">
      <c r="A76" s="130"/>
      <c r="B76" s="140">
        <v>15</v>
      </c>
      <c r="C76" s="201"/>
      <c r="D76" s="204"/>
      <c r="E76" s="201"/>
      <c r="F76" s="201"/>
      <c r="G76" s="201"/>
      <c r="H76" s="201"/>
      <c r="I76" s="206"/>
      <c r="J76" s="206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14" t="s">
        <v>36</v>
      </c>
      <c r="T76" s="114" t="s">
        <v>37</v>
      </c>
    </row>
    <row r="77" spans="1:20" s="40" customFormat="1" ht="56.25" x14ac:dyDescent="0.3">
      <c r="A77" s="130"/>
      <c r="B77" s="140">
        <v>16</v>
      </c>
      <c r="C77" s="201"/>
      <c r="D77" s="204"/>
      <c r="E77" s="201"/>
      <c r="F77" s="201"/>
      <c r="G77" s="201"/>
      <c r="H77" s="201"/>
      <c r="I77" s="206"/>
      <c r="J77" s="206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14" t="s">
        <v>36</v>
      </c>
      <c r="T77" s="114" t="s">
        <v>37</v>
      </c>
    </row>
    <row r="78" spans="1:20" s="40" customFormat="1" ht="56.25" x14ac:dyDescent="0.3">
      <c r="A78" s="130"/>
      <c r="B78" s="140">
        <v>17</v>
      </c>
      <c r="C78" s="202"/>
      <c r="D78" s="205"/>
      <c r="E78" s="202"/>
      <c r="F78" s="202"/>
      <c r="G78" s="202"/>
      <c r="H78" s="202"/>
      <c r="I78" s="199"/>
      <c r="J78" s="199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14" t="s">
        <v>36</v>
      </c>
      <c r="T78" s="114" t="s">
        <v>37</v>
      </c>
    </row>
    <row r="79" spans="1:20" s="40" customFormat="1" ht="37.5" x14ac:dyDescent="0.3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14" t="s">
        <v>36</v>
      </c>
      <c r="T79" s="114" t="s">
        <v>37</v>
      </c>
    </row>
    <row r="80" spans="1:20" s="40" customFormat="1" ht="37.5" x14ac:dyDescent="0.3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14" t="s">
        <v>36</v>
      </c>
      <c r="T80" s="114" t="s">
        <v>37</v>
      </c>
    </row>
    <row r="81" spans="1:20" s="40" customFormat="1" ht="37.5" x14ac:dyDescent="0.3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14" t="s">
        <v>36</v>
      </c>
      <c r="T81" s="114" t="s">
        <v>37</v>
      </c>
    </row>
    <row r="82" spans="1:20" s="40" customFormat="1" ht="56.25" x14ac:dyDescent="0.3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14" t="s">
        <v>36</v>
      </c>
      <c r="T82" s="114" t="s">
        <v>37</v>
      </c>
    </row>
    <row r="83" spans="1:20" s="40" customFormat="1" ht="56.25" x14ac:dyDescent="0.3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14" t="s">
        <v>36</v>
      </c>
      <c r="T83" s="114" t="s">
        <v>37</v>
      </c>
    </row>
    <row r="84" spans="1:20" s="40" customFormat="1" ht="37.5" x14ac:dyDescent="0.3">
      <c r="A84" s="130"/>
      <c r="B84" s="140">
        <v>23</v>
      </c>
      <c r="C84" s="200">
        <v>12</v>
      </c>
      <c r="D84" s="203" t="s">
        <v>92</v>
      </c>
      <c r="E84" s="200">
        <v>1981</v>
      </c>
      <c r="F84" s="200"/>
      <c r="G84" s="200" t="s">
        <v>34</v>
      </c>
      <c r="H84" s="200">
        <v>2</v>
      </c>
      <c r="I84" s="198">
        <v>1305.1500000000001</v>
      </c>
      <c r="J84" s="198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14" t="s">
        <v>36</v>
      </c>
      <c r="T84" s="114" t="s">
        <v>37</v>
      </c>
    </row>
    <row r="85" spans="1:20" s="40" customFormat="1" ht="56.25" x14ac:dyDescent="0.3">
      <c r="A85" s="130"/>
      <c r="B85" s="140">
        <v>24</v>
      </c>
      <c r="C85" s="201"/>
      <c r="D85" s="204"/>
      <c r="E85" s="201"/>
      <c r="F85" s="201"/>
      <c r="G85" s="201"/>
      <c r="H85" s="201"/>
      <c r="I85" s="206"/>
      <c r="J85" s="206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14" t="s">
        <v>36</v>
      </c>
      <c r="T85" s="114" t="s">
        <v>37</v>
      </c>
    </row>
    <row r="86" spans="1:20" s="40" customFormat="1" ht="56.25" x14ac:dyDescent="0.3">
      <c r="A86" s="130"/>
      <c r="B86" s="140">
        <v>25</v>
      </c>
      <c r="C86" s="202"/>
      <c r="D86" s="205"/>
      <c r="E86" s="202"/>
      <c r="F86" s="202"/>
      <c r="G86" s="202"/>
      <c r="H86" s="202"/>
      <c r="I86" s="199"/>
      <c r="J86" s="199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14" t="s">
        <v>36</v>
      </c>
      <c r="T86" s="114" t="s">
        <v>37</v>
      </c>
    </row>
    <row r="87" spans="1:20" s="40" customFormat="1" ht="56.25" x14ac:dyDescent="0.3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14" t="s">
        <v>36</v>
      </c>
      <c r="T87" s="114" t="s">
        <v>37</v>
      </c>
    </row>
    <row r="88" spans="1:20" s="40" customFormat="1" ht="56.25" x14ac:dyDescent="0.3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14" t="s">
        <v>36</v>
      </c>
      <c r="T88" s="114" t="s">
        <v>37</v>
      </c>
    </row>
    <row r="89" spans="1:20" s="40" customFormat="1" ht="56.25" x14ac:dyDescent="0.3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14" t="s">
        <v>36</v>
      </c>
      <c r="T89" s="114" t="s">
        <v>37</v>
      </c>
    </row>
    <row r="90" spans="1:20" s="40" customFormat="1" ht="56.25" x14ac:dyDescent="0.3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14" t="s">
        <v>36</v>
      </c>
      <c r="T90" s="114" t="s">
        <v>37</v>
      </c>
    </row>
    <row r="91" spans="1:20" s="40" customFormat="1" ht="37.5" x14ac:dyDescent="0.3">
      <c r="A91" s="130"/>
      <c r="B91" s="140">
        <v>30</v>
      </c>
      <c r="C91" s="200">
        <v>17</v>
      </c>
      <c r="D91" s="207" t="s">
        <v>97</v>
      </c>
      <c r="E91" s="200">
        <v>1969</v>
      </c>
      <c r="F91" s="200"/>
      <c r="G91" s="200" t="s">
        <v>56</v>
      </c>
      <c r="H91" s="200">
        <v>2</v>
      </c>
      <c r="I91" s="198">
        <v>1124.4000000000001</v>
      </c>
      <c r="J91" s="198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14" t="s">
        <v>36</v>
      </c>
      <c r="T91" s="114" t="s">
        <v>37</v>
      </c>
    </row>
    <row r="92" spans="1:20" s="40" customFormat="1" ht="56.25" x14ac:dyDescent="0.3">
      <c r="A92" s="130"/>
      <c r="B92" s="140">
        <v>31</v>
      </c>
      <c r="C92" s="202"/>
      <c r="D92" s="208"/>
      <c r="E92" s="202"/>
      <c r="F92" s="202"/>
      <c r="G92" s="202"/>
      <c r="H92" s="202"/>
      <c r="I92" s="199"/>
      <c r="J92" s="199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14" t="s">
        <v>36</v>
      </c>
      <c r="T92" s="114" t="s">
        <v>37</v>
      </c>
    </row>
    <row r="93" spans="1:20" s="40" customFormat="1" x14ac:dyDescent="0.3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14" t="s">
        <v>36</v>
      </c>
      <c r="T93" s="114" t="s">
        <v>37</v>
      </c>
    </row>
    <row r="94" spans="1:20" s="40" customFormat="1" ht="37.5" x14ac:dyDescent="0.3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14" t="s">
        <v>36</v>
      </c>
      <c r="T94" s="114" t="s">
        <v>37</v>
      </c>
    </row>
    <row r="95" spans="1:20" s="40" customFormat="1" ht="37.5" x14ac:dyDescent="0.3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14" t="s">
        <v>36</v>
      </c>
      <c r="T95" s="114" t="s">
        <v>37</v>
      </c>
    </row>
    <row r="96" spans="1:20" s="40" customFormat="1" ht="37.5" x14ac:dyDescent="0.3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14" t="s">
        <v>36</v>
      </c>
      <c r="T96" s="114" t="s">
        <v>37</v>
      </c>
    </row>
    <row r="97" spans="1:20" s="40" customFormat="1" x14ac:dyDescent="0.3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14" t="s">
        <v>36</v>
      </c>
      <c r="T97" s="114" t="s">
        <v>37</v>
      </c>
    </row>
    <row r="98" spans="1:20" s="40" customFormat="1" x14ac:dyDescent="0.3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14" t="s">
        <v>36</v>
      </c>
      <c r="T98" s="114" t="s">
        <v>37</v>
      </c>
    </row>
    <row r="99" spans="1:20" s="40" customFormat="1" x14ac:dyDescent="0.3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14" t="s">
        <v>36</v>
      </c>
      <c r="T99" s="114" t="s">
        <v>37</v>
      </c>
    </row>
    <row r="100" spans="1:20" s="40" customFormat="1" ht="75" x14ac:dyDescent="0.3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14" t="s">
        <v>36</v>
      </c>
      <c r="T100" s="114" t="s">
        <v>37</v>
      </c>
    </row>
    <row r="101" spans="1:20" x14ac:dyDescent="0.3">
      <c r="B101" s="124"/>
      <c r="C101" s="112"/>
      <c r="D101" s="25" t="s">
        <v>107</v>
      </c>
      <c r="E101" s="112"/>
      <c r="F101" s="112"/>
      <c r="G101" s="112"/>
      <c r="H101" s="112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15"/>
      <c r="Q101" s="29">
        <v>1146010</v>
      </c>
      <c r="R101" s="30">
        <f>Q101-N101</f>
        <v>963772.68850000005</v>
      </c>
      <c r="S101" s="114"/>
      <c r="T101" s="114"/>
    </row>
    <row r="102" spans="1:20" ht="37.5" x14ac:dyDescent="0.3">
      <c r="B102" s="124">
        <v>1</v>
      </c>
      <c r="C102" s="112">
        <v>1</v>
      </c>
      <c r="D102" s="113" t="s">
        <v>108</v>
      </c>
      <c r="E102" s="112">
        <v>1977</v>
      </c>
      <c r="F102" s="112"/>
      <c r="G102" s="41" t="s">
        <v>34</v>
      </c>
      <c r="H102" s="112">
        <v>2</v>
      </c>
      <c r="I102" s="110">
        <v>1018.37</v>
      </c>
      <c r="J102" s="110">
        <v>568.4</v>
      </c>
      <c r="K102" s="34" t="s">
        <v>42</v>
      </c>
      <c r="L102" s="110">
        <f>I102*O102</f>
        <v>166758.08749999999</v>
      </c>
      <c r="M102" s="115">
        <f>I102*P102</f>
        <v>15479.224</v>
      </c>
      <c r="N102" s="115">
        <f>L102+M102</f>
        <v>182237.31149999998</v>
      </c>
      <c r="O102" s="115">
        <v>163.75</v>
      </c>
      <c r="P102" s="115">
        <v>15.2</v>
      </c>
      <c r="Q102" s="29"/>
      <c r="R102" s="24"/>
      <c r="S102" s="114" t="s">
        <v>36</v>
      </c>
      <c r="T102" s="114" t="s">
        <v>37</v>
      </c>
    </row>
    <row r="103" spans="1:20" x14ac:dyDescent="0.3">
      <c r="B103" s="124"/>
      <c r="C103" s="112"/>
      <c r="D103" s="25" t="s">
        <v>109</v>
      </c>
      <c r="E103" s="112"/>
      <c r="F103" s="112"/>
      <c r="G103" s="112"/>
      <c r="H103" s="112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15"/>
      <c r="Q103" s="29">
        <v>511360</v>
      </c>
      <c r="R103" s="30">
        <f>Q103-N103</f>
        <v>-404117.78750000009</v>
      </c>
      <c r="S103" s="114"/>
      <c r="T103" s="114"/>
    </row>
    <row r="104" spans="1:20" ht="37.5" x14ac:dyDescent="0.3">
      <c r="B104" s="124">
        <v>1</v>
      </c>
      <c r="C104" s="112">
        <v>1</v>
      </c>
      <c r="D104" s="113" t="s">
        <v>110</v>
      </c>
      <c r="E104" s="112">
        <v>1980</v>
      </c>
      <c r="F104" s="112"/>
      <c r="G104" s="41" t="s">
        <v>34</v>
      </c>
      <c r="H104" s="112">
        <v>2</v>
      </c>
      <c r="I104" s="110">
        <v>1971.95</v>
      </c>
      <c r="J104" s="110">
        <v>832.3</v>
      </c>
      <c r="K104" s="34" t="s">
        <v>45</v>
      </c>
      <c r="L104" s="110">
        <f>I104*O104</f>
        <v>880101.00450000004</v>
      </c>
      <c r="M104" s="115">
        <f>I104*P104</f>
        <v>35376.783000000003</v>
      </c>
      <c r="N104" s="115">
        <f>L104+M104</f>
        <v>915477.78750000009</v>
      </c>
      <c r="O104" s="115">
        <v>446.31</v>
      </c>
      <c r="P104" s="115">
        <v>17.940000000000001</v>
      </c>
      <c r="Q104" s="29"/>
      <c r="R104" s="24"/>
      <c r="S104" s="114" t="s">
        <v>36</v>
      </c>
      <c r="T104" s="114" t="s">
        <v>37</v>
      </c>
    </row>
    <row r="105" spans="1:20" x14ac:dyDescent="0.3">
      <c r="B105" s="124"/>
      <c r="C105" s="112"/>
      <c r="D105" s="25" t="s">
        <v>111</v>
      </c>
      <c r="E105" s="112"/>
      <c r="F105" s="112"/>
      <c r="G105" s="112"/>
      <c r="H105" s="112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15"/>
      <c r="Q105" s="29">
        <v>7533640</v>
      </c>
      <c r="R105" s="30">
        <f>Q105-N105</f>
        <v>-1222874.4320819993</v>
      </c>
      <c r="S105" s="114"/>
      <c r="T105" s="114"/>
    </row>
    <row r="106" spans="1:20" ht="37.5" x14ac:dyDescent="0.3">
      <c r="B106" s="124">
        <v>1</v>
      </c>
      <c r="C106" s="112">
        <v>1</v>
      </c>
      <c r="D106" s="113" t="s">
        <v>112</v>
      </c>
      <c r="E106" s="112">
        <v>1988</v>
      </c>
      <c r="F106" s="112"/>
      <c r="G106" s="112" t="s">
        <v>34</v>
      </c>
      <c r="H106" s="112">
        <v>3</v>
      </c>
      <c r="I106" s="110">
        <v>1999.1100000000001</v>
      </c>
      <c r="J106" s="110">
        <v>1004.61</v>
      </c>
      <c r="K106" s="34" t="s">
        <v>42</v>
      </c>
      <c r="L106" s="110">
        <f>O106*I106</f>
        <v>310861.60500000004</v>
      </c>
      <c r="M106" s="115">
        <f>I106*P106</f>
        <v>29926.676700000004</v>
      </c>
      <c r="N106" s="115">
        <f t="shared" ref="N106:N129" si="8">L106+M106</f>
        <v>340788.28170000005</v>
      </c>
      <c r="O106" s="115">
        <v>155.5</v>
      </c>
      <c r="P106" s="115">
        <v>14.97</v>
      </c>
      <c r="Q106" s="29"/>
      <c r="R106" s="47"/>
      <c r="S106" s="114" t="s">
        <v>36</v>
      </c>
      <c r="T106" s="114" t="s">
        <v>37</v>
      </c>
    </row>
    <row r="107" spans="1:20" ht="37.5" x14ac:dyDescent="0.3">
      <c r="B107" s="124">
        <v>2</v>
      </c>
      <c r="C107" s="112">
        <v>2</v>
      </c>
      <c r="D107" s="113" t="s">
        <v>113</v>
      </c>
      <c r="E107" s="112">
        <v>1993</v>
      </c>
      <c r="F107" s="112"/>
      <c r="G107" s="112" t="s">
        <v>34</v>
      </c>
      <c r="H107" s="112">
        <v>3</v>
      </c>
      <c r="I107" s="110">
        <v>1834.58</v>
      </c>
      <c r="J107" s="110">
        <v>984.66</v>
      </c>
      <c r="K107" s="34" t="s">
        <v>42</v>
      </c>
      <c r="L107" s="110">
        <f>O107*I107</f>
        <v>285277.19</v>
      </c>
      <c r="M107" s="115">
        <f>I107*P107</f>
        <v>27463.6626</v>
      </c>
      <c r="N107" s="115">
        <f t="shared" si="8"/>
        <v>312740.85259999998</v>
      </c>
      <c r="O107" s="115">
        <v>155.5</v>
      </c>
      <c r="P107" s="115">
        <v>14.97</v>
      </c>
      <c r="Q107" s="29"/>
      <c r="R107" s="47"/>
      <c r="S107" s="114" t="s">
        <v>36</v>
      </c>
      <c r="T107" s="114" t="s">
        <v>37</v>
      </c>
    </row>
    <row r="108" spans="1:20" ht="37.5" x14ac:dyDescent="0.3">
      <c r="B108" s="124">
        <v>3</v>
      </c>
      <c r="C108" s="112">
        <v>3</v>
      </c>
      <c r="D108" s="113" t="s">
        <v>114</v>
      </c>
      <c r="E108" s="112">
        <v>1976</v>
      </c>
      <c r="F108" s="112"/>
      <c r="G108" s="112" t="s">
        <v>34</v>
      </c>
      <c r="H108" s="112">
        <v>2</v>
      </c>
      <c r="I108" s="110">
        <v>1763.8400000000001</v>
      </c>
      <c r="J108" s="110">
        <v>1164.98</v>
      </c>
      <c r="K108" s="34" t="s">
        <v>42</v>
      </c>
      <c r="L108" s="110">
        <f>O108*I108</f>
        <v>288828.80000000005</v>
      </c>
      <c r="M108" s="115">
        <f>I108*P108</f>
        <v>26810.368000000002</v>
      </c>
      <c r="N108" s="115">
        <f t="shared" si="8"/>
        <v>315639.16800000006</v>
      </c>
      <c r="O108" s="115">
        <v>163.75</v>
      </c>
      <c r="P108" s="115">
        <v>15.2</v>
      </c>
      <c r="Q108" s="29"/>
      <c r="R108" s="47"/>
      <c r="S108" s="114" t="s">
        <v>36</v>
      </c>
      <c r="T108" s="114" t="s">
        <v>37</v>
      </c>
    </row>
    <row r="109" spans="1:20" ht="37.5" x14ac:dyDescent="0.3">
      <c r="B109" s="124">
        <v>4</v>
      </c>
      <c r="C109" s="112">
        <v>4</v>
      </c>
      <c r="D109" s="113" t="s">
        <v>115</v>
      </c>
      <c r="E109" s="112">
        <v>1992</v>
      </c>
      <c r="F109" s="112"/>
      <c r="G109" s="112" t="s">
        <v>34</v>
      </c>
      <c r="H109" s="112">
        <v>3</v>
      </c>
      <c r="I109" s="110">
        <v>1960.7799999999997</v>
      </c>
      <c r="J109" s="110">
        <v>1288.1600000000001</v>
      </c>
      <c r="K109" s="34" t="s">
        <v>42</v>
      </c>
      <c r="L109" s="110">
        <f>O109*I109</f>
        <v>353999.22119999991</v>
      </c>
      <c r="M109" s="115">
        <f>I109*P109</f>
        <v>32490.124599999996</v>
      </c>
      <c r="N109" s="115">
        <f t="shared" si="8"/>
        <v>386489.34579999989</v>
      </c>
      <c r="O109" s="115">
        <v>180.54</v>
      </c>
      <c r="P109" s="115">
        <v>16.57</v>
      </c>
      <c r="Q109" s="29"/>
      <c r="R109" s="47"/>
      <c r="S109" s="114" t="s">
        <v>36</v>
      </c>
      <c r="T109" s="114" t="s">
        <v>37</v>
      </c>
    </row>
    <row r="110" spans="1:20" ht="56.25" customHeight="1" x14ac:dyDescent="0.3">
      <c r="B110" s="124">
        <v>5</v>
      </c>
      <c r="C110" s="186">
        <v>5</v>
      </c>
      <c r="D110" s="188" t="s">
        <v>116</v>
      </c>
      <c r="E110" s="186">
        <v>1965</v>
      </c>
      <c r="F110" s="186"/>
      <c r="G110" s="186" t="s">
        <v>90</v>
      </c>
      <c r="H110" s="186">
        <v>2</v>
      </c>
      <c r="I110" s="193">
        <v>693.32</v>
      </c>
      <c r="J110" s="193">
        <v>359</v>
      </c>
      <c r="K110" s="34" t="s">
        <v>42</v>
      </c>
      <c r="L110" s="110">
        <f>O110*I110</f>
        <v>113704.48000000001</v>
      </c>
      <c r="M110" s="115">
        <f>I110*P110</f>
        <v>10545.397200000001</v>
      </c>
      <c r="N110" s="115">
        <f t="shared" si="8"/>
        <v>124249.87720000002</v>
      </c>
      <c r="O110" s="115">
        <v>164</v>
      </c>
      <c r="P110" s="115">
        <v>15.21</v>
      </c>
      <c r="Q110" s="29"/>
      <c r="R110" s="47"/>
      <c r="S110" s="114" t="s">
        <v>36</v>
      </c>
      <c r="T110" s="114" t="s">
        <v>37</v>
      </c>
    </row>
    <row r="111" spans="1:20" ht="37.5" x14ac:dyDescent="0.3">
      <c r="B111" s="124">
        <v>6</v>
      </c>
      <c r="C111" s="187"/>
      <c r="D111" s="189"/>
      <c r="E111" s="187"/>
      <c r="F111" s="187"/>
      <c r="G111" s="187"/>
      <c r="H111" s="187"/>
      <c r="I111" s="194"/>
      <c r="J111" s="194"/>
      <c r="K111" s="34" t="s">
        <v>45</v>
      </c>
      <c r="L111" s="110">
        <f>O111*I110</f>
        <v>296851.89120000001</v>
      </c>
      <c r="M111" s="115">
        <f>I110*P111</f>
        <v>12167.766000000001</v>
      </c>
      <c r="N111" s="115">
        <f t="shared" si="8"/>
        <v>309019.65720000002</v>
      </c>
      <c r="O111" s="115">
        <v>428.16</v>
      </c>
      <c r="P111" s="115">
        <v>17.55</v>
      </c>
      <c r="Q111" s="29"/>
      <c r="R111" s="47"/>
      <c r="S111" s="114" t="s">
        <v>36</v>
      </c>
      <c r="T111" s="114" t="s">
        <v>37</v>
      </c>
    </row>
    <row r="112" spans="1:20" x14ac:dyDescent="0.3">
      <c r="B112" s="124">
        <v>7</v>
      </c>
      <c r="C112" s="112">
        <v>6</v>
      </c>
      <c r="D112" s="113" t="s">
        <v>117</v>
      </c>
      <c r="E112" s="112">
        <v>1964</v>
      </c>
      <c r="F112" s="112"/>
      <c r="G112" s="112" t="s">
        <v>34</v>
      </c>
      <c r="H112" s="112">
        <v>2</v>
      </c>
      <c r="I112" s="110">
        <v>1549.15</v>
      </c>
      <c r="J112" s="110">
        <v>618.57000000000005</v>
      </c>
      <c r="K112" s="34" t="s">
        <v>104</v>
      </c>
      <c r="L112" s="110">
        <f>O112*I112</f>
        <v>292572.46900000004</v>
      </c>
      <c r="M112" s="115">
        <f>I112*P112</f>
        <v>6258.5660000000007</v>
      </c>
      <c r="N112" s="115">
        <f t="shared" si="8"/>
        <v>298831.03500000003</v>
      </c>
      <c r="O112" s="115">
        <v>188.86</v>
      </c>
      <c r="P112" s="115">
        <v>4.04</v>
      </c>
      <c r="Q112" s="29"/>
      <c r="R112" s="47"/>
      <c r="S112" s="114" t="s">
        <v>36</v>
      </c>
      <c r="T112" s="114" t="s">
        <v>37</v>
      </c>
    </row>
    <row r="113" spans="2:20" ht="150" customHeight="1" x14ac:dyDescent="0.3">
      <c r="B113" s="124">
        <v>8</v>
      </c>
      <c r="C113" s="186">
        <v>7</v>
      </c>
      <c r="D113" s="188" t="s">
        <v>118</v>
      </c>
      <c r="E113" s="186">
        <v>1963</v>
      </c>
      <c r="F113" s="186"/>
      <c r="G113" s="186" t="s">
        <v>90</v>
      </c>
      <c r="H113" s="186">
        <v>2</v>
      </c>
      <c r="I113" s="193">
        <v>472.48769999999996</v>
      </c>
      <c r="J113" s="193">
        <v>254.69</v>
      </c>
      <c r="K113" s="34" t="s">
        <v>48</v>
      </c>
      <c r="L113" s="110">
        <f>O113*I113</f>
        <v>508793.6548679999</v>
      </c>
      <c r="M113" s="115">
        <f>I113*P113</f>
        <v>18162.427187999998</v>
      </c>
      <c r="N113" s="115">
        <f t="shared" si="8"/>
        <v>526956.0820559999</v>
      </c>
      <c r="O113" s="110">
        <v>1076.8399999999999</v>
      </c>
      <c r="P113" s="115">
        <v>38.44</v>
      </c>
      <c r="Q113" s="29"/>
      <c r="R113" s="47"/>
      <c r="S113" s="114" t="s">
        <v>36</v>
      </c>
      <c r="T113" s="114" t="s">
        <v>37</v>
      </c>
    </row>
    <row r="114" spans="2:20" x14ac:dyDescent="0.3">
      <c r="B114" s="124">
        <v>9</v>
      </c>
      <c r="C114" s="196"/>
      <c r="D114" s="197"/>
      <c r="E114" s="196"/>
      <c r="F114" s="196"/>
      <c r="G114" s="196"/>
      <c r="H114" s="196"/>
      <c r="I114" s="195"/>
      <c r="J114" s="195"/>
      <c r="K114" s="34" t="s">
        <v>104</v>
      </c>
      <c r="L114" s="110">
        <f>O114*I113</f>
        <v>312569.51305799995</v>
      </c>
      <c r="M114" s="115">
        <f>I113*P114</f>
        <v>6690.4258319999999</v>
      </c>
      <c r="N114" s="115">
        <f t="shared" si="8"/>
        <v>319259.93888999993</v>
      </c>
      <c r="O114" s="110">
        <v>661.54</v>
      </c>
      <c r="P114" s="115">
        <v>14.16</v>
      </c>
      <c r="Q114" s="29"/>
      <c r="R114" s="47"/>
      <c r="S114" s="114" t="s">
        <v>36</v>
      </c>
      <c r="T114" s="114" t="s">
        <v>37</v>
      </c>
    </row>
    <row r="115" spans="2:20" ht="37.5" x14ac:dyDescent="0.3">
      <c r="B115" s="124">
        <v>10</v>
      </c>
      <c r="C115" s="196"/>
      <c r="D115" s="197"/>
      <c r="E115" s="196"/>
      <c r="F115" s="196"/>
      <c r="G115" s="196"/>
      <c r="H115" s="196"/>
      <c r="I115" s="195"/>
      <c r="J115" s="195"/>
      <c r="K115" s="34" t="s">
        <v>42</v>
      </c>
      <c r="L115" s="110">
        <f>O115*I113</f>
        <v>77525.781816000002</v>
      </c>
      <c r="M115" s="115">
        <f>I113*P115</f>
        <v>7186.5379169999997</v>
      </c>
      <c r="N115" s="115">
        <f t="shared" si="8"/>
        <v>84712.319732999997</v>
      </c>
      <c r="O115" s="110">
        <v>164.08</v>
      </c>
      <c r="P115" s="115">
        <v>15.21</v>
      </c>
      <c r="Q115" s="29"/>
      <c r="R115" s="47"/>
      <c r="S115" s="114" t="s">
        <v>36</v>
      </c>
      <c r="T115" s="114" t="s">
        <v>37</v>
      </c>
    </row>
    <row r="116" spans="2:20" ht="37.5" x14ac:dyDescent="0.3">
      <c r="B116" s="124">
        <v>11</v>
      </c>
      <c r="C116" s="196"/>
      <c r="D116" s="197"/>
      <c r="E116" s="196"/>
      <c r="F116" s="196"/>
      <c r="G116" s="196"/>
      <c r="H116" s="196"/>
      <c r="I116" s="195"/>
      <c r="J116" s="195"/>
      <c r="K116" s="34" t="s">
        <v>45</v>
      </c>
      <c r="L116" s="110">
        <f>O116*I113</f>
        <v>202300.33363199999</v>
      </c>
      <c r="M116" s="115">
        <f>I113*P116</f>
        <v>8292.1591349999999</v>
      </c>
      <c r="N116" s="115">
        <f t="shared" si="8"/>
        <v>210592.49276699999</v>
      </c>
      <c r="O116" s="110">
        <v>428.16</v>
      </c>
      <c r="P116" s="115">
        <v>17.55</v>
      </c>
      <c r="Q116" s="29"/>
      <c r="R116" s="47"/>
      <c r="S116" s="114" t="s">
        <v>36</v>
      </c>
      <c r="T116" s="114" t="s">
        <v>37</v>
      </c>
    </row>
    <row r="117" spans="2:20" ht="56.25" x14ac:dyDescent="0.3">
      <c r="B117" s="124">
        <v>12</v>
      </c>
      <c r="C117" s="187"/>
      <c r="D117" s="189"/>
      <c r="E117" s="187"/>
      <c r="F117" s="187"/>
      <c r="G117" s="187"/>
      <c r="H117" s="187"/>
      <c r="I117" s="194"/>
      <c r="J117" s="194"/>
      <c r="K117" s="34" t="s">
        <v>35</v>
      </c>
      <c r="L117" s="110">
        <f>O117*I113</f>
        <v>25485.986537999997</v>
      </c>
      <c r="M117" s="115">
        <f>I113*P117</f>
        <v>6491.980998</v>
      </c>
      <c r="N117" s="115">
        <f t="shared" si="8"/>
        <v>31977.967535999996</v>
      </c>
      <c r="O117" s="110">
        <v>53.94</v>
      </c>
      <c r="P117" s="115">
        <v>13.74</v>
      </c>
      <c r="Q117" s="29"/>
      <c r="R117" s="47"/>
      <c r="S117" s="114" t="s">
        <v>36</v>
      </c>
      <c r="T117" s="114" t="s">
        <v>37</v>
      </c>
    </row>
    <row r="118" spans="2:20" ht="56.25" customHeight="1" x14ac:dyDescent="0.3">
      <c r="B118" s="124">
        <v>13</v>
      </c>
      <c r="C118" s="186">
        <v>8</v>
      </c>
      <c r="D118" s="188" t="s">
        <v>119</v>
      </c>
      <c r="E118" s="186">
        <v>1962</v>
      </c>
      <c r="F118" s="186"/>
      <c r="G118" s="186" t="s">
        <v>56</v>
      </c>
      <c r="H118" s="186">
        <v>2</v>
      </c>
      <c r="I118" s="193">
        <v>475.28999999999996</v>
      </c>
      <c r="J118" s="193">
        <v>258.36</v>
      </c>
      <c r="K118" s="34" t="s">
        <v>48</v>
      </c>
      <c r="L118" s="110">
        <f>O118*I118</f>
        <v>511811.28359999991</v>
      </c>
      <c r="M118" s="115">
        <f>I118*P118</f>
        <v>18270.147599999997</v>
      </c>
      <c r="N118" s="115">
        <f t="shared" si="8"/>
        <v>530081.43119999988</v>
      </c>
      <c r="O118" s="110">
        <v>1076.8399999999999</v>
      </c>
      <c r="P118" s="115">
        <v>38.44</v>
      </c>
      <c r="Q118" s="29"/>
      <c r="R118" s="47"/>
      <c r="S118" s="114" t="s">
        <v>36</v>
      </c>
      <c r="T118" s="114" t="s">
        <v>37</v>
      </c>
    </row>
    <row r="119" spans="2:20" x14ac:dyDescent="0.3">
      <c r="B119" s="124">
        <v>14</v>
      </c>
      <c r="C119" s="196"/>
      <c r="D119" s="197"/>
      <c r="E119" s="196"/>
      <c r="F119" s="196"/>
      <c r="G119" s="196"/>
      <c r="H119" s="196"/>
      <c r="I119" s="195"/>
      <c r="J119" s="195"/>
      <c r="K119" s="34" t="s">
        <v>104</v>
      </c>
      <c r="L119" s="110">
        <f>O119*I118</f>
        <v>314423.34659999993</v>
      </c>
      <c r="M119" s="115">
        <f>I118*P119</f>
        <v>6730.1063999999997</v>
      </c>
      <c r="N119" s="115">
        <f t="shared" si="8"/>
        <v>321153.45299999992</v>
      </c>
      <c r="O119" s="110">
        <v>661.54</v>
      </c>
      <c r="P119" s="115">
        <v>14.16</v>
      </c>
      <c r="Q119" s="29"/>
      <c r="R119" s="47"/>
      <c r="S119" s="114" t="s">
        <v>36</v>
      </c>
      <c r="T119" s="114" t="s">
        <v>37</v>
      </c>
    </row>
    <row r="120" spans="2:20" ht="37.5" x14ac:dyDescent="0.3">
      <c r="B120" s="124">
        <v>15</v>
      </c>
      <c r="C120" s="196"/>
      <c r="D120" s="197"/>
      <c r="E120" s="196"/>
      <c r="F120" s="196"/>
      <c r="G120" s="196"/>
      <c r="H120" s="196"/>
      <c r="I120" s="195"/>
      <c r="J120" s="195"/>
      <c r="K120" s="34" t="s">
        <v>42</v>
      </c>
      <c r="L120" s="110">
        <f>O120*I118</f>
        <v>77985.583199999994</v>
      </c>
      <c r="M120" s="115">
        <f>I118*P120</f>
        <v>7229.1608999999999</v>
      </c>
      <c r="N120" s="115">
        <f t="shared" si="8"/>
        <v>85214.744099999996</v>
      </c>
      <c r="O120" s="110">
        <v>164.08</v>
      </c>
      <c r="P120" s="115">
        <v>15.21</v>
      </c>
      <c r="Q120" s="29"/>
      <c r="R120" s="47"/>
      <c r="S120" s="114" t="s">
        <v>36</v>
      </c>
      <c r="T120" s="114" t="s">
        <v>37</v>
      </c>
    </row>
    <row r="121" spans="2:20" ht="37.5" x14ac:dyDescent="0.3">
      <c r="B121" s="124">
        <v>16</v>
      </c>
      <c r="C121" s="196"/>
      <c r="D121" s="197"/>
      <c r="E121" s="196"/>
      <c r="F121" s="196"/>
      <c r="G121" s="196"/>
      <c r="H121" s="196"/>
      <c r="I121" s="195"/>
      <c r="J121" s="195"/>
      <c r="K121" s="34" t="s">
        <v>45</v>
      </c>
      <c r="L121" s="110">
        <f>O121*I118</f>
        <v>203500.16639999999</v>
      </c>
      <c r="M121" s="115">
        <f>I118*P121</f>
        <v>8341.3395</v>
      </c>
      <c r="N121" s="115">
        <f t="shared" si="8"/>
        <v>211841.50589999999</v>
      </c>
      <c r="O121" s="110">
        <v>428.16</v>
      </c>
      <c r="P121" s="115">
        <v>17.55</v>
      </c>
      <c r="Q121" s="29"/>
      <c r="R121" s="47"/>
      <c r="S121" s="114" t="s">
        <v>36</v>
      </c>
      <c r="T121" s="114" t="s">
        <v>37</v>
      </c>
    </row>
    <row r="122" spans="2:20" ht="56.25" x14ac:dyDescent="0.3">
      <c r="B122" s="124">
        <v>17</v>
      </c>
      <c r="C122" s="187"/>
      <c r="D122" s="189"/>
      <c r="E122" s="187"/>
      <c r="F122" s="187"/>
      <c r="G122" s="187"/>
      <c r="H122" s="187"/>
      <c r="I122" s="194"/>
      <c r="J122" s="194"/>
      <c r="K122" s="34" t="s">
        <v>35</v>
      </c>
      <c r="L122" s="110">
        <f>O122*I118</f>
        <v>25637.142599999996</v>
      </c>
      <c r="M122" s="115">
        <f>I118*P122</f>
        <v>6530.4845999999998</v>
      </c>
      <c r="N122" s="115">
        <f t="shared" si="8"/>
        <v>32167.627199999995</v>
      </c>
      <c r="O122" s="110">
        <v>53.94</v>
      </c>
      <c r="P122" s="115">
        <v>13.74</v>
      </c>
      <c r="Q122" s="29"/>
      <c r="R122" s="47"/>
      <c r="S122" s="114" t="s">
        <v>36</v>
      </c>
      <c r="T122" s="114" t="s">
        <v>37</v>
      </c>
    </row>
    <row r="123" spans="2:20" x14ac:dyDescent="0.3">
      <c r="B123" s="124">
        <v>18</v>
      </c>
      <c r="C123" s="186">
        <v>9</v>
      </c>
      <c r="D123" s="188" t="s">
        <v>120</v>
      </c>
      <c r="E123" s="186">
        <v>1981</v>
      </c>
      <c r="F123" s="186"/>
      <c r="G123" s="186" t="s">
        <v>34</v>
      </c>
      <c r="H123" s="186">
        <v>3</v>
      </c>
      <c r="I123" s="193">
        <v>2032.97</v>
      </c>
      <c r="J123" s="193">
        <v>1071.49</v>
      </c>
      <c r="K123" s="34" t="s">
        <v>48</v>
      </c>
      <c r="L123" s="110">
        <f>O123*I123</f>
        <v>2115467.9225999997</v>
      </c>
      <c r="M123" s="115">
        <f>I123*P123</f>
        <v>45274.241900000001</v>
      </c>
      <c r="N123" s="115">
        <f t="shared" si="8"/>
        <v>2160742.1644999995</v>
      </c>
      <c r="O123" s="110">
        <v>1040.58</v>
      </c>
      <c r="P123" s="115">
        <v>22.27</v>
      </c>
      <c r="Q123" s="29"/>
      <c r="R123" s="47"/>
      <c r="S123" s="114" t="s">
        <v>36</v>
      </c>
      <c r="T123" s="114" t="s">
        <v>37</v>
      </c>
    </row>
    <row r="124" spans="2:20" ht="37.5" x14ac:dyDescent="0.3">
      <c r="B124" s="124">
        <v>19</v>
      </c>
      <c r="C124" s="187"/>
      <c r="D124" s="189"/>
      <c r="E124" s="187"/>
      <c r="F124" s="187"/>
      <c r="G124" s="187"/>
      <c r="H124" s="187"/>
      <c r="I124" s="194"/>
      <c r="J124" s="194"/>
      <c r="K124" s="34" t="s">
        <v>42</v>
      </c>
      <c r="L124" s="110">
        <f>O124*I123</f>
        <v>305860.33649999998</v>
      </c>
      <c r="M124" s="115">
        <f>I123*P124</f>
        <v>30413.231200000002</v>
      </c>
      <c r="N124" s="115">
        <f t="shared" si="8"/>
        <v>336273.56769999996</v>
      </c>
      <c r="O124" s="110">
        <v>150.44999999999999</v>
      </c>
      <c r="P124" s="115">
        <v>14.96</v>
      </c>
      <c r="Q124" s="29"/>
      <c r="R124" s="47"/>
      <c r="S124" s="114" t="s">
        <v>36</v>
      </c>
      <c r="T124" s="114" t="s">
        <v>37</v>
      </c>
    </row>
    <row r="125" spans="2:20" ht="37.5" x14ac:dyDescent="0.3">
      <c r="B125" s="124">
        <v>20</v>
      </c>
      <c r="C125" s="186">
        <v>10</v>
      </c>
      <c r="D125" s="188" t="s">
        <v>121</v>
      </c>
      <c r="E125" s="186">
        <v>1991</v>
      </c>
      <c r="F125" s="186"/>
      <c r="G125" s="186" t="s">
        <v>34</v>
      </c>
      <c r="H125" s="186">
        <v>3</v>
      </c>
      <c r="I125" s="193">
        <v>2124</v>
      </c>
      <c r="J125" s="193">
        <v>1085.5999999999999</v>
      </c>
      <c r="K125" s="34" t="s">
        <v>45</v>
      </c>
      <c r="L125" s="110">
        <f>O125*I125</f>
        <v>870032.88</v>
      </c>
      <c r="M125" s="115">
        <f>I125*P125</f>
        <v>33856.559999999998</v>
      </c>
      <c r="N125" s="115">
        <f t="shared" si="8"/>
        <v>903889.44</v>
      </c>
      <c r="O125" s="110">
        <v>409.62</v>
      </c>
      <c r="P125" s="115">
        <v>15.94</v>
      </c>
      <c r="Q125" s="29"/>
      <c r="R125" s="47"/>
      <c r="S125" s="114" t="s">
        <v>36</v>
      </c>
      <c r="T125" s="114" t="s">
        <v>37</v>
      </c>
    </row>
    <row r="126" spans="2:20" ht="56.25" x14ac:dyDescent="0.3">
      <c r="B126" s="124">
        <v>21</v>
      </c>
      <c r="C126" s="196"/>
      <c r="D126" s="197"/>
      <c r="E126" s="196"/>
      <c r="F126" s="196"/>
      <c r="G126" s="196"/>
      <c r="H126" s="196"/>
      <c r="I126" s="195"/>
      <c r="J126" s="195"/>
      <c r="K126" s="34" t="s">
        <v>84</v>
      </c>
      <c r="L126" s="110">
        <f>O126*I125</f>
        <v>293409.36</v>
      </c>
      <c r="M126" s="115">
        <f>I125*P126</f>
        <v>30224.52</v>
      </c>
      <c r="N126" s="115">
        <f t="shared" si="8"/>
        <v>323633.88</v>
      </c>
      <c r="O126" s="110">
        <v>138.13999999999999</v>
      </c>
      <c r="P126" s="115">
        <v>14.23</v>
      </c>
      <c r="Q126" s="29"/>
      <c r="R126" s="47"/>
      <c r="S126" s="114" t="s">
        <v>36</v>
      </c>
      <c r="T126" s="114" t="s">
        <v>37</v>
      </c>
    </row>
    <row r="127" spans="2:20" ht="56.25" x14ac:dyDescent="0.3">
      <c r="B127" s="124">
        <v>22</v>
      </c>
      <c r="C127" s="196"/>
      <c r="D127" s="197"/>
      <c r="E127" s="196"/>
      <c r="F127" s="196"/>
      <c r="G127" s="196"/>
      <c r="H127" s="196"/>
      <c r="I127" s="195"/>
      <c r="J127" s="195"/>
      <c r="K127" s="34" t="s">
        <v>38</v>
      </c>
      <c r="L127" s="110">
        <f>O127*I125</f>
        <v>72555.839999999997</v>
      </c>
      <c r="M127" s="115">
        <f>I125*P127</f>
        <v>23300.280000000002</v>
      </c>
      <c r="N127" s="115">
        <f t="shared" si="8"/>
        <v>95856.12</v>
      </c>
      <c r="O127" s="110">
        <v>34.159999999999997</v>
      </c>
      <c r="P127" s="115">
        <v>10.97</v>
      </c>
      <c r="Q127" s="29"/>
      <c r="R127" s="47"/>
      <c r="S127" s="114" t="s">
        <v>36</v>
      </c>
      <c r="T127" s="114" t="s">
        <v>37</v>
      </c>
    </row>
    <row r="128" spans="2:20" ht="37.5" x14ac:dyDescent="0.3">
      <c r="B128" s="124">
        <v>23</v>
      </c>
      <c r="C128" s="196"/>
      <c r="D128" s="197"/>
      <c r="E128" s="196"/>
      <c r="F128" s="196"/>
      <c r="G128" s="196"/>
      <c r="H128" s="196"/>
      <c r="I128" s="195"/>
      <c r="J128" s="195"/>
      <c r="K128" s="34" t="s">
        <v>42</v>
      </c>
      <c r="L128" s="110">
        <f>O128*I125</f>
        <v>319555.8</v>
      </c>
      <c r="M128" s="115">
        <f>I125*P128</f>
        <v>31775.040000000001</v>
      </c>
      <c r="N128" s="115">
        <f t="shared" si="8"/>
        <v>351330.83999999997</v>
      </c>
      <c r="O128" s="110">
        <v>150.44999999999999</v>
      </c>
      <c r="P128" s="115">
        <v>14.96</v>
      </c>
      <c r="Q128" s="29"/>
      <c r="R128" s="47"/>
      <c r="S128" s="114" t="s">
        <v>36</v>
      </c>
      <c r="T128" s="114" t="s">
        <v>37</v>
      </c>
    </row>
    <row r="129" spans="2:20" ht="56.25" x14ac:dyDescent="0.3">
      <c r="B129" s="124">
        <v>24</v>
      </c>
      <c r="C129" s="187"/>
      <c r="D129" s="189"/>
      <c r="E129" s="187"/>
      <c r="F129" s="187"/>
      <c r="G129" s="187"/>
      <c r="H129" s="187"/>
      <c r="I129" s="194"/>
      <c r="J129" s="194"/>
      <c r="K129" s="34" t="s">
        <v>35</v>
      </c>
      <c r="L129" s="110">
        <f>O129*I125</f>
        <v>116628.84</v>
      </c>
      <c r="M129" s="115">
        <f>I125*P129</f>
        <v>26443.8</v>
      </c>
      <c r="N129" s="115">
        <f t="shared" si="8"/>
        <v>143072.63999999998</v>
      </c>
      <c r="O129" s="110">
        <v>54.91</v>
      </c>
      <c r="P129" s="115">
        <v>12.45</v>
      </c>
      <c r="Q129" s="29"/>
      <c r="R129" s="47"/>
      <c r="S129" s="114" t="s">
        <v>36</v>
      </c>
      <c r="T129" s="114" t="s">
        <v>37</v>
      </c>
    </row>
    <row r="130" spans="2:20" x14ac:dyDescent="0.3">
      <c r="B130" s="124"/>
      <c r="C130" s="112"/>
      <c r="D130" s="25" t="s">
        <v>122</v>
      </c>
      <c r="E130" s="112"/>
      <c r="F130" s="112"/>
      <c r="G130" s="112"/>
      <c r="H130" s="112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15"/>
      <c r="Q130" s="29">
        <v>3959170</v>
      </c>
      <c r="R130" s="30">
        <f>Q130-N130</f>
        <v>-196632.81680000015</v>
      </c>
      <c r="S130" s="114"/>
      <c r="T130" s="114"/>
    </row>
    <row r="131" spans="2:20" ht="37.5" x14ac:dyDescent="0.3">
      <c r="B131" s="124">
        <v>1</v>
      </c>
      <c r="C131" s="186">
        <v>1</v>
      </c>
      <c r="D131" s="188" t="s">
        <v>123</v>
      </c>
      <c r="E131" s="186">
        <v>1988</v>
      </c>
      <c r="F131" s="186"/>
      <c r="G131" s="186" t="s">
        <v>63</v>
      </c>
      <c r="H131" s="186">
        <v>2</v>
      </c>
      <c r="I131" s="191">
        <v>969.34</v>
      </c>
      <c r="J131" s="210">
        <v>422.7</v>
      </c>
      <c r="K131" s="34" t="s">
        <v>42</v>
      </c>
      <c r="L131" s="110">
        <f>O131*I131</f>
        <v>157537.13680000001</v>
      </c>
      <c r="M131" s="115">
        <f>I131*P131</f>
        <v>14937.529400000001</v>
      </c>
      <c r="N131" s="115">
        <f>L131+M131</f>
        <v>172474.66620000001</v>
      </c>
      <c r="O131" s="115">
        <v>162.52000000000001</v>
      </c>
      <c r="P131" s="115">
        <v>15.41</v>
      </c>
      <c r="Q131" s="29"/>
      <c r="R131" s="24"/>
      <c r="S131" s="114" t="s">
        <v>36</v>
      </c>
      <c r="T131" s="114" t="s">
        <v>37</v>
      </c>
    </row>
    <row r="132" spans="2:20" ht="56.25" x14ac:dyDescent="0.3">
      <c r="B132" s="124">
        <v>2</v>
      </c>
      <c r="C132" s="196"/>
      <c r="D132" s="197"/>
      <c r="E132" s="196"/>
      <c r="F132" s="196"/>
      <c r="G132" s="196"/>
      <c r="H132" s="196"/>
      <c r="I132" s="209"/>
      <c r="J132" s="211"/>
      <c r="K132" s="34" t="s">
        <v>35</v>
      </c>
      <c r="L132" s="110">
        <f>O132*I131</f>
        <v>52286.1996</v>
      </c>
      <c r="M132" s="115">
        <f>I131*P132</f>
        <v>13318.731600000001</v>
      </c>
      <c r="N132" s="115">
        <f t="shared" ref="N132:N153" si="9">L132+M132</f>
        <v>65604.931200000006</v>
      </c>
      <c r="O132" s="115">
        <v>53.94</v>
      </c>
      <c r="P132" s="115">
        <v>13.74</v>
      </c>
      <c r="Q132" s="29"/>
      <c r="R132" s="24"/>
      <c r="S132" s="114" t="s">
        <v>36</v>
      </c>
      <c r="T132" s="114" t="s">
        <v>37</v>
      </c>
    </row>
    <row r="133" spans="2:20" ht="56.25" x14ac:dyDescent="0.3">
      <c r="B133" s="124">
        <v>3</v>
      </c>
      <c r="C133" s="196"/>
      <c r="D133" s="197"/>
      <c r="E133" s="196"/>
      <c r="F133" s="196"/>
      <c r="G133" s="196"/>
      <c r="H133" s="196"/>
      <c r="I133" s="209"/>
      <c r="J133" s="211"/>
      <c r="K133" s="34" t="s">
        <v>84</v>
      </c>
      <c r="L133" s="110">
        <f>O133*I131</f>
        <v>131539.43799999999</v>
      </c>
      <c r="M133" s="115">
        <f>I131*P133</f>
        <v>15015.0766</v>
      </c>
      <c r="N133" s="115">
        <f t="shared" si="9"/>
        <v>146554.51459999999</v>
      </c>
      <c r="O133" s="115">
        <v>135.69999999999999</v>
      </c>
      <c r="P133" s="115">
        <v>15.49</v>
      </c>
      <c r="Q133" s="29"/>
      <c r="R133" s="24"/>
      <c r="S133" s="114" t="s">
        <v>36</v>
      </c>
      <c r="T133" s="114" t="s">
        <v>37</v>
      </c>
    </row>
    <row r="134" spans="2:20" x14ac:dyDescent="0.3">
      <c r="B134" s="124">
        <v>4</v>
      </c>
      <c r="C134" s="196"/>
      <c r="D134" s="197"/>
      <c r="E134" s="196"/>
      <c r="F134" s="196"/>
      <c r="G134" s="196"/>
      <c r="H134" s="196"/>
      <c r="I134" s="209"/>
      <c r="J134" s="211"/>
      <c r="K134" s="34" t="s">
        <v>48</v>
      </c>
      <c r="L134" s="110">
        <f>O134*I131</f>
        <v>1012223.6016000001</v>
      </c>
      <c r="M134" s="115">
        <f>I131*P134</f>
        <v>37484.377800000002</v>
      </c>
      <c r="N134" s="115">
        <f t="shared" si="9"/>
        <v>1049707.9794000001</v>
      </c>
      <c r="O134" s="115">
        <v>1044.24</v>
      </c>
      <c r="P134" s="115">
        <v>38.67</v>
      </c>
      <c r="Q134" s="29"/>
      <c r="R134" s="24"/>
      <c r="S134" s="114" t="s">
        <v>36</v>
      </c>
      <c r="T134" s="114" t="s">
        <v>37</v>
      </c>
    </row>
    <row r="135" spans="2:20" ht="56.25" x14ac:dyDescent="0.3">
      <c r="B135" s="124">
        <v>5</v>
      </c>
      <c r="C135" s="187"/>
      <c r="D135" s="189"/>
      <c r="E135" s="187"/>
      <c r="F135" s="187"/>
      <c r="G135" s="187"/>
      <c r="H135" s="187"/>
      <c r="I135" s="192"/>
      <c r="J135" s="212"/>
      <c r="K135" s="34" t="s">
        <v>38</v>
      </c>
      <c r="L135" s="110">
        <f>O135*I131</f>
        <v>32531.050400000004</v>
      </c>
      <c r="M135" s="115">
        <f>I131*P135</f>
        <v>12892.222000000002</v>
      </c>
      <c r="N135" s="115">
        <f t="shared" si="9"/>
        <v>45423.272400000002</v>
      </c>
      <c r="O135" s="115">
        <v>33.56</v>
      </c>
      <c r="P135" s="115">
        <v>13.3</v>
      </c>
      <c r="Q135" s="29"/>
      <c r="R135" s="24"/>
      <c r="S135" s="114" t="s">
        <v>36</v>
      </c>
      <c r="T135" s="114" t="s">
        <v>37</v>
      </c>
    </row>
    <row r="136" spans="2:20" ht="37.5" x14ac:dyDescent="0.3">
      <c r="B136" s="124">
        <v>6</v>
      </c>
      <c r="C136" s="186">
        <v>2</v>
      </c>
      <c r="D136" s="188" t="s">
        <v>124</v>
      </c>
      <c r="E136" s="186">
        <v>1988</v>
      </c>
      <c r="F136" s="186"/>
      <c r="G136" s="186" t="s">
        <v>63</v>
      </c>
      <c r="H136" s="186">
        <v>2</v>
      </c>
      <c r="I136" s="191">
        <v>976.46</v>
      </c>
      <c r="J136" s="210">
        <v>422.7</v>
      </c>
      <c r="K136" s="34" t="s">
        <v>42</v>
      </c>
      <c r="L136" s="110">
        <f>O136*I136</f>
        <v>158694.27920000002</v>
      </c>
      <c r="M136" s="115">
        <f>I136*P136</f>
        <v>15047.248600000001</v>
      </c>
      <c r="N136" s="115">
        <f t="shared" si="9"/>
        <v>173741.52780000001</v>
      </c>
      <c r="O136" s="115">
        <v>162.52000000000001</v>
      </c>
      <c r="P136" s="115">
        <v>15.41</v>
      </c>
      <c r="Q136" s="29"/>
      <c r="R136" s="24"/>
      <c r="S136" s="114" t="s">
        <v>36</v>
      </c>
      <c r="T136" s="114" t="s">
        <v>37</v>
      </c>
    </row>
    <row r="137" spans="2:20" ht="56.25" x14ac:dyDescent="0.3">
      <c r="B137" s="124">
        <v>7</v>
      </c>
      <c r="C137" s="196"/>
      <c r="D137" s="197"/>
      <c r="E137" s="196"/>
      <c r="F137" s="196"/>
      <c r="G137" s="196"/>
      <c r="H137" s="196"/>
      <c r="I137" s="209"/>
      <c r="J137" s="211"/>
      <c r="K137" s="34" t="s">
        <v>35</v>
      </c>
      <c r="L137" s="110">
        <f>O137*I136</f>
        <v>52670.252399999998</v>
      </c>
      <c r="M137" s="115">
        <f>I136*P137</f>
        <v>13416.5604</v>
      </c>
      <c r="N137" s="115">
        <f t="shared" si="9"/>
        <v>66086.8128</v>
      </c>
      <c r="O137" s="115">
        <v>53.94</v>
      </c>
      <c r="P137" s="115">
        <v>13.74</v>
      </c>
      <c r="Q137" s="29"/>
      <c r="R137" s="24"/>
      <c r="S137" s="114" t="s">
        <v>36</v>
      </c>
      <c r="T137" s="114" t="s">
        <v>37</v>
      </c>
    </row>
    <row r="138" spans="2:20" ht="56.25" x14ac:dyDescent="0.3">
      <c r="B138" s="124">
        <v>8</v>
      </c>
      <c r="C138" s="196"/>
      <c r="D138" s="197"/>
      <c r="E138" s="196"/>
      <c r="F138" s="196"/>
      <c r="G138" s="196"/>
      <c r="H138" s="196"/>
      <c r="I138" s="209"/>
      <c r="J138" s="211"/>
      <c r="K138" s="34" t="s">
        <v>84</v>
      </c>
      <c r="L138" s="110">
        <f>O138*I136</f>
        <v>132505.622</v>
      </c>
      <c r="M138" s="115">
        <f>I136*P138</f>
        <v>15125.365400000001</v>
      </c>
      <c r="N138" s="115">
        <f t="shared" si="9"/>
        <v>147630.98740000001</v>
      </c>
      <c r="O138" s="115">
        <v>135.69999999999999</v>
      </c>
      <c r="P138" s="115">
        <v>15.49</v>
      </c>
      <c r="Q138" s="29"/>
      <c r="R138" s="24"/>
      <c r="S138" s="114" t="s">
        <v>36</v>
      </c>
      <c r="T138" s="114" t="s">
        <v>37</v>
      </c>
    </row>
    <row r="139" spans="2:20" x14ac:dyDescent="0.3">
      <c r="B139" s="124">
        <v>9</v>
      </c>
      <c r="C139" s="187"/>
      <c r="D139" s="189"/>
      <c r="E139" s="187"/>
      <c r="F139" s="187"/>
      <c r="G139" s="187"/>
      <c r="H139" s="187"/>
      <c r="I139" s="192"/>
      <c r="J139" s="212"/>
      <c r="K139" s="34" t="s">
        <v>48</v>
      </c>
      <c r="L139" s="110">
        <f>O139*I136</f>
        <v>1019658.5904000001</v>
      </c>
      <c r="M139" s="115">
        <f>I136*P139</f>
        <v>37759.708200000001</v>
      </c>
      <c r="N139" s="115">
        <f t="shared" si="9"/>
        <v>1057418.2986000001</v>
      </c>
      <c r="O139" s="115">
        <v>1044.24</v>
      </c>
      <c r="P139" s="115">
        <v>38.67</v>
      </c>
      <c r="Q139" s="29"/>
      <c r="R139" s="24"/>
      <c r="S139" s="114" t="s">
        <v>36</v>
      </c>
      <c r="T139" s="114" t="s">
        <v>37</v>
      </c>
    </row>
    <row r="140" spans="2:20" ht="37.5" x14ac:dyDescent="0.3">
      <c r="B140" s="124">
        <v>10</v>
      </c>
      <c r="C140" s="186">
        <v>3</v>
      </c>
      <c r="D140" s="188" t="s">
        <v>125</v>
      </c>
      <c r="E140" s="186">
        <v>1990</v>
      </c>
      <c r="F140" s="186"/>
      <c r="G140" s="186" t="s">
        <v>63</v>
      </c>
      <c r="H140" s="186">
        <v>2</v>
      </c>
      <c r="I140" s="191">
        <v>976.46</v>
      </c>
      <c r="J140" s="210">
        <v>422.7</v>
      </c>
      <c r="K140" s="34" t="s">
        <v>42</v>
      </c>
      <c r="L140" s="110">
        <f>O140*I140</f>
        <v>158694.27920000002</v>
      </c>
      <c r="M140" s="115">
        <f>I140*P140</f>
        <v>15047.248600000001</v>
      </c>
      <c r="N140" s="115">
        <f t="shared" si="9"/>
        <v>173741.52780000001</v>
      </c>
      <c r="O140" s="115">
        <v>162.52000000000001</v>
      </c>
      <c r="P140" s="115">
        <v>15.41</v>
      </c>
      <c r="Q140" s="29"/>
      <c r="R140" s="24"/>
      <c r="S140" s="114" t="s">
        <v>36</v>
      </c>
      <c r="T140" s="114" t="s">
        <v>37</v>
      </c>
    </row>
    <row r="141" spans="2:20" x14ac:dyDescent="0.3">
      <c r="B141" s="124">
        <v>11</v>
      </c>
      <c r="C141" s="187"/>
      <c r="D141" s="189"/>
      <c r="E141" s="187"/>
      <c r="F141" s="187"/>
      <c r="G141" s="187"/>
      <c r="H141" s="187"/>
      <c r="I141" s="192"/>
      <c r="J141" s="212"/>
      <c r="K141" s="34" t="s">
        <v>48</v>
      </c>
      <c r="L141" s="110">
        <f>O141*I140</f>
        <v>1019658.5904000001</v>
      </c>
      <c r="M141" s="115">
        <f>I140*P141</f>
        <v>37759.708200000001</v>
      </c>
      <c r="N141" s="115">
        <f t="shared" si="9"/>
        <v>1057418.2986000001</v>
      </c>
      <c r="O141" s="115">
        <v>1044.24</v>
      </c>
      <c r="P141" s="115">
        <v>38.67</v>
      </c>
      <c r="Q141" s="29"/>
      <c r="R141" s="24"/>
      <c r="S141" s="114" t="s">
        <v>36</v>
      </c>
      <c r="T141" s="114" t="s">
        <v>37</v>
      </c>
    </row>
    <row r="142" spans="2:20" x14ac:dyDescent="0.3">
      <c r="B142" s="124"/>
      <c r="C142" s="112"/>
      <c r="D142" s="25" t="s">
        <v>126</v>
      </c>
      <c r="E142" s="112"/>
      <c r="F142" s="112"/>
      <c r="G142" s="112"/>
      <c r="H142" s="112"/>
      <c r="I142" s="26">
        <f>SUM(I143:I146)</f>
        <v>7518.4</v>
      </c>
      <c r="J142" s="30"/>
      <c r="K142" s="113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15"/>
      <c r="Q142" s="29">
        <v>3859050</v>
      </c>
      <c r="R142" s="30">
        <f>Q142-N142</f>
        <v>-1759333.3549999995</v>
      </c>
      <c r="S142" s="114"/>
      <c r="T142" s="114"/>
    </row>
    <row r="143" spans="2:20" ht="37.5" x14ac:dyDescent="0.3">
      <c r="B143" s="124">
        <v>1</v>
      </c>
      <c r="C143" s="186">
        <v>1</v>
      </c>
      <c r="D143" s="188" t="s">
        <v>127</v>
      </c>
      <c r="E143" s="186">
        <v>1993</v>
      </c>
      <c r="F143" s="186"/>
      <c r="G143" s="186" t="s">
        <v>83</v>
      </c>
      <c r="H143" s="186">
        <v>5</v>
      </c>
      <c r="I143" s="193">
        <v>3461.2999999999997</v>
      </c>
      <c r="J143" s="193">
        <v>2060.1</v>
      </c>
      <c r="K143" s="34" t="s">
        <v>42</v>
      </c>
      <c r="L143" s="110">
        <f>I143*O143</f>
        <v>511614.75299999997</v>
      </c>
      <c r="M143" s="115">
        <f>I143*P143</f>
        <v>51607.982999999993</v>
      </c>
      <c r="N143" s="115">
        <f t="shared" si="9"/>
        <v>563222.73599999992</v>
      </c>
      <c r="O143" s="115">
        <v>147.81</v>
      </c>
      <c r="P143" s="115">
        <v>14.91</v>
      </c>
      <c r="Q143" s="29"/>
      <c r="R143" s="24"/>
      <c r="S143" s="114" t="s">
        <v>36</v>
      </c>
      <c r="T143" s="114" t="s">
        <v>37</v>
      </c>
    </row>
    <row r="144" spans="2:20" ht="56.25" x14ac:dyDescent="0.3">
      <c r="B144" s="124">
        <v>2</v>
      </c>
      <c r="C144" s="196"/>
      <c r="D144" s="197"/>
      <c r="E144" s="196"/>
      <c r="F144" s="196"/>
      <c r="G144" s="196"/>
      <c r="H144" s="196"/>
      <c r="I144" s="195"/>
      <c r="J144" s="195"/>
      <c r="K144" s="34" t="s">
        <v>35</v>
      </c>
      <c r="L144" s="110">
        <f>I143*O144</f>
        <v>185214.16299999997</v>
      </c>
      <c r="M144" s="115">
        <f>P144*I143</f>
        <v>42989.345999999998</v>
      </c>
      <c r="N144" s="115">
        <f t="shared" si="9"/>
        <v>228203.50899999996</v>
      </c>
      <c r="O144" s="115">
        <v>53.51</v>
      </c>
      <c r="P144" s="115">
        <v>12.42</v>
      </c>
      <c r="Q144" s="29"/>
      <c r="R144" s="24"/>
      <c r="S144" s="114" t="s">
        <v>36</v>
      </c>
      <c r="T144" s="114" t="s">
        <v>37</v>
      </c>
    </row>
    <row r="145" spans="2:20" ht="56.25" x14ac:dyDescent="0.3">
      <c r="B145" s="124">
        <v>3</v>
      </c>
      <c r="C145" s="187"/>
      <c r="D145" s="189"/>
      <c r="E145" s="187"/>
      <c r="F145" s="187"/>
      <c r="G145" s="187"/>
      <c r="H145" s="187"/>
      <c r="I145" s="194"/>
      <c r="J145" s="194"/>
      <c r="K145" s="34" t="s">
        <v>84</v>
      </c>
      <c r="L145" s="110">
        <f>I143*O145</f>
        <v>465890.97999999992</v>
      </c>
      <c r="M145" s="115">
        <f>P145*I143</f>
        <v>48977.394999999997</v>
      </c>
      <c r="N145" s="115">
        <f t="shared" si="9"/>
        <v>514868.37499999994</v>
      </c>
      <c r="O145" s="115">
        <v>134.6</v>
      </c>
      <c r="P145" s="115">
        <v>14.15</v>
      </c>
      <c r="Q145" s="29"/>
      <c r="R145" s="24"/>
      <c r="S145" s="114" t="s">
        <v>36</v>
      </c>
      <c r="T145" s="114" t="s">
        <v>37</v>
      </c>
    </row>
    <row r="146" spans="2:20" ht="37.5" x14ac:dyDescent="0.3">
      <c r="B146" s="124">
        <v>4</v>
      </c>
      <c r="C146" s="112">
        <v>2</v>
      </c>
      <c r="D146" s="113" t="s">
        <v>128</v>
      </c>
      <c r="E146" s="112">
        <v>1984</v>
      </c>
      <c r="F146" s="112"/>
      <c r="G146" s="112" t="s">
        <v>34</v>
      </c>
      <c r="H146" s="112">
        <v>3</v>
      </c>
      <c r="I146" s="110">
        <v>4057.1</v>
      </c>
      <c r="J146" s="110">
        <v>2129.1999999999998</v>
      </c>
      <c r="K146" s="34" t="s">
        <v>48</v>
      </c>
      <c r="L146" s="110">
        <f>I146*O146</f>
        <v>4221737.1179999998</v>
      </c>
      <c r="M146" s="115">
        <f>I146*P146</f>
        <v>90351.616999999998</v>
      </c>
      <c r="N146" s="115">
        <f t="shared" si="9"/>
        <v>4312088.7349999994</v>
      </c>
      <c r="O146" s="115">
        <v>1040.58</v>
      </c>
      <c r="P146" s="115">
        <v>22.27</v>
      </c>
      <c r="Q146" s="29"/>
      <c r="R146" s="24"/>
      <c r="S146" s="114" t="s">
        <v>36</v>
      </c>
      <c r="T146" s="114" t="s">
        <v>37</v>
      </c>
    </row>
    <row r="147" spans="2:20" x14ac:dyDescent="0.3">
      <c r="B147" s="124"/>
      <c r="C147" s="112"/>
      <c r="D147" s="25" t="s">
        <v>129</v>
      </c>
      <c r="E147" s="112"/>
      <c r="F147" s="112"/>
      <c r="G147" s="112"/>
      <c r="H147" s="112"/>
      <c r="I147" s="26">
        <f>SUM(I148:I153)</f>
        <v>6773.3799999999992</v>
      </c>
      <c r="J147" s="30"/>
      <c r="K147" s="113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15"/>
      <c r="Q147" s="29">
        <v>5648370</v>
      </c>
      <c r="R147" s="30">
        <f>Q147-N147</f>
        <v>1541062.648</v>
      </c>
      <c r="S147" s="114"/>
      <c r="T147" s="114"/>
    </row>
    <row r="148" spans="2:20" ht="37.5" x14ac:dyDescent="0.3">
      <c r="B148" s="124">
        <v>1</v>
      </c>
      <c r="C148" s="112">
        <v>1</v>
      </c>
      <c r="D148" s="113" t="s">
        <v>130</v>
      </c>
      <c r="E148" s="114" t="s">
        <v>131</v>
      </c>
      <c r="F148" s="112"/>
      <c r="G148" s="112" t="s">
        <v>63</v>
      </c>
      <c r="H148" s="112">
        <v>2</v>
      </c>
      <c r="I148" s="110">
        <v>923.16</v>
      </c>
      <c r="J148" s="110">
        <v>492.3</v>
      </c>
      <c r="K148" s="34" t="s">
        <v>42</v>
      </c>
      <c r="L148" s="110">
        <f>I148*O148</f>
        <v>154629.29999999999</v>
      </c>
      <c r="M148" s="115">
        <f>I148*P148</f>
        <v>14087.4216</v>
      </c>
      <c r="N148" s="115">
        <f>L148+M148</f>
        <v>168716.72159999999</v>
      </c>
      <c r="O148" s="115">
        <v>167.5</v>
      </c>
      <c r="P148" s="115">
        <v>15.26</v>
      </c>
      <c r="Q148" s="29"/>
      <c r="R148" s="24"/>
      <c r="S148" s="114" t="s">
        <v>36</v>
      </c>
      <c r="T148" s="114" t="s">
        <v>37</v>
      </c>
    </row>
    <row r="149" spans="2:20" ht="56.25" x14ac:dyDescent="0.3">
      <c r="B149" s="124">
        <v>2</v>
      </c>
      <c r="C149" s="112">
        <v>2</v>
      </c>
      <c r="D149" s="113" t="s">
        <v>132</v>
      </c>
      <c r="E149" s="114">
        <v>1959</v>
      </c>
      <c r="F149" s="112"/>
      <c r="G149" s="112" t="s">
        <v>133</v>
      </c>
      <c r="H149" s="112">
        <v>2</v>
      </c>
      <c r="I149" s="110">
        <v>724.5</v>
      </c>
      <c r="J149" s="110">
        <v>393.4</v>
      </c>
      <c r="K149" s="34" t="s">
        <v>48</v>
      </c>
      <c r="L149" s="110">
        <f>I149*O149</f>
        <v>789335.505</v>
      </c>
      <c r="M149" s="115">
        <f>I149*P149</f>
        <v>27849.78</v>
      </c>
      <c r="N149" s="115">
        <f t="shared" si="9"/>
        <v>817185.28500000003</v>
      </c>
      <c r="O149" s="115">
        <v>1089.49</v>
      </c>
      <c r="P149" s="115">
        <v>38.44</v>
      </c>
      <c r="Q149" s="29"/>
      <c r="R149" s="24"/>
      <c r="S149" s="114" t="s">
        <v>36</v>
      </c>
      <c r="T149" s="114" t="s">
        <v>37</v>
      </c>
    </row>
    <row r="150" spans="2:20" ht="37.5" x14ac:dyDescent="0.3">
      <c r="B150" s="124">
        <v>3</v>
      </c>
      <c r="C150" s="112">
        <v>3</v>
      </c>
      <c r="D150" s="113" t="s">
        <v>134</v>
      </c>
      <c r="E150" s="114">
        <v>1956</v>
      </c>
      <c r="F150" s="112"/>
      <c r="G150" s="112" t="s">
        <v>34</v>
      </c>
      <c r="H150" s="112">
        <v>3</v>
      </c>
      <c r="I150" s="110">
        <v>1481.62</v>
      </c>
      <c r="J150" s="110">
        <v>718.8</v>
      </c>
      <c r="K150" s="34" t="s">
        <v>48</v>
      </c>
      <c r="L150" s="110">
        <f>I150*O150</f>
        <v>1624374.0869999998</v>
      </c>
      <c r="M150" s="115">
        <f>I150*P150</f>
        <v>35366.269399999997</v>
      </c>
      <c r="N150" s="115">
        <f t="shared" si="9"/>
        <v>1659740.3563999999</v>
      </c>
      <c r="O150" s="115">
        <v>1096.3499999999999</v>
      </c>
      <c r="P150" s="115">
        <v>23.87</v>
      </c>
      <c r="Q150" s="29"/>
      <c r="R150" s="24"/>
      <c r="S150" s="114" t="s">
        <v>36</v>
      </c>
      <c r="T150" s="114" t="s">
        <v>37</v>
      </c>
    </row>
    <row r="151" spans="2:20" ht="37.5" x14ac:dyDescent="0.3">
      <c r="B151" s="124">
        <v>4</v>
      </c>
      <c r="C151" s="112">
        <v>4</v>
      </c>
      <c r="D151" s="113" t="s">
        <v>135</v>
      </c>
      <c r="E151" s="114">
        <v>1963</v>
      </c>
      <c r="F151" s="112"/>
      <c r="G151" s="112" t="s">
        <v>34</v>
      </c>
      <c r="H151" s="112">
        <v>2</v>
      </c>
      <c r="I151" s="110">
        <v>1818.5999999999997</v>
      </c>
      <c r="J151" s="110">
        <v>716.4</v>
      </c>
      <c r="K151" s="34" t="s">
        <v>42</v>
      </c>
      <c r="L151" s="110">
        <f>I151*O151</f>
        <v>278864.12399999995</v>
      </c>
      <c r="M151" s="115">
        <f>I151*P151</f>
        <v>27642.719999999994</v>
      </c>
      <c r="N151" s="115">
        <f t="shared" si="9"/>
        <v>306506.84399999992</v>
      </c>
      <c r="O151" s="115">
        <v>153.34</v>
      </c>
      <c r="P151" s="115">
        <v>15.2</v>
      </c>
      <c r="Q151" s="29"/>
      <c r="R151" s="24"/>
      <c r="S151" s="114" t="s">
        <v>36</v>
      </c>
      <c r="T151" s="114" t="s">
        <v>37</v>
      </c>
    </row>
    <row r="152" spans="2:20" ht="37.5" x14ac:dyDescent="0.3">
      <c r="B152" s="124">
        <v>5</v>
      </c>
      <c r="C152" s="186">
        <v>5</v>
      </c>
      <c r="D152" s="188" t="s">
        <v>136</v>
      </c>
      <c r="E152" s="184">
        <v>1974</v>
      </c>
      <c r="F152" s="186"/>
      <c r="G152" s="186" t="s">
        <v>34</v>
      </c>
      <c r="H152" s="186">
        <v>2</v>
      </c>
      <c r="I152" s="191">
        <v>1825.5</v>
      </c>
      <c r="J152" s="193">
        <v>863.5</v>
      </c>
      <c r="K152" s="34" t="s">
        <v>42</v>
      </c>
      <c r="L152" s="110">
        <f>I152*O152</f>
        <v>279922.17</v>
      </c>
      <c r="M152" s="115">
        <f>I152*P152</f>
        <v>27747.599999999999</v>
      </c>
      <c r="N152" s="115">
        <f t="shared" si="9"/>
        <v>307669.76999999996</v>
      </c>
      <c r="O152" s="115">
        <v>153.34</v>
      </c>
      <c r="P152" s="115">
        <v>15.2</v>
      </c>
      <c r="Q152" s="29"/>
      <c r="R152" s="24"/>
      <c r="S152" s="114" t="s">
        <v>36</v>
      </c>
      <c r="T152" s="114" t="s">
        <v>37</v>
      </c>
    </row>
    <row r="153" spans="2:20" ht="37.5" x14ac:dyDescent="0.3">
      <c r="B153" s="124">
        <v>6</v>
      </c>
      <c r="C153" s="187"/>
      <c r="D153" s="189"/>
      <c r="E153" s="185"/>
      <c r="F153" s="187"/>
      <c r="G153" s="187"/>
      <c r="H153" s="187"/>
      <c r="I153" s="192"/>
      <c r="J153" s="194"/>
      <c r="K153" s="34" t="s">
        <v>45</v>
      </c>
      <c r="L153" s="110">
        <f>I152*O153</f>
        <v>814738.90500000003</v>
      </c>
      <c r="M153" s="115">
        <f>I152*P153</f>
        <v>32749.47</v>
      </c>
      <c r="N153" s="115">
        <f t="shared" si="9"/>
        <v>847488.375</v>
      </c>
      <c r="O153" s="115">
        <v>446.31</v>
      </c>
      <c r="P153" s="115">
        <v>17.940000000000001</v>
      </c>
      <c r="Q153" s="29"/>
      <c r="R153" s="24"/>
      <c r="S153" s="114" t="s">
        <v>36</v>
      </c>
      <c r="T153" s="114" t="s">
        <v>37</v>
      </c>
    </row>
    <row r="154" spans="2:20" ht="18" customHeight="1" x14ac:dyDescent="0.3">
      <c r="B154" s="124"/>
      <c r="C154" s="112"/>
      <c r="D154" s="25" t="s">
        <v>137</v>
      </c>
      <c r="E154" s="112"/>
      <c r="F154" s="112"/>
      <c r="G154" s="112"/>
      <c r="H154" s="112"/>
      <c r="I154" s="26">
        <f>SUM(I155:I170)</f>
        <v>5815.2300000000005</v>
      </c>
      <c r="J154" s="30"/>
      <c r="K154" s="113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15"/>
      <c r="Q154" s="29">
        <v>3543470</v>
      </c>
      <c r="R154" s="30">
        <f>Q154-N154</f>
        <v>-4359962.5066000018</v>
      </c>
      <c r="S154" s="114"/>
      <c r="T154" s="114"/>
    </row>
    <row r="155" spans="2:20" ht="56.25" x14ac:dyDescent="0.3">
      <c r="B155" s="124">
        <v>1</v>
      </c>
      <c r="C155" s="186">
        <v>1</v>
      </c>
      <c r="D155" s="188" t="s">
        <v>138</v>
      </c>
      <c r="E155" s="186">
        <v>1986</v>
      </c>
      <c r="F155" s="186"/>
      <c r="G155" s="186" t="s">
        <v>34</v>
      </c>
      <c r="H155" s="186">
        <v>2</v>
      </c>
      <c r="I155" s="193">
        <v>1270</v>
      </c>
      <c r="J155" s="193">
        <v>783.4</v>
      </c>
      <c r="K155" s="34" t="s">
        <v>84</v>
      </c>
      <c r="L155" s="110">
        <f>I155*O155</f>
        <v>179641.5</v>
      </c>
      <c r="M155" s="115">
        <f>I155*P155</f>
        <v>19837.399999999998</v>
      </c>
      <c r="N155" s="115">
        <f t="shared" ref="N155:N166" si="10">L155+M155</f>
        <v>199478.9</v>
      </c>
      <c r="O155" s="115">
        <v>141.44999999999999</v>
      </c>
      <c r="P155" s="115">
        <v>15.62</v>
      </c>
      <c r="Q155" s="29"/>
      <c r="R155" s="24"/>
      <c r="S155" s="114" t="s">
        <v>36</v>
      </c>
      <c r="T155" s="114" t="s">
        <v>37</v>
      </c>
    </row>
    <row r="156" spans="2:20" ht="56.25" x14ac:dyDescent="0.3">
      <c r="B156" s="124">
        <v>2</v>
      </c>
      <c r="C156" s="196"/>
      <c r="D156" s="197"/>
      <c r="E156" s="196"/>
      <c r="F156" s="196"/>
      <c r="G156" s="196"/>
      <c r="H156" s="196"/>
      <c r="I156" s="195"/>
      <c r="J156" s="195"/>
      <c r="K156" s="34" t="s">
        <v>38</v>
      </c>
      <c r="L156" s="110">
        <f>I155*O156</f>
        <v>44411.9</v>
      </c>
      <c r="M156" s="115">
        <f>P156*I155</f>
        <v>16929.099999999999</v>
      </c>
      <c r="N156" s="115">
        <f t="shared" si="10"/>
        <v>61341</v>
      </c>
      <c r="O156" s="115">
        <v>34.97</v>
      </c>
      <c r="P156" s="115">
        <v>13.33</v>
      </c>
      <c r="Q156" s="29"/>
      <c r="R156" s="24"/>
      <c r="S156" s="114" t="s">
        <v>36</v>
      </c>
      <c r="T156" s="114" t="s">
        <v>37</v>
      </c>
    </row>
    <row r="157" spans="2:20" ht="56.25" x14ac:dyDescent="0.3">
      <c r="B157" s="124">
        <v>3</v>
      </c>
      <c r="C157" s="196"/>
      <c r="D157" s="197"/>
      <c r="E157" s="196"/>
      <c r="F157" s="196"/>
      <c r="G157" s="196"/>
      <c r="H157" s="196"/>
      <c r="I157" s="195"/>
      <c r="J157" s="195"/>
      <c r="K157" s="34" t="s">
        <v>35</v>
      </c>
      <c r="L157" s="110">
        <f>I155*O157</f>
        <v>71412.099999999991</v>
      </c>
      <c r="M157" s="115">
        <f>P157*I155</f>
        <v>17513.3</v>
      </c>
      <c r="N157" s="115">
        <f t="shared" si="10"/>
        <v>88925.4</v>
      </c>
      <c r="O157" s="115">
        <v>56.23</v>
      </c>
      <c r="P157" s="115">
        <v>13.79</v>
      </c>
      <c r="Q157" s="29"/>
      <c r="R157" s="24"/>
      <c r="S157" s="114" t="s">
        <v>36</v>
      </c>
      <c r="T157" s="114" t="s">
        <v>37</v>
      </c>
    </row>
    <row r="158" spans="2:20" x14ac:dyDescent="0.3">
      <c r="B158" s="124">
        <v>4</v>
      </c>
      <c r="C158" s="187"/>
      <c r="D158" s="189"/>
      <c r="E158" s="187"/>
      <c r="F158" s="187"/>
      <c r="G158" s="187"/>
      <c r="H158" s="187"/>
      <c r="I158" s="194"/>
      <c r="J158" s="194"/>
      <c r="K158" s="34" t="s">
        <v>48</v>
      </c>
      <c r="L158" s="110">
        <f>I155*O158</f>
        <v>1425854.4000000001</v>
      </c>
      <c r="M158" s="115">
        <f>P158*I155</f>
        <v>49771.299999999996</v>
      </c>
      <c r="N158" s="115">
        <f t="shared" si="10"/>
        <v>1475625.7000000002</v>
      </c>
      <c r="O158" s="115">
        <v>1122.72</v>
      </c>
      <c r="P158" s="115">
        <v>39.19</v>
      </c>
      <c r="Q158" s="29"/>
      <c r="R158" s="24"/>
      <c r="S158" s="114" t="s">
        <v>36</v>
      </c>
      <c r="T158" s="114" t="s">
        <v>37</v>
      </c>
    </row>
    <row r="159" spans="2:20" ht="56.25" x14ac:dyDescent="0.3">
      <c r="B159" s="124">
        <v>5</v>
      </c>
      <c r="C159" s="186">
        <v>2</v>
      </c>
      <c r="D159" s="188" t="s">
        <v>139</v>
      </c>
      <c r="E159" s="186">
        <v>1985</v>
      </c>
      <c r="F159" s="186"/>
      <c r="G159" s="186" t="s">
        <v>34</v>
      </c>
      <c r="H159" s="186">
        <v>2</v>
      </c>
      <c r="I159" s="193">
        <v>1477.4</v>
      </c>
      <c r="J159" s="193">
        <v>867.8</v>
      </c>
      <c r="K159" s="34" t="s">
        <v>84</v>
      </c>
      <c r="L159" s="110">
        <f>I159*O159</f>
        <v>208978.23</v>
      </c>
      <c r="M159" s="115">
        <f>I159*P159</f>
        <v>23076.988000000001</v>
      </c>
      <c r="N159" s="115">
        <f t="shared" si="10"/>
        <v>232055.21800000002</v>
      </c>
      <c r="O159" s="115">
        <v>141.44999999999999</v>
      </c>
      <c r="P159" s="115">
        <v>15.62</v>
      </c>
      <c r="Q159" s="29"/>
      <c r="R159" s="24"/>
      <c r="S159" s="114" t="s">
        <v>36</v>
      </c>
      <c r="T159" s="114" t="s">
        <v>37</v>
      </c>
    </row>
    <row r="160" spans="2:20" ht="56.25" x14ac:dyDescent="0.3">
      <c r="B160" s="124">
        <v>6</v>
      </c>
      <c r="C160" s="196"/>
      <c r="D160" s="197"/>
      <c r="E160" s="196"/>
      <c r="F160" s="196"/>
      <c r="G160" s="196"/>
      <c r="H160" s="196"/>
      <c r="I160" s="195"/>
      <c r="J160" s="195"/>
      <c r="K160" s="34" t="s">
        <v>38</v>
      </c>
      <c r="L160" s="110">
        <f>I159*O160</f>
        <v>51664.678</v>
      </c>
      <c r="M160" s="115">
        <f>P160*I159</f>
        <v>19693.742000000002</v>
      </c>
      <c r="N160" s="115">
        <f t="shared" si="10"/>
        <v>71358.42</v>
      </c>
      <c r="O160" s="115">
        <v>34.97</v>
      </c>
      <c r="P160" s="115">
        <v>13.33</v>
      </c>
      <c r="Q160" s="29"/>
      <c r="R160" s="24"/>
      <c r="S160" s="114" t="s">
        <v>36</v>
      </c>
      <c r="T160" s="114" t="s">
        <v>37</v>
      </c>
    </row>
    <row r="161" spans="1:20" ht="56.25" x14ac:dyDescent="0.3">
      <c r="B161" s="124">
        <v>7</v>
      </c>
      <c r="C161" s="196"/>
      <c r="D161" s="197"/>
      <c r="E161" s="196"/>
      <c r="F161" s="196"/>
      <c r="G161" s="196"/>
      <c r="H161" s="196"/>
      <c r="I161" s="195"/>
      <c r="J161" s="195"/>
      <c r="K161" s="34" t="s">
        <v>35</v>
      </c>
      <c r="L161" s="110">
        <f>I159*O161</f>
        <v>83074.202000000005</v>
      </c>
      <c r="M161" s="115">
        <f>P161*I159</f>
        <v>20373.346000000001</v>
      </c>
      <c r="N161" s="115">
        <f t="shared" si="10"/>
        <v>103447.54800000001</v>
      </c>
      <c r="O161" s="115">
        <v>56.23</v>
      </c>
      <c r="P161" s="115">
        <v>13.79</v>
      </c>
      <c r="Q161" s="29"/>
      <c r="R161" s="24"/>
      <c r="S161" s="114" t="s">
        <v>36</v>
      </c>
      <c r="T161" s="114" t="s">
        <v>37</v>
      </c>
    </row>
    <row r="162" spans="1:20" x14ac:dyDescent="0.3">
      <c r="B162" s="124">
        <v>8</v>
      </c>
      <c r="C162" s="187"/>
      <c r="D162" s="189"/>
      <c r="E162" s="187"/>
      <c r="F162" s="187"/>
      <c r="G162" s="187"/>
      <c r="H162" s="187"/>
      <c r="I162" s="194"/>
      <c r="J162" s="194"/>
      <c r="K162" s="34" t="s">
        <v>48</v>
      </c>
      <c r="L162" s="110">
        <f>I159*O162</f>
        <v>1658706.5280000002</v>
      </c>
      <c r="M162" s="115">
        <f>P162*I159</f>
        <v>57899.305999999997</v>
      </c>
      <c r="N162" s="115">
        <f t="shared" si="10"/>
        <v>1716605.8340000003</v>
      </c>
      <c r="O162" s="115">
        <v>1122.72</v>
      </c>
      <c r="P162" s="115">
        <v>39.19</v>
      </c>
      <c r="Q162" s="29"/>
      <c r="R162" s="24"/>
      <c r="S162" s="114" t="s">
        <v>36</v>
      </c>
      <c r="T162" s="114" t="s">
        <v>37</v>
      </c>
    </row>
    <row r="163" spans="1:20" ht="37.5" customHeight="1" x14ac:dyDescent="0.3">
      <c r="B163" s="124">
        <v>9</v>
      </c>
      <c r="C163" s="186">
        <v>3</v>
      </c>
      <c r="D163" s="188" t="s">
        <v>140</v>
      </c>
      <c r="E163" s="186">
        <v>1990</v>
      </c>
      <c r="F163" s="186"/>
      <c r="G163" s="186" t="s">
        <v>34</v>
      </c>
      <c r="H163" s="186">
        <v>4</v>
      </c>
      <c r="I163" s="193">
        <v>1150.03</v>
      </c>
      <c r="J163" s="193">
        <v>764.1</v>
      </c>
      <c r="K163" s="34" t="s">
        <v>48</v>
      </c>
      <c r="L163" s="110">
        <f>I163*O163</f>
        <v>1260835.3905</v>
      </c>
      <c r="M163" s="115">
        <f>I163*P163</f>
        <v>27451.216100000001</v>
      </c>
      <c r="N163" s="115">
        <f t="shared" si="10"/>
        <v>1288286.6066000001</v>
      </c>
      <c r="O163" s="115">
        <v>1096.3499999999999</v>
      </c>
      <c r="P163" s="115">
        <v>23.87</v>
      </c>
      <c r="Q163" s="29"/>
      <c r="R163" s="24"/>
      <c r="S163" s="114" t="s">
        <v>36</v>
      </c>
      <c r="T163" s="114" t="s">
        <v>37</v>
      </c>
    </row>
    <row r="164" spans="1:20" ht="37.5" x14ac:dyDescent="0.3">
      <c r="B164" s="124">
        <v>10</v>
      </c>
      <c r="C164" s="196"/>
      <c r="D164" s="197"/>
      <c r="E164" s="196"/>
      <c r="F164" s="196"/>
      <c r="G164" s="196"/>
      <c r="H164" s="196"/>
      <c r="I164" s="195"/>
      <c r="J164" s="195"/>
      <c r="K164" s="34" t="s">
        <v>42</v>
      </c>
      <c r="L164" s="110">
        <f>I163*O164</f>
        <v>207626.41619999998</v>
      </c>
      <c r="M164" s="115">
        <f>P164*I163</f>
        <v>19055.997100000001</v>
      </c>
      <c r="N164" s="115">
        <f t="shared" si="10"/>
        <v>226682.41329999999</v>
      </c>
      <c r="O164" s="115">
        <v>180.54</v>
      </c>
      <c r="P164" s="115">
        <v>16.57</v>
      </c>
      <c r="Q164" s="29"/>
      <c r="R164" s="24"/>
      <c r="S164" s="114" t="s">
        <v>36</v>
      </c>
      <c r="T164" s="114" t="s">
        <v>37</v>
      </c>
    </row>
    <row r="165" spans="1:20" ht="56.25" x14ac:dyDescent="0.3">
      <c r="B165" s="124">
        <v>11</v>
      </c>
      <c r="C165" s="196"/>
      <c r="D165" s="197"/>
      <c r="E165" s="196"/>
      <c r="F165" s="196"/>
      <c r="G165" s="196"/>
      <c r="H165" s="196"/>
      <c r="I165" s="195"/>
      <c r="J165" s="195"/>
      <c r="K165" s="34" t="s">
        <v>38</v>
      </c>
      <c r="L165" s="110">
        <f>I163*O165</f>
        <v>39285.024799999992</v>
      </c>
      <c r="M165" s="115">
        <f>P165*I163</f>
        <v>12615.829100000001</v>
      </c>
      <c r="N165" s="115">
        <f t="shared" si="10"/>
        <v>51900.853899999995</v>
      </c>
      <c r="O165" s="115">
        <v>34.159999999999997</v>
      </c>
      <c r="P165" s="115">
        <v>10.97</v>
      </c>
      <c r="Q165" s="29"/>
      <c r="R165" s="24"/>
      <c r="S165" s="114" t="s">
        <v>36</v>
      </c>
      <c r="T165" s="114" t="s">
        <v>37</v>
      </c>
    </row>
    <row r="166" spans="1:20" ht="56.25" x14ac:dyDescent="0.3">
      <c r="B166" s="124">
        <v>12</v>
      </c>
      <c r="C166" s="187"/>
      <c r="D166" s="189"/>
      <c r="E166" s="187"/>
      <c r="F166" s="187"/>
      <c r="G166" s="187"/>
      <c r="H166" s="187"/>
      <c r="I166" s="194"/>
      <c r="J166" s="194"/>
      <c r="K166" s="34" t="s">
        <v>35</v>
      </c>
      <c r="L166" s="110">
        <f>I163*O166</f>
        <v>63148.147299999997</v>
      </c>
      <c r="M166" s="115">
        <f>P166*I163</f>
        <v>14317.8735</v>
      </c>
      <c r="N166" s="115">
        <f t="shared" si="10"/>
        <v>77466.020799999998</v>
      </c>
      <c r="O166" s="115">
        <v>54.91</v>
      </c>
      <c r="P166" s="115">
        <v>12.45</v>
      </c>
      <c r="Q166" s="29"/>
      <c r="R166" s="24"/>
      <c r="S166" s="114" t="s">
        <v>36</v>
      </c>
      <c r="T166" s="114" t="s">
        <v>37</v>
      </c>
    </row>
    <row r="167" spans="1:20" ht="56.25" x14ac:dyDescent="0.3">
      <c r="B167" s="124">
        <v>13</v>
      </c>
      <c r="C167" s="186">
        <v>4</v>
      </c>
      <c r="D167" s="188" t="s">
        <v>141</v>
      </c>
      <c r="E167" s="186">
        <v>1977</v>
      </c>
      <c r="F167" s="186"/>
      <c r="G167" s="186" t="s">
        <v>63</v>
      </c>
      <c r="H167" s="186">
        <v>2</v>
      </c>
      <c r="I167" s="193">
        <v>864.67000000000007</v>
      </c>
      <c r="J167" s="193">
        <v>498.7</v>
      </c>
      <c r="K167" s="34" t="s">
        <v>35</v>
      </c>
      <c r="L167" s="110">
        <f>I167*O167</f>
        <v>46640.299800000001</v>
      </c>
      <c r="M167" s="115">
        <f>I167*P167</f>
        <v>10064.758800000001</v>
      </c>
      <c r="N167" s="115">
        <f>L167+M167</f>
        <v>56705.058600000004</v>
      </c>
      <c r="O167" s="115">
        <v>53.94</v>
      </c>
      <c r="P167" s="115">
        <v>11.64</v>
      </c>
      <c r="Q167" s="29"/>
      <c r="R167" s="24"/>
      <c r="S167" s="114" t="s">
        <v>36</v>
      </c>
      <c r="T167" s="114" t="s">
        <v>37</v>
      </c>
    </row>
    <row r="168" spans="1:20" x14ac:dyDescent="0.3">
      <c r="B168" s="124">
        <v>14</v>
      </c>
      <c r="C168" s="187"/>
      <c r="D168" s="189"/>
      <c r="E168" s="187"/>
      <c r="F168" s="187"/>
      <c r="G168" s="187"/>
      <c r="H168" s="187"/>
      <c r="I168" s="194"/>
      <c r="J168" s="194"/>
      <c r="K168" s="34" t="s">
        <v>48</v>
      </c>
      <c r="L168" s="110">
        <f>I167*O168</f>
        <v>954197.93180000002</v>
      </c>
      <c r="M168" s="115">
        <f>P168*I167</f>
        <v>30713.078400000006</v>
      </c>
      <c r="N168" s="115">
        <f>L168+M168</f>
        <v>984911.01020000002</v>
      </c>
      <c r="O168" s="115">
        <v>1103.54</v>
      </c>
      <c r="P168" s="115">
        <v>35.520000000000003</v>
      </c>
      <c r="Q168" s="29"/>
      <c r="R168" s="24"/>
      <c r="S168" s="114" t="s">
        <v>36</v>
      </c>
      <c r="T168" s="114" t="s">
        <v>37</v>
      </c>
    </row>
    <row r="169" spans="1:20" ht="56.25" x14ac:dyDescent="0.3">
      <c r="B169" s="124">
        <v>15</v>
      </c>
      <c r="C169" s="186">
        <v>5</v>
      </c>
      <c r="D169" s="188" t="s">
        <v>142</v>
      </c>
      <c r="E169" s="186">
        <v>1984</v>
      </c>
      <c r="F169" s="186"/>
      <c r="G169" s="186" t="s">
        <v>63</v>
      </c>
      <c r="H169" s="186">
        <v>2</v>
      </c>
      <c r="I169" s="193">
        <v>1053.1299999999999</v>
      </c>
      <c r="J169" s="193">
        <v>586.20000000000005</v>
      </c>
      <c r="K169" s="34" t="s">
        <v>35</v>
      </c>
      <c r="L169" s="110">
        <f>I169*O169</f>
        <v>56805.83219999999</v>
      </c>
      <c r="M169" s="115">
        <f>P169*I169</f>
        <v>12258.433199999999</v>
      </c>
      <c r="N169" s="115">
        <f>L169+M169</f>
        <v>69064.265399999989</v>
      </c>
      <c r="O169" s="115">
        <v>53.94</v>
      </c>
      <c r="P169" s="115">
        <v>11.64</v>
      </c>
      <c r="Q169" s="29"/>
      <c r="R169" s="24"/>
      <c r="S169" s="114" t="s">
        <v>36</v>
      </c>
      <c r="T169" s="114" t="s">
        <v>37</v>
      </c>
    </row>
    <row r="170" spans="1:20" x14ac:dyDescent="0.3">
      <c r="B170" s="124">
        <v>16</v>
      </c>
      <c r="C170" s="187"/>
      <c r="D170" s="189"/>
      <c r="E170" s="187"/>
      <c r="F170" s="187"/>
      <c r="G170" s="187"/>
      <c r="H170" s="187"/>
      <c r="I170" s="194"/>
      <c r="J170" s="194"/>
      <c r="K170" s="34" t="s">
        <v>48</v>
      </c>
      <c r="L170" s="110">
        <f>I169*O170</f>
        <v>1162171.0801999997</v>
      </c>
      <c r="M170" s="115">
        <f>P170*I169</f>
        <v>37407.177600000003</v>
      </c>
      <c r="N170" s="115">
        <f>L170+M170</f>
        <v>1199578.2577999998</v>
      </c>
      <c r="O170" s="115">
        <v>1103.54</v>
      </c>
      <c r="P170" s="115">
        <v>35.520000000000003</v>
      </c>
      <c r="Q170" s="29"/>
      <c r="R170" s="24"/>
      <c r="S170" s="114" t="s">
        <v>36</v>
      </c>
      <c r="T170" s="114" t="s">
        <v>37</v>
      </c>
    </row>
    <row r="171" spans="1:20" s="48" customFormat="1" ht="21" customHeight="1" x14ac:dyDescent="0.3">
      <c r="A171" s="131"/>
      <c r="B171" s="141"/>
      <c r="C171" s="112"/>
      <c r="D171" s="25" t="s">
        <v>143</v>
      </c>
      <c r="E171" s="112"/>
      <c r="F171" s="112"/>
      <c r="G171" s="112"/>
      <c r="H171" s="112"/>
      <c r="I171" s="26">
        <f>SUM(I172:I196)</f>
        <v>79761.465000000026</v>
      </c>
      <c r="J171" s="30"/>
      <c r="K171" s="113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15"/>
      <c r="P171" s="115"/>
      <c r="Q171" s="29">
        <v>15136550</v>
      </c>
      <c r="R171" s="30">
        <f>Q171-N171</f>
        <v>-1327950.36895</v>
      </c>
      <c r="S171" s="114"/>
      <c r="T171" s="114"/>
    </row>
    <row r="172" spans="1:20" s="48" customFormat="1" ht="37.5" x14ac:dyDescent="0.3">
      <c r="A172" s="131"/>
      <c r="B172" s="141">
        <v>1</v>
      </c>
      <c r="C172" s="112">
        <v>1</v>
      </c>
      <c r="D172" s="113" t="s">
        <v>144</v>
      </c>
      <c r="E172" s="114">
        <v>1970</v>
      </c>
      <c r="F172" s="112"/>
      <c r="G172" s="114" t="s">
        <v>34</v>
      </c>
      <c r="H172" s="114">
        <v>5</v>
      </c>
      <c r="I172" s="110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15">
        <f t="shared" ref="M172:M177" si="12">I172*P172</f>
        <v>94456.69200000001</v>
      </c>
      <c r="N172" s="115">
        <f t="shared" ref="N172:N195" si="13">L172+M172</f>
        <v>1044390.4695000001</v>
      </c>
      <c r="O172" s="110">
        <v>150.44999999999999</v>
      </c>
      <c r="P172" s="115">
        <v>14.96</v>
      </c>
      <c r="Q172" s="29"/>
      <c r="R172" s="47"/>
      <c r="S172" s="114" t="s">
        <v>36</v>
      </c>
      <c r="T172" s="114" t="s">
        <v>37</v>
      </c>
    </row>
    <row r="173" spans="1:20" s="48" customFormat="1" ht="37.5" x14ac:dyDescent="0.3">
      <c r="A173" s="131"/>
      <c r="B173" s="141">
        <v>2</v>
      </c>
      <c r="C173" s="112">
        <v>2</v>
      </c>
      <c r="D173" s="113" t="s">
        <v>145</v>
      </c>
      <c r="E173" s="114">
        <v>1972</v>
      </c>
      <c r="F173" s="112"/>
      <c r="G173" s="114" t="s">
        <v>34</v>
      </c>
      <c r="H173" s="114">
        <v>5</v>
      </c>
      <c r="I173" s="110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15">
        <f t="shared" si="12"/>
        <v>144202.43200000003</v>
      </c>
      <c r="N173" s="115">
        <f t="shared" si="13"/>
        <v>1594420.0719999999</v>
      </c>
      <c r="O173" s="110">
        <v>150.44999999999999</v>
      </c>
      <c r="P173" s="115">
        <v>14.96</v>
      </c>
      <c r="Q173" s="29"/>
      <c r="R173" s="47"/>
      <c r="S173" s="114" t="s">
        <v>36</v>
      </c>
      <c r="T173" s="114" t="s">
        <v>37</v>
      </c>
    </row>
    <row r="174" spans="1:20" s="48" customFormat="1" ht="37.5" x14ac:dyDescent="0.3">
      <c r="A174" s="131"/>
      <c r="B174" s="141">
        <v>3</v>
      </c>
      <c r="C174" s="112">
        <v>3</v>
      </c>
      <c r="D174" s="113" t="s">
        <v>146</v>
      </c>
      <c r="E174" s="114">
        <v>1970</v>
      </c>
      <c r="F174" s="112"/>
      <c r="G174" s="114" t="s">
        <v>34</v>
      </c>
      <c r="H174" s="114">
        <v>5</v>
      </c>
      <c r="I174" s="110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15">
        <f t="shared" si="12"/>
        <v>105042.014</v>
      </c>
      <c r="N174" s="115">
        <f t="shared" si="13"/>
        <v>1161430.4502499998</v>
      </c>
      <c r="O174" s="110">
        <v>150.44999999999999</v>
      </c>
      <c r="P174" s="115">
        <v>14.96</v>
      </c>
      <c r="Q174" s="29"/>
      <c r="R174" s="47"/>
      <c r="S174" s="114" t="s">
        <v>36</v>
      </c>
      <c r="T174" s="114" t="s">
        <v>37</v>
      </c>
    </row>
    <row r="175" spans="1:20" s="48" customFormat="1" ht="37.5" x14ac:dyDescent="0.3">
      <c r="A175" s="131"/>
      <c r="B175" s="141">
        <v>4</v>
      </c>
      <c r="C175" s="112">
        <v>4</v>
      </c>
      <c r="D175" s="113" t="s">
        <v>147</v>
      </c>
      <c r="E175" s="114">
        <v>1966</v>
      </c>
      <c r="F175" s="112"/>
      <c r="G175" s="114" t="s">
        <v>34</v>
      </c>
      <c r="H175" s="114">
        <v>3</v>
      </c>
      <c r="I175" s="110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15">
        <f t="shared" si="12"/>
        <v>37896.671999999999</v>
      </c>
      <c r="N175" s="115">
        <f t="shared" si="13"/>
        <v>419016.61199999996</v>
      </c>
      <c r="O175" s="110">
        <v>150.44999999999999</v>
      </c>
      <c r="P175" s="115">
        <v>14.96</v>
      </c>
      <c r="Q175" s="29"/>
      <c r="R175" s="47"/>
      <c r="S175" s="114" t="s">
        <v>36</v>
      </c>
      <c r="T175" s="114" t="s">
        <v>37</v>
      </c>
    </row>
    <row r="176" spans="1:20" s="48" customFormat="1" ht="37.5" x14ac:dyDescent="0.3">
      <c r="A176" s="131"/>
      <c r="B176" s="141">
        <v>5</v>
      </c>
      <c r="C176" s="112">
        <v>5</v>
      </c>
      <c r="D176" s="113" t="s">
        <v>148</v>
      </c>
      <c r="E176" s="114">
        <v>1977</v>
      </c>
      <c r="F176" s="112"/>
      <c r="G176" s="112" t="s">
        <v>83</v>
      </c>
      <c r="H176" s="114">
        <v>5</v>
      </c>
      <c r="I176" s="110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15">
        <f t="shared" si="12"/>
        <v>76457.883599999986</v>
      </c>
      <c r="N176" s="115">
        <f t="shared" si="13"/>
        <v>834421.65119999985</v>
      </c>
      <c r="O176" s="110">
        <v>147.81</v>
      </c>
      <c r="P176" s="115">
        <v>14.91</v>
      </c>
      <c r="Q176" s="29"/>
      <c r="R176" s="47"/>
      <c r="S176" s="115" t="s">
        <v>36</v>
      </c>
      <c r="T176" s="114" t="s">
        <v>37</v>
      </c>
    </row>
    <row r="177" spans="1:20" s="48" customFormat="1" ht="56.25" x14ac:dyDescent="0.3">
      <c r="A177" s="131"/>
      <c r="B177" s="141">
        <v>6</v>
      </c>
      <c r="C177" s="186">
        <v>6</v>
      </c>
      <c r="D177" s="188" t="s">
        <v>149</v>
      </c>
      <c r="E177" s="186">
        <v>1976</v>
      </c>
      <c r="F177" s="186"/>
      <c r="G177" s="186" t="s">
        <v>83</v>
      </c>
      <c r="H177" s="186">
        <v>5</v>
      </c>
      <c r="I177" s="193">
        <v>5102.5</v>
      </c>
      <c r="J177" s="213">
        <v>3230</v>
      </c>
      <c r="K177" s="34" t="s">
        <v>38</v>
      </c>
      <c r="L177" s="110">
        <f t="shared" si="11"/>
        <v>169862.22500000001</v>
      </c>
      <c r="M177" s="115">
        <f t="shared" si="12"/>
        <v>55923.4</v>
      </c>
      <c r="N177" s="115">
        <f t="shared" si="13"/>
        <v>225785.625</v>
      </c>
      <c r="O177" s="115">
        <v>33.29</v>
      </c>
      <c r="P177" s="115">
        <v>10.96</v>
      </c>
      <c r="Q177" s="29"/>
      <c r="R177" s="47"/>
      <c r="S177" s="114" t="s">
        <v>36</v>
      </c>
      <c r="T177" s="114" t="s">
        <v>37</v>
      </c>
    </row>
    <row r="178" spans="1:20" s="48" customFormat="1" ht="56.25" x14ac:dyDescent="0.3">
      <c r="A178" s="131"/>
      <c r="B178" s="141">
        <v>7</v>
      </c>
      <c r="C178" s="196"/>
      <c r="D178" s="197"/>
      <c r="E178" s="196"/>
      <c r="F178" s="196"/>
      <c r="G178" s="196"/>
      <c r="H178" s="196"/>
      <c r="I178" s="195"/>
      <c r="J178" s="214"/>
      <c r="K178" s="52" t="s">
        <v>35</v>
      </c>
      <c r="L178" s="50">
        <f>I177*O178</f>
        <v>273034.77499999997</v>
      </c>
      <c r="M178" s="115">
        <f>P178*I177</f>
        <v>63373.05</v>
      </c>
      <c r="N178" s="115">
        <f t="shared" si="13"/>
        <v>336407.82499999995</v>
      </c>
      <c r="O178" s="110">
        <v>53.51</v>
      </c>
      <c r="P178" s="115">
        <v>12.42</v>
      </c>
      <c r="Q178" s="29"/>
      <c r="R178" s="47"/>
      <c r="S178" s="114" t="s">
        <v>36</v>
      </c>
      <c r="T178" s="114" t="s">
        <v>37</v>
      </c>
    </row>
    <row r="179" spans="1:20" s="48" customFormat="1" x14ac:dyDescent="0.3">
      <c r="A179" s="131"/>
      <c r="B179" s="141">
        <v>8</v>
      </c>
      <c r="C179" s="196"/>
      <c r="D179" s="197"/>
      <c r="E179" s="196"/>
      <c r="F179" s="196"/>
      <c r="G179" s="196"/>
      <c r="H179" s="196"/>
      <c r="I179" s="195"/>
      <c r="J179" s="214"/>
      <c r="K179" s="113" t="s">
        <v>105</v>
      </c>
      <c r="L179" s="110">
        <f>I177*O179</f>
        <v>195987.02499999999</v>
      </c>
      <c r="M179" s="115">
        <f>P179*I177</f>
        <v>4184.05</v>
      </c>
      <c r="N179" s="115">
        <f t="shared" si="13"/>
        <v>200171.07499999998</v>
      </c>
      <c r="O179" s="115">
        <v>38.409999999999997</v>
      </c>
      <c r="P179" s="115">
        <v>0.82</v>
      </c>
      <c r="Q179" s="29"/>
      <c r="R179" s="47"/>
      <c r="S179" s="114" t="s">
        <v>36</v>
      </c>
      <c r="T179" s="114" t="s">
        <v>37</v>
      </c>
    </row>
    <row r="180" spans="1:20" s="48" customFormat="1" ht="87" customHeight="1" x14ac:dyDescent="0.3">
      <c r="A180" s="131"/>
      <c r="B180" s="141">
        <v>9</v>
      </c>
      <c r="C180" s="196"/>
      <c r="D180" s="197"/>
      <c r="E180" s="196"/>
      <c r="F180" s="196"/>
      <c r="G180" s="196"/>
      <c r="H180" s="196"/>
      <c r="I180" s="195"/>
      <c r="J180" s="214"/>
      <c r="K180" s="113" t="s">
        <v>106</v>
      </c>
      <c r="L180" s="110">
        <f>I177*O180</f>
        <v>365083.875</v>
      </c>
      <c r="M180" s="115">
        <f>P180*I177</f>
        <v>16328</v>
      </c>
      <c r="N180" s="115">
        <f t="shared" si="13"/>
        <v>381411.875</v>
      </c>
      <c r="O180" s="115">
        <v>71.55</v>
      </c>
      <c r="P180" s="115">
        <v>3.2</v>
      </c>
      <c r="Q180" s="29"/>
      <c r="R180" s="47"/>
      <c r="S180" s="114" t="s">
        <v>36</v>
      </c>
      <c r="T180" s="114" t="s">
        <v>37</v>
      </c>
    </row>
    <row r="181" spans="1:20" s="48" customFormat="1" ht="37.5" x14ac:dyDescent="0.3">
      <c r="A181" s="131"/>
      <c r="B181" s="141">
        <v>10</v>
      </c>
      <c r="C181" s="196"/>
      <c r="D181" s="197"/>
      <c r="E181" s="196"/>
      <c r="F181" s="196"/>
      <c r="G181" s="196"/>
      <c r="H181" s="196"/>
      <c r="I181" s="195"/>
      <c r="J181" s="214"/>
      <c r="K181" s="34" t="s">
        <v>42</v>
      </c>
      <c r="L181" s="50">
        <f>I177*O181</f>
        <v>754200.52500000002</v>
      </c>
      <c r="M181" s="115">
        <f>P181*I177</f>
        <v>76078.274999999994</v>
      </c>
      <c r="N181" s="115">
        <f t="shared" si="13"/>
        <v>830278.8</v>
      </c>
      <c r="O181" s="110">
        <v>147.81</v>
      </c>
      <c r="P181" s="115">
        <v>14.91</v>
      </c>
      <c r="Q181" s="29"/>
      <c r="R181" s="47"/>
      <c r="S181" s="114" t="s">
        <v>36</v>
      </c>
      <c r="T181" s="114" t="s">
        <v>37</v>
      </c>
    </row>
    <row r="182" spans="1:20" s="48" customFormat="1" ht="56.25" x14ac:dyDescent="0.3">
      <c r="A182" s="131"/>
      <c r="B182" s="141">
        <v>11</v>
      </c>
      <c r="C182" s="187"/>
      <c r="D182" s="189"/>
      <c r="E182" s="187"/>
      <c r="F182" s="187"/>
      <c r="G182" s="187"/>
      <c r="H182" s="187"/>
      <c r="I182" s="194"/>
      <c r="J182" s="215"/>
      <c r="K182" s="52" t="s">
        <v>84</v>
      </c>
      <c r="L182" s="50">
        <f>I177*O182</f>
        <v>686796.5</v>
      </c>
      <c r="M182" s="115">
        <f>P182*I177</f>
        <v>72200.375</v>
      </c>
      <c r="N182" s="115">
        <f t="shared" si="13"/>
        <v>758996.875</v>
      </c>
      <c r="O182" s="110">
        <v>134.6</v>
      </c>
      <c r="P182" s="115">
        <v>14.15</v>
      </c>
      <c r="Q182" s="29"/>
      <c r="R182" s="47"/>
      <c r="S182" s="114" t="s">
        <v>36</v>
      </c>
      <c r="T182" s="114" t="s">
        <v>37</v>
      </c>
    </row>
    <row r="183" spans="1:20" s="48" customFormat="1" ht="37.5" x14ac:dyDescent="0.3">
      <c r="A183" s="131"/>
      <c r="B183" s="141">
        <v>12</v>
      </c>
      <c r="C183" s="112">
        <v>7</v>
      </c>
      <c r="D183" s="113" t="s">
        <v>150</v>
      </c>
      <c r="E183" s="112">
        <v>1980</v>
      </c>
      <c r="F183" s="112"/>
      <c r="G183" s="112" t="s">
        <v>83</v>
      </c>
      <c r="H183" s="112">
        <v>4</v>
      </c>
      <c r="I183" s="110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15">
        <f t="shared" ref="M183:M190" si="15">I183*P183</f>
        <v>95622.303</v>
      </c>
      <c r="N183" s="115">
        <f t="shared" si="13"/>
        <v>1043572.176</v>
      </c>
      <c r="O183" s="110">
        <v>147.81</v>
      </c>
      <c r="P183" s="115">
        <v>14.91</v>
      </c>
      <c r="Q183" s="29"/>
      <c r="R183" s="47"/>
      <c r="S183" s="114" t="s">
        <v>36</v>
      </c>
      <c r="T183" s="114" t="s">
        <v>37</v>
      </c>
    </row>
    <row r="184" spans="1:20" s="48" customFormat="1" ht="37.5" x14ac:dyDescent="0.3">
      <c r="A184" s="131"/>
      <c r="B184" s="141">
        <v>13</v>
      </c>
      <c r="C184" s="112">
        <v>8</v>
      </c>
      <c r="D184" s="113" t="s">
        <v>151</v>
      </c>
      <c r="E184" s="112">
        <v>1981</v>
      </c>
      <c r="F184" s="112"/>
      <c r="G184" s="112" t="s">
        <v>83</v>
      </c>
      <c r="H184" s="112">
        <v>4</v>
      </c>
      <c r="I184" s="110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15">
        <f t="shared" si="15"/>
        <v>95622.303</v>
      </c>
      <c r="N184" s="115">
        <f t="shared" si="13"/>
        <v>1043572.176</v>
      </c>
      <c r="O184" s="110">
        <v>147.81</v>
      </c>
      <c r="P184" s="115">
        <v>14.91</v>
      </c>
      <c r="Q184" s="29"/>
      <c r="R184" s="47"/>
      <c r="S184" s="114" t="s">
        <v>36</v>
      </c>
      <c r="T184" s="114" t="s">
        <v>37</v>
      </c>
    </row>
    <row r="185" spans="1:20" s="48" customFormat="1" ht="37.5" x14ac:dyDescent="0.3">
      <c r="A185" s="131"/>
      <c r="B185" s="141">
        <v>14</v>
      </c>
      <c r="C185" s="112">
        <v>9</v>
      </c>
      <c r="D185" s="113" t="s">
        <v>152</v>
      </c>
      <c r="E185" s="112">
        <v>1986</v>
      </c>
      <c r="F185" s="112"/>
      <c r="G185" s="112" t="s">
        <v>83</v>
      </c>
      <c r="H185" s="112">
        <v>5</v>
      </c>
      <c r="I185" s="110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15">
        <f t="shared" si="15"/>
        <v>104841.156</v>
      </c>
      <c r="N185" s="115">
        <f t="shared" si="13"/>
        <v>1144181.952</v>
      </c>
      <c r="O185" s="110">
        <v>147.81</v>
      </c>
      <c r="P185" s="115">
        <v>14.91</v>
      </c>
      <c r="Q185" s="29"/>
      <c r="R185" s="47"/>
      <c r="S185" s="114" t="s">
        <v>36</v>
      </c>
      <c r="T185" s="114" t="s">
        <v>37</v>
      </c>
    </row>
    <row r="186" spans="1:20" s="48" customFormat="1" ht="37.5" x14ac:dyDescent="0.3">
      <c r="A186" s="131"/>
      <c r="B186" s="141">
        <v>15</v>
      </c>
      <c r="C186" s="112">
        <v>10</v>
      </c>
      <c r="D186" s="113" t="s">
        <v>153</v>
      </c>
      <c r="E186" s="112">
        <v>1978</v>
      </c>
      <c r="F186" s="112"/>
      <c r="G186" s="112" t="s">
        <v>34</v>
      </c>
      <c r="H186" s="112">
        <v>5</v>
      </c>
      <c r="I186" s="110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15">
        <f t="shared" si="15"/>
        <v>94384.136000000013</v>
      </c>
      <c r="N186" s="115">
        <f t="shared" si="13"/>
        <v>1043588.231</v>
      </c>
      <c r="O186" s="110">
        <v>150.44999999999999</v>
      </c>
      <c r="P186" s="115">
        <v>14.96</v>
      </c>
      <c r="Q186" s="29"/>
      <c r="R186" s="47"/>
      <c r="S186" s="114" t="s">
        <v>36</v>
      </c>
      <c r="T186" s="114" t="s">
        <v>37</v>
      </c>
    </row>
    <row r="187" spans="1:20" s="48" customFormat="1" ht="37.5" x14ac:dyDescent="0.3">
      <c r="A187" s="131"/>
      <c r="B187" s="141">
        <v>16</v>
      </c>
      <c r="C187" s="112">
        <v>11</v>
      </c>
      <c r="D187" s="113" t="s">
        <v>154</v>
      </c>
      <c r="E187" s="112">
        <v>1979</v>
      </c>
      <c r="F187" s="112"/>
      <c r="G187" s="112" t="s">
        <v>34</v>
      </c>
      <c r="H187" s="112">
        <v>5</v>
      </c>
      <c r="I187" s="110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15">
        <f t="shared" si="15"/>
        <v>141544.04</v>
      </c>
      <c r="N187" s="115">
        <f t="shared" si="13"/>
        <v>1565026.7149999999</v>
      </c>
      <c r="O187" s="110">
        <v>150.44999999999999</v>
      </c>
      <c r="P187" s="115">
        <v>14.96</v>
      </c>
      <c r="Q187" s="29"/>
      <c r="R187" s="47"/>
      <c r="S187" s="114" t="s">
        <v>36</v>
      </c>
      <c r="T187" s="114" t="s">
        <v>37</v>
      </c>
    </row>
    <row r="188" spans="1:20" s="48" customFormat="1" ht="37.5" x14ac:dyDescent="0.3">
      <c r="A188" s="131"/>
      <c r="B188" s="141">
        <v>17</v>
      </c>
      <c r="C188" s="112">
        <v>12</v>
      </c>
      <c r="D188" s="113" t="s">
        <v>155</v>
      </c>
      <c r="E188" s="114">
        <v>1970</v>
      </c>
      <c r="F188" s="112"/>
      <c r="G188" s="114" t="s">
        <v>34</v>
      </c>
      <c r="H188" s="114">
        <v>4</v>
      </c>
      <c r="I188" s="110">
        <v>3625</v>
      </c>
      <c r="J188" s="49">
        <v>2160.6</v>
      </c>
      <c r="K188" s="34" t="s">
        <v>42</v>
      </c>
      <c r="L188" s="50">
        <f t="shared" si="14"/>
        <v>545381.25</v>
      </c>
      <c r="M188" s="115">
        <f t="shared" si="15"/>
        <v>54230</v>
      </c>
      <c r="N188" s="115">
        <f t="shared" si="13"/>
        <v>599611.25</v>
      </c>
      <c r="O188" s="110">
        <v>150.44999999999999</v>
      </c>
      <c r="P188" s="115">
        <v>14.96</v>
      </c>
      <c r="Q188" s="29"/>
      <c r="R188" s="47"/>
      <c r="S188" s="114" t="s">
        <v>36</v>
      </c>
      <c r="T188" s="114" t="s">
        <v>37</v>
      </c>
    </row>
    <row r="189" spans="1:20" s="48" customFormat="1" ht="56.25" x14ac:dyDescent="0.3">
      <c r="A189" s="131"/>
      <c r="B189" s="141">
        <v>18</v>
      </c>
      <c r="C189" s="112">
        <v>13</v>
      </c>
      <c r="D189" s="113" t="s">
        <v>156</v>
      </c>
      <c r="E189" s="112">
        <v>1958</v>
      </c>
      <c r="F189" s="112"/>
      <c r="G189" s="112" t="s">
        <v>56</v>
      </c>
      <c r="H189" s="112">
        <v>2</v>
      </c>
      <c r="I189" s="110">
        <v>813.56999999999994</v>
      </c>
      <c r="J189" s="110">
        <v>479.67</v>
      </c>
      <c r="K189" s="52" t="s">
        <v>35</v>
      </c>
      <c r="L189" s="50">
        <f t="shared" si="14"/>
        <v>43883.965799999998</v>
      </c>
      <c r="M189" s="115">
        <f t="shared" si="15"/>
        <v>11178.451799999999</v>
      </c>
      <c r="N189" s="115">
        <f t="shared" si="13"/>
        <v>55062.417600000001</v>
      </c>
      <c r="O189" s="115">
        <v>53.94</v>
      </c>
      <c r="P189" s="115">
        <v>13.74</v>
      </c>
      <c r="Q189" s="29"/>
      <c r="R189" s="47"/>
      <c r="S189" s="114" t="s">
        <v>36</v>
      </c>
      <c r="T189" s="114" t="s">
        <v>37</v>
      </c>
    </row>
    <row r="190" spans="1:20" s="48" customFormat="1" ht="56.25" customHeight="1" x14ac:dyDescent="0.3">
      <c r="A190" s="131"/>
      <c r="B190" s="141">
        <v>19</v>
      </c>
      <c r="C190" s="186">
        <v>14</v>
      </c>
      <c r="D190" s="188" t="s">
        <v>157</v>
      </c>
      <c r="E190" s="186">
        <v>1958</v>
      </c>
      <c r="F190" s="186"/>
      <c r="G190" s="186" t="s">
        <v>90</v>
      </c>
      <c r="H190" s="186">
        <v>2</v>
      </c>
      <c r="I190" s="193">
        <v>823.3599999999999</v>
      </c>
      <c r="J190" s="110">
        <v>457.06</v>
      </c>
      <c r="K190" s="34" t="s">
        <v>48</v>
      </c>
      <c r="L190" s="50">
        <f t="shared" si="14"/>
        <v>897042.48639999994</v>
      </c>
      <c r="M190" s="115">
        <f t="shared" si="15"/>
        <v>31649.958399999996</v>
      </c>
      <c r="N190" s="115">
        <f t="shared" si="13"/>
        <v>928692.44479999994</v>
      </c>
      <c r="O190" s="110">
        <v>1089.49</v>
      </c>
      <c r="P190" s="115">
        <v>38.44</v>
      </c>
      <c r="Q190" s="29"/>
      <c r="R190" s="47"/>
      <c r="S190" s="114" t="s">
        <v>36</v>
      </c>
      <c r="T190" s="114" t="s">
        <v>37</v>
      </c>
    </row>
    <row r="191" spans="1:20" s="48" customFormat="1" ht="37.5" x14ac:dyDescent="0.3">
      <c r="A191" s="131"/>
      <c r="B191" s="141">
        <v>20</v>
      </c>
      <c r="C191" s="187"/>
      <c r="D191" s="189"/>
      <c r="E191" s="187"/>
      <c r="F191" s="187"/>
      <c r="G191" s="187"/>
      <c r="H191" s="187"/>
      <c r="I191" s="194"/>
      <c r="J191" s="110"/>
      <c r="K191" s="34" t="s">
        <v>42</v>
      </c>
      <c r="L191" s="50">
        <f>I190*O191</f>
        <v>135031.03999999998</v>
      </c>
      <c r="M191" s="115">
        <f>P191*I190</f>
        <v>12523.3056</v>
      </c>
      <c r="N191" s="115">
        <f t="shared" si="13"/>
        <v>147554.34559999997</v>
      </c>
      <c r="O191" s="115">
        <v>164</v>
      </c>
      <c r="P191" s="115">
        <v>15.21</v>
      </c>
      <c r="Q191" s="29"/>
      <c r="R191" s="47"/>
      <c r="S191" s="114" t="s">
        <v>36</v>
      </c>
      <c r="T191" s="114" t="s">
        <v>37</v>
      </c>
    </row>
    <row r="192" spans="1:20" s="48" customFormat="1" ht="56.25" x14ac:dyDescent="0.3">
      <c r="A192" s="131"/>
      <c r="B192" s="141">
        <v>21</v>
      </c>
      <c r="C192" s="112">
        <v>15</v>
      </c>
      <c r="D192" s="113" t="s">
        <v>158</v>
      </c>
      <c r="E192" s="112">
        <v>1958</v>
      </c>
      <c r="F192" s="112"/>
      <c r="G192" s="112" t="s">
        <v>90</v>
      </c>
      <c r="H192" s="112">
        <v>2</v>
      </c>
      <c r="I192" s="110">
        <v>865.09999999999991</v>
      </c>
      <c r="J192" s="110">
        <v>483.7</v>
      </c>
      <c r="K192" s="52" t="s">
        <v>35</v>
      </c>
      <c r="L192" s="50">
        <f>I192*O192</f>
        <v>46663.493999999992</v>
      </c>
      <c r="M192" s="115">
        <f>I192*P192</f>
        <v>11886.473999999998</v>
      </c>
      <c r="N192" s="115">
        <f t="shared" si="13"/>
        <v>58549.967999999993</v>
      </c>
      <c r="O192" s="115">
        <v>53.94</v>
      </c>
      <c r="P192" s="115">
        <v>13.74</v>
      </c>
      <c r="Q192" s="29"/>
      <c r="R192" s="47"/>
      <c r="S192" s="114" t="s">
        <v>36</v>
      </c>
      <c r="T192" s="114" t="s">
        <v>37</v>
      </c>
    </row>
    <row r="193" spans="1:20" s="48" customFormat="1" ht="56.25" x14ac:dyDescent="0.3">
      <c r="A193" s="131"/>
      <c r="B193" s="141">
        <v>22</v>
      </c>
      <c r="C193" s="112">
        <v>16</v>
      </c>
      <c r="D193" s="113" t="s">
        <v>159</v>
      </c>
      <c r="E193" s="112">
        <v>1983</v>
      </c>
      <c r="F193" s="112"/>
      <c r="G193" s="112" t="s">
        <v>34</v>
      </c>
      <c r="H193" s="112">
        <v>2</v>
      </c>
      <c r="I193" s="110">
        <v>724.30000000000007</v>
      </c>
      <c r="J193" s="110">
        <v>412</v>
      </c>
      <c r="K193" s="52" t="s">
        <v>35</v>
      </c>
      <c r="L193" s="50">
        <f>I193*O193</f>
        <v>40727.389000000003</v>
      </c>
      <c r="M193" s="115">
        <f>I193*P193</f>
        <v>9988.0969999999998</v>
      </c>
      <c r="N193" s="115">
        <f>L193+M193</f>
        <v>50715.486000000004</v>
      </c>
      <c r="O193" s="115">
        <v>56.23</v>
      </c>
      <c r="P193" s="115">
        <v>13.79</v>
      </c>
      <c r="Q193" s="29"/>
      <c r="R193" s="47"/>
      <c r="S193" s="114" t="s">
        <v>36</v>
      </c>
      <c r="T193" s="114" t="s">
        <v>37</v>
      </c>
    </row>
    <row r="194" spans="1:20" s="48" customFormat="1" ht="37.5" customHeight="1" x14ac:dyDescent="0.3">
      <c r="A194" s="131"/>
      <c r="B194" s="141">
        <v>23</v>
      </c>
      <c r="C194" s="186">
        <v>17</v>
      </c>
      <c r="D194" s="188" t="s">
        <v>160</v>
      </c>
      <c r="E194" s="186">
        <v>1986</v>
      </c>
      <c r="F194" s="186"/>
      <c r="G194" s="186" t="s">
        <v>34</v>
      </c>
      <c r="H194" s="186">
        <v>2</v>
      </c>
      <c r="I194" s="193">
        <v>695.9</v>
      </c>
      <c r="J194" s="193">
        <v>401.5</v>
      </c>
      <c r="K194" s="34" t="s">
        <v>48</v>
      </c>
      <c r="L194" s="50">
        <f>I194*O194</f>
        <v>790194.45</v>
      </c>
      <c r="M194" s="115">
        <v>23602.18</v>
      </c>
      <c r="N194" s="115">
        <f t="shared" si="13"/>
        <v>813796.63</v>
      </c>
      <c r="O194" s="115">
        <v>1135.5</v>
      </c>
      <c r="P194" s="115">
        <v>39.19</v>
      </c>
      <c r="Q194" s="29"/>
      <c r="R194" s="47"/>
      <c r="S194" s="114" t="s">
        <v>36</v>
      </c>
      <c r="T194" s="114" t="s">
        <v>37</v>
      </c>
    </row>
    <row r="195" spans="1:20" s="48" customFormat="1" ht="37.5" x14ac:dyDescent="0.3">
      <c r="A195" s="131"/>
      <c r="B195" s="141">
        <v>24</v>
      </c>
      <c r="C195" s="187"/>
      <c r="D195" s="189"/>
      <c r="E195" s="187"/>
      <c r="F195" s="187"/>
      <c r="G195" s="187"/>
      <c r="H195" s="187"/>
      <c r="I195" s="194"/>
      <c r="J195" s="194"/>
      <c r="K195" s="34" t="s">
        <v>42</v>
      </c>
      <c r="L195" s="110">
        <f>I194*O195</f>
        <v>113953.625</v>
      </c>
      <c r="M195" s="115">
        <f>P195*I194</f>
        <v>10577.679999999998</v>
      </c>
      <c r="N195" s="115">
        <f t="shared" si="13"/>
        <v>124531.30499999999</v>
      </c>
      <c r="O195" s="115">
        <v>163.75</v>
      </c>
      <c r="P195" s="115">
        <v>15.2</v>
      </c>
      <c r="Q195" s="29"/>
      <c r="R195" s="47"/>
      <c r="S195" s="114" t="s">
        <v>36</v>
      </c>
      <c r="T195" s="114" t="s">
        <v>37</v>
      </c>
    </row>
    <row r="196" spans="1:20" s="48" customFormat="1" ht="56.25" x14ac:dyDescent="0.3">
      <c r="A196" s="131"/>
      <c r="B196" s="141">
        <v>25</v>
      </c>
      <c r="C196" s="112">
        <v>18</v>
      </c>
      <c r="D196" s="113" t="s">
        <v>161</v>
      </c>
      <c r="E196" s="112">
        <v>1958</v>
      </c>
      <c r="F196" s="112"/>
      <c r="G196" s="112" t="s">
        <v>34</v>
      </c>
      <c r="H196" s="112">
        <v>2</v>
      </c>
      <c r="I196" s="110">
        <v>847.1</v>
      </c>
      <c r="J196" s="110">
        <v>416.7</v>
      </c>
      <c r="K196" s="52" t="s">
        <v>35</v>
      </c>
      <c r="L196" s="50">
        <f>I196*O196</f>
        <v>47632.432999999997</v>
      </c>
      <c r="M196" s="115">
        <f>I196*P196</f>
        <v>11681.509</v>
      </c>
      <c r="N196" s="115">
        <f>L196+M196</f>
        <v>59313.941999999995</v>
      </c>
      <c r="O196" s="110">
        <v>56.23</v>
      </c>
      <c r="P196" s="115">
        <v>13.79</v>
      </c>
      <c r="Q196" s="29"/>
      <c r="R196" s="47"/>
      <c r="S196" s="114" t="s">
        <v>36</v>
      </c>
      <c r="T196" s="114" t="s">
        <v>37</v>
      </c>
    </row>
    <row r="197" spans="1:20" x14ac:dyDescent="0.3">
      <c r="B197" s="141"/>
      <c r="C197" s="112"/>
      <c r="D197" s="25" t="s">
        <v>162</v>
      </c>
      <c r="E197" s="112"/>
      <c r="F197" s="112"/>
      <c r="G197" s="112"/>
      <c r="H197" s="112"/>
      <c r="I197" s="26">
        <f>SUM(I198:I204)</f>
        <v>5630.76</v>
      </c>
      <c r="J197" s="30"/>
      <c r="K197" s="113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15"/>
      <c r="P197" s="115"/>
      <c r="Q197" s="29">
        <v>1396230</v>
      </c>
      <c r="R197" s="30">
        <f>Q197-N197</f>
        <v>-19437.280700000003</v>
      </c>
      <c r="S197" s="114"/>
      <c r="T197" s="114"/>
    </row>
    <row r="198" spans="1:20" ht="37.5" x14ac:dyDescent="0.3">
      <c r="B198" s="141">
        <v>1</v>
      </c>
      <c r="C198" s="186">
        <v>1</v>
      </c>
      <c r="D198" s="188" t="s">
        <v>163</v>
      </c>
      <c r="E198" s="186">
        <v>1970</v>
      </c>
      <c r="F198" s="186"/>
      <c r="G198" s="186" t="s">
        <v>63</v>
      </c>
      <c r="H198" s="186">
        <v>2</v>
      </c>
      <c r="I198" s="193">
        <v>558</v>
      </c>
      <c r="J198" s="193">
        <v>327.39999999999998</v>
      </c>
      <c r="K198" s="34" t="s">
        <v>42</v>
      </c>
      <c r="L198" s="110">
        <f>I198*O198</f>
        <v>69549.119999999995</v>
      </c>
      <c r="M198" s="115">
        <f>I198*P198</f>
        <v>8509.5</v>
      </c>
      <c r="N198" s="115">
        <f t="shared" ref="N198:N204" si="16">L198+M198</f>
        <v>78058.62</v>
      </c>
      <c r="O198" s="115">
        <v>124.64</v>
      </c>
      <c r="P198" s="115">
        <v>15.25</v>
      </c>
      <c r="Q198" s="29"/>
      <c r="R198" s="47"/>
      <c r="S198" s="114" t="s">
        <v>36</v>
      </c>
      <c r="T198" s="114" t="s">
        <v>37</v>
      </c>
    </row>
    <row r="199" spans="1:20" x14ac:dyDescent="0.3">
      <c r="B199" s="141">
        <v>2</v>
      </c>
      <c r="C199" s="187"/>
      <c r="D199" s="189"/>
      <c r="E199" s="187"/>
      <c r="F199" s="187"/>
      <c r="G199" s="187"/>
      <c r="H199" s="187"/>
      <c r="I199" s="194"/>
      <c r="J199" s="194"/>
      <c r="K199" s="34" t="s">
        <v>48</v>
      </c>
      <c r="L199" s="110">
        <f>I198*O199</f>
        <v>474830.10000000003</v>
      </c>
      <c r="M199" s="115">
        <f>P199*I198</f>
        <v>10161.18</v>
      </c>
      <c r="N199" s="115">
        <f t="shared" si="16"/>
        <v>484991.28</v>
      </c>
      <c r="O199" s="115">
        <v>850.95</v>
      </c>
      <c r="P199" s="115">
        <v>18.21</v>
      </c>
      <c r="Q199" s="29"/>
      <c r="R199" s="47"/>
      <c r="S199" s="114" t="s">
        <v>36</v>
      </c>
      <c r="T199" s="114" t="s">
        <v>37</v>
      </c>
    </row>
    <row r="200" spans="1:20" ht="37.5" x14ac:dyDescent="0.3">
      <c r="B200" s="141">
        <v>3</v>
      </c>
      <c r="C200" s="112">
        <v>2</v>
      </c>
      <c r="D200" s="113" t="s">
        <v>164</v>
      </c>
      <c r="E200" s="112">
        <v>1968</v>
      </c>
      <c r="F200" s="112"/>
      <c r="G200" s="112" t="s">
        <v>63</v>
      </c>
      <c r="H200" s="112">
        <v>2</v>
      </c>
      <c r="I200" s="110">
        <v>556.53000000000009</v>
      </c>
      <c r="J200" s="110">
        <v>331</v>
      </c>
      <c r="K200" s="34" t="s">
        <v>42</v>
      </c>
      <c r="L200" s="110">
        <f>I200*O200</f>
        <v>69365.899200000014</v>
      </c>
      <c r="M200" s="115">
        <f>I200*P200</f>
        <v>8487.0825000000004</v>
      </c>
      <c r="N200" s="115">
        <f t="shared" si="16"/>
        <v>77852.981700000018</v>
      </c>
      <c r="O200" s="115">
        <v>124.64</v>
      </c>
      <c r="P200" s="115">
        <v>15.25</v>
      </c>
      <c r="Q200" s="29"/>
      <c r="R200" s="47"/>
      <c r="S200" s="114" t="s">
        <v>36</v>
      </c>
      <c r="T200" s="114" t="s">
        <v>37</v>
      </c>
    </row>
    <row r="201" spans="1:20" ht="37.5" x14ac:dyDescent="0.3">
      <c r="B201" s="141">
        <v>4</v>
      </c>
      <c r="C201" s="112">
        <v>3</v>
      </c>
      <c r="D201" s="113" t="s">
        <v>165</v>
      </c>
      <c r="E201" s="112">
        <v>1970</v>
      </c>
      <c r="F201" s="112"/>
      <c r="G201" s="112" t="s">
        <v>34</v>
      </c>
      <c r="H201" s="112">
        <v>2</v>
      </c>
      <c r="I201" s="110">
        <v>635.82000000000005</v>
      </c>
      <c r="J201" s="110">
        <v>344.2</v>
      </c>
      <c r="K201" s="34" t="s">
        <v>42</v>
      </c>
      <c r="L201" s="110">
        <f>I201*O201</f>
        <v>104102.8086</v>
      </c>
      <c r="M201" s="115">
        <f>I201*P201</f>
        <v>9664.4639999999999</v>
      </c>
      <c r="N201" s="115">
        <f t="shared" si="16"/>
        <v>113767.2726</v>
      </c>
      <c r="O201" s="115">
        <v>163.72999999999999</v>
      </c>
      <c r="P201" s="115">
        <v>15.2</v>
      </c>
      <c r="Q201" s="29"/>
      <c r="R201" s="47"/>
      <c r="S201" s="114" t="s">
        <v>36</v>
      </c>
      <c r="T201" s="114" t="s">
        <v>37</v>
      </c>
    </row>
    <row r="202" spans="1:20" ht="37.5" x14ac:dyDescent="0.3">
      <c r="B202" s="141">
        <v>5</v>
      </c>
      <c r="C202" s="112">
        <v>4</v>
      </c>
      <c r="D202" s="113" t="s">
        <v>166</v>
      </c>
      <c r="E202" s="112">
        <v>1972</v>
      </c>
      <c r="F202" s="112"/>
      <c r="G202" s="112" t="s">
        <v>34</v>
      </c>
      <c r="H202" s="112">
        <v>2</v>
      </c>
      <c r="I202" s="110">
        <v>1835.8</v>
      </c>
      <c r="J202" s="110">
        <v>738</v>
      </c>
      <c r="K202" s="34" t="s">
        <v>42</v>
      </c>
      <c r="L202" s="110">
        <f>I202*O202</f>
        <v>281630.07799999998</v>
      </c>
      <c r="M202" s="115">
        <f>I202*P202</f>
        <v>27904.159999999996</v>
      </c>
      <c r="N202" s="115">
        <f t="shared" si="16"/>
        <v>309534.23799999995</v>
      </c>
      <c r="O202" s="115">
        <v>153.41</v>
      </c>
      <c r="P202" s="115">
        <v>15.2</v>
      </c>
      <c r="Q202" s="29"/>
      <c r="R202" s="47"/>
      <c r="S202" s="114" t="s">
        <v>36</v>
      </c>
      <c r="T202" s="114" t="s">
        <v>37</v>
      </c>
    </row>
    <row r="203" spans="1:20" ht="37.5" x14ac:dyDescent="0.3">
      <c r="B203" s="141">
        <v>6</v>
      </c>
      <c r="C203" s="112">
        <v>5</v>
      </c>
      <c r="D203" s="113" t="s">
        <v>167</v>
      </c>
      <c r="E203" s="112">
        <v>1988</v>
      </c>
      <c r="F203" s="112"/>
      <c r="G203" s="112" t="s">
        <v>34</v>
      </c>
      <c r="H203" s="112">
        <v>2</v>
      </c>
      <c r="I203" s="110">
        <v>1400.2000000000003</v>
      </c>
      <c r="J203" s="110">
        <v>549.5</v>
      </c>
      <c r="K203" s="34" t="s">
        <v>42</v>
      </c>
      <c r="L203" s="110">
        <f>I203*O203</f>
        <v>214804.68200000003</v>
      </c>
      <c r="M203" s="115">
        <f>I203*P203</f>
        <v>21283.040000000005</v>
      </c>
      <c r="N203" s="115">
        <f t="shared" si="16"/>
        <v>236087.72200000004</v>
      </c>
      <c r="O203" s="115">
        <v>153.41</v>
      </c>
      <c r="P203" s="115">
        <v>15.2</v>
      </c>
      <c r="Q203" s="29"/>
      <c r="R203" s="47"/>
      <c r="S203" s="114" t="s">
        <v>36</v>
      </c>
      <c r="T203" s="114" t="s">
        <v>37</v>
      </c>
    </row>
    <row r="204" spans="1:20" ht="37.5" x14ac:dyDescent="0.3">
      <c r="B204" s="141">
        <v>7</v>
      </c>
      <c r="C204" s="112">
        <v>6</v>
      </c>
      <c r="D204" s="113" t="s">
        <v>168</v>
      </c>
      <c r="E204" s="112">
        <v>1972</v>
      </c>
      <c r="F204" s="112"/>
      <c r="G204" s="112" t="s">
        <v>34</v>
      </c>
      <c r="H204" s="112">
        <v>2</v>
      </c>
      <c r="I204" s="110">
        <v>644.41000000000008</v>
      </c>
      <c r="J204" s="110">
        <v>351.8</v>
      </c>
      <c r="K204" s="34" t="s">
        <v>42</v>
      </c>
      <c r="L204" s="110">
        <f>I204*O204</f>
        <v>105580.13440000001</v>
      </c>
      <c r="M204" s="115">
        <f>I204*P204</f>
        <v>9795.0320000000011</v>
      </c>
      <c r="N204" s="115">
        <f t="shared" si="16"/>
        <v>115375.16640000002</v>
      </c>
      <c r="O204" s="115">
        <v>163.84</v>
      </c>
      <c r="P204" s="115">
        <v>15.2</v>
      </c>
      <c r="Q204" s="29"/>
      <c r="R204" s="47"/>
      <c r="S204" s="114" t="s">
        <v>36</v>
      </c>
      <c r="T204" s="114" t="s">
        <v>37</v>
      </c>
    </row>
    <row r="205" spans="1:20" x14ac:dyDescent="0.3">
      <c r="B205" s="124"/>
      <c r="C205" s="112"/>
      <c r="D205" s="25" t="s">
        <v>169</v>
      </c>
      <c r="E205" s="112"/>
      <c r="F205" s="112"/>
      <c r="G205" s="112"/>
      <c r="H205" s="112"/>
      <c r="I205" s="26">
        <f>SUM(I206:I207)</f>
        <v>1210.1999999999998</v>
      </c>
      <c r="J205" s="26"/>
      <c r="K205" s="113"/>
      <c r="L205" s="26">
        <f>SUM(L206:L207)</f>
        <v>994819.26199999987</v>
      </c>
      <c r="M205" s="30">
        <f>SUM(M206:M207)</f>
        <v>33218.680999999997</v>
      </c>
      <c r="N205" s="30">
        <f>SUM(N206:N207)</f>
        <v>1028037.9429999999</v>
      </c>
      <c r="O205" s="115"/>
      <c r="P205" s="115"/>
      <c r="Q205" s="29">
        <v>700840</v>
      </c>
      <c r="R205" s="30">
        <f>Q205-N205</f>
        <v>-327197.94299999985</v>
      </c>
      <c r="S205" s="114"/>
      <c r="T205" s="114"/>
    </row>
    <row r="206" spans="1:20" x14ac:dyDescent="0.3">
      <c r="B206" s="124">
        <v>1</v>
      </c>
      <c r="C206" s="112">
        <v>1</v>
      </c>
      <c r="D206" s="113" t="s">
        <v>170</v>
      </c>
      <c r="E206" s="112">
        <v>1976</v>
      </c>
      <c r="F206" s="112"/>
      <c r="G206" s="112" t="s">
        <v>34</v>
      </c>
      <c r="H206" s="112">
        <v>2</v>
      </c>
      <c r="I206" s="110">
        <v>647.9</v>
      </c>
      <c r="J206" s="110">
        <v>350.7</v>
      </c>
      <c r="K206" s="34" t="s">
        <v>48</v>
      </c>
      <c r="L206" s="110">
        <f>I206*O206</f>
        <v>754064.89399999985</v>
      </c>
      <c r="M206" s="115">
        <f>I206*P206</f>
        <v>23350.315999999999</v>
      </c>
      <c r="N206" s="115">
        <f>L206+M206</f>
        <v>777415.20999999985</v>
      </c>
      <c r="O206" s="115">
        <v>1163.8599999999999</v>
      </c>
      <c r="P206" s="115">
        <v>36.04</v>
      </c>
      <c r="Q206" s="29"/>
      <c r="R206" s="24"/>
      <c r="S206" s="114" t="s">
        <v>36</v>
      </c>
      <c r="T206" s="114" t="s">
        <v>37</v>
      </c>
    </row>
    <row r="207" spans="1:20" s="68" customFormat="1" ht="225" x14ac:dyDescent="0.3">
      <c r="A207" s="135" t="s">
        <v>929</v>
      </c>
      <c r="B207" s="129">
        <v>2</v>
      </c>
      <c r="C207" s="69">
        <v>2</v>
      </c>
      <c r="D207" s="125" t="s">
        <v>171</v>
      </c>
      <c r="E207" s="69">
        <v>1968</v>
      </c>
      <c r="F207" s="69"/>
      <c r="G207" s="69" t="s">
        <v>63</v>
      </c>
      <c r="H207" s="69">
        <v>2</v>
      </c>
      <c r="I207" s="71">
        <v>562.29999999999995</v>
      </c>
      <c r="J207" s="71">
        <v>324.2</v>
      </c>
      <c r="K207" s="126" t="s">
        <v>45</v>
      </c>
      <c r="L207" s="71">
        <f>I207*O207</f>
        <v>240754.36799999999</v>
      </c>
      <c r="M207" s="74">
        <f>I207*P207</f>
        <v>9868.3649999999998</v>
      </c>
      <c r="N207" s="74">
        <f>L207+M207</f>
        <v>250622.73299999998</v>
      </c>
      <c r="O207" s="74">
        <v>428.16</v>
      </c>
      <c r="P207" s="74">
        <v>17.55</v>
      </c>
      <c r="Q207" s="127"/>
      <c r="R207" s="128"/>
      <c r="S207" s="129" t="s">
        <v>36</v>
      </c>
      <c r="T207" s="129" t="s">
        <v>37</v>
      </c>
    </row>
    <row r="208" spans="1:20" x14ac:dyDescent="0.3">
      <c r="B208" s="124"/>
      <c r="C208" s="112"/>
      <c r="D208" s="25" t="s">
        <v>172</v>
      </c>
      <c r="E208" s="32"/>
      <c r="F208" s="32"/>
      <c r="G208" s="32"/>
      <c r="H208" s="32"/>
      <c r="I208" s="106">
        <f>SUM(I209:I301)</f>
        <v>375159.4499999999</v>
      </c>
      <c r="J208" s="26"/>
      <c r="K208" s="25"/>
      <c r="L208" s="106">
        <f>SUM(L209:L301)</f>
        <v>327070387.89759994</v>
      </c>
      <c r="M208" s="106">
        <f>SUM(M209:M301)</f>
        <v>8118509.6216000021</v>
      </c>
      <c r="N208" s="106">
        <f>SUM(N209:N301)</f>
        <v>335188897.51920009</v>
      </c>
      <c r="O208" s="32"/>
      <c r="P208" s="115"/>
      <c r="Q208" s="29">
        <v>295214750</v>
      </c>
      <c r="R208" s="30">
        <f>Q208-N208</f>
        <v>-39974147.519200087</v>
      </c>
      <c r="S208" s="114"/>
      <c r="T208" s="114"/>
    </row>
    <row r="209" spans="2:20" ht="77.25" customHeight="1" x14ac:dyDescent="0.3">
      <c r="B209" s="124">
        <v>1</v>
      </c>
      <c r="C209" s="112">
        <v>1</v>
      </c>
      <c r="D209" s="113" t="s">
        <v>173</v>
      </c>
      <c r="E209" s="112">
        <v>1989</v>
      </c>
      <c r="F209" s="114"/>
      <c r="G209" s="112" t="s">
        <v>83</v>
      </c>
      <c r="H209" s="112">
        <v>9</v>
      </c>
      <c r="I209" s="110">
        <v>19139.100000000002</v>
      </c>
      <c r="J209" s="110">
        <v>12360.7</v>
      </c>
      <c r="K209" s="113" t="s">
        <v>174</v>
      </c>
      <c r="L209" s="53">
        <f>I209*O209</f>
        <v>14780744.148000002</v>
      </c>
      <c r="M209" s="115">
        <f>I209*P209</f>
        <v>316369.32300000003</v>
      </c>
      <c r="N209" s="115">
        <f t="shared" ref="N209:N272" si="17">L209+M209</f>
        <v>15097113.471000003</v>
      </c>
      <c r="O209" s="110">
        <v>772.28</v>
      </c>
      <c r="P209" s="115">
        <v>16.53</v>
      </c>
      <c r="Q209" s="29"/>
      <c r="R209" s="24"/>
      <c r="S209" s="114" t="s">
        <v>36</v>
      </c>
      <c r="T209" s="114" t="s">
        <v>37</v>
      </c>
    </row>
    <row r="210" spans="2:20" ht="37.5" x14ac:dyDescent="0.3">
      <c r="B210" s="124">
        <v>2</v>
      </c>
      <c r="C210" s="186">
        <v>2</v>
      </c>
      <c r="D210" s="188" t="s">
        <v>175</v>
      </c>
      <c r="E210" s="186">
        <v>1959</v>
      </c>
      <c r="F210" s="184"/>
      <c r="G210" s="186" t="s">
        <v>63</v>
      </c>
      <c r="H210" s="186">
        <v>2</v>
      </c>
      <c r="I210" s="193">
        <v>523.70000000000005</v>
      </c>
      <c r="J210" s="193">
        <v>304.2</v>
      </c>
      <c r="K210" s="113" t="s">
        <v>42</v>
      </c>
      <c r="L210" s="53">
        <f>I210*O210</f>
        <v>65273.968000000008</v>
      </c>
      <c r="M210" s="115">
        <f>I210*P210</f>
        <v>7986.4250000000011</v>
      </c>
      <c r="N210" s="115">
        <f t="shared" si="17"/>
        <v>73260.393000000011</v>
      </c>
      <c r="O210" s="110">
        <v>124.64</v>
      </c>
      <c r="P210" s="115">
        <v>15.25</v>
      </c>
      <c r="Q210" s="29"/>
      <c r="R210" s="24"/>
      <c r="S210" s="114" t="s">
        <v>36</v>
      </c>
      <c r="T210" s="114" t="s">
        <v>37</v>
      </c>
    </row>
    <row r="211" spans="2:20" x14ac:dyDescent="0.3">
      <c r="B211" s="124">
        <v>3</v>
      </c>
      <c r="C211" s="187"/>
      <c r="D211" s="189"/>
      <c r="E211" s="187"/>
      <c r="F211" s="185"/>
      <c r="G211" s="187"/>
      <c r="H211" s="187"/>
      <c r="I211" s="194"/>
      <c r="J211" s="194"/>
      <c r="K211" s="113" t="s">
        <v>48</v>
      </c>
      <c r="L211" s="53">
        <f>I210*O211</f>
        <v>445642.51500000007</v>
      </c>
      <c r="M211" s="115">
        <f>I210*P211</f>
        <v>9536.5770000000011</v>
      </c>
      <c r="N211" s="115">
        <f t="shared" si="17"/>
        <v>455179.09200000006</v>
      </c>
      <c r="O211" s="110">
        <v>850.95</v>
      </c>
      <c r="P211" s="115">
        <v>18.21</v>
      </c>
      <c r="Q211" s="29"/>
      <c r="R211" s="24"/>
      <c r="S211" s="114" t="s">
        <v>36</v>
      </c>
      <c r="T211" s="114" t="s">
        <v>37</v>
      </c>
    </row>
    <row r="212" spans="2:20" ht="37.5" x14ac:dyDescent="0.3">
      <c r="B212" s="124">
        <v>4</v>
      </c>
      <c r="C212" s="186">
        <v>3</v>
      </c>
      <c r="D212" s="188" t="s">
        <v>176</v>
      </c>
      <c r="E212" s="186">
        <v>1960</v>
      </c>
      <c r="F212" s="184"/>
      <c r="G212" s="186" t="s">
        <v>63</v>
      </c>
      <c r="H212" s="186">
        <v>2</v>
      </c>
      <c r="I212" s="193">
        <v>504.38</v>
      </c>
      <c r="J212" s="193">
        <v>297.7</v>
      </c>
      <c r="K212" s="113" t="s">
        <v>42</v>
      </c>
      <c r="L212" s="53">
        <f>I212*O212</f>
        <v>62865.923199999997</v>
      </c>
      <c r="M212" s="115">
        <f>I212*P212</f>
        <v>7691.7950000000001</v>
      </c>
      <c r="N212" s="115">
        <f t="shared" si="17"/>
        <v>70557.718200000003</v>
      </c>
      <c r="O212" s="110">
        <v>124.64</v>
      </c>
      <c r="P212" s="115">
        <v>15.25</v>
      </c>
      <c r="Q212" s="29"/>
      <c r="R212" s="24"/>
      <c r="S212" s="114" t="s">
        <v>36</v>
      </c>
      <c r="T212" s="114" t="s">
        <v>37</v>
      </c>
    </row>
    <row r="213" spans="2:20" x14ac:dyDescent="0.3">
      <c r="B213" s="124">
        <v>5</v>
      </c>
      <c r="C213" s="187"/>
      <c r="D213" s="189"/>
      <c r="E213" s="187"/>
      <c r="F213" s="185"/>
      <c r="G213" s="187"/>
      <c r="H213" s="187"/>
      <c r="I213" s="194"/>
      <c r="J213" s="194"/>
      <c r="K213" s="113" t="s">
        <v>48</v>
      </c>
      <c r="L213" s="53">
        <f>I212*O213</f>
        <v>429202.16100000002</v>
      </c>
      <c r="M213" s="115">
        <f>I212*P213</f>
        <v>9184.7597999999998</v>
      </c>
      <c r="N213" s="115">
        <f t="shared" si="17"/>
        <v>438386.92080000002</v>
      </c>
      <c r="O213" s="110">
        <v>850.95</v>
      </c>
      <c r="P213" s="115">
        <v>18.21</v>
      </c>
      <c r="Q213" s="29"/>
      <c r="R213" s="24"/>
      <c r="S213" s="114" t="s">
        <v>36</v>
      </c>
      <c r="T213" s="114" t="s">
        <v>37</v>
      </c>
    </row>
    <row r="214" spans="2:20" ht="37.5" x14ac:dyDescent="0.3">
      <c r="B214" s="124">
        <v>6</v>
      </c>
      <c r="C214" s="112">
        <v>4</v>
      </c>
      <c r="D214" s="113" t="s">
        <v>177</v>
      </c>
      <c r="E214" s="112">
        <v>1967</v>
      </c>
      <c r="F214" s="112"/>
      <c r="G214" s="112" t="s">
        <v>83</v>
      </c>
      <c r="H214" s="112">
        <v>5</v>
      </c>
      <c r="I214" s="110">
        <v>4169.8</v>
      </c>
      <c r="J214" s="110">
        <v>2608.8000000000002</v>
      </c>
      <c r="K214" s="54" t="s">
        <v>48</v>
      </c>
      <c r="L214" s="53">
        <f t="shared" ref="L214:L227" si="18">I214*O214</f>
        <v>4228760.9720000001</v>
      </c>
      <c r="M214" s="115">
        <f t="shared" ref="M214:M227" si="19">I214*P214</f>
        <v>90484.66</v>
      </c>
      <c r="N214" s="115">
        <f t="shared" si="17"/>
        <v>4319245.6320000002</v>
      </c>
      <c r="O214" s="55">
        <v>1014.14</v>
      </c>
      <c r="P214" s="115">
        <v>21.7</v>
      </c>
      <c r="Q214" s="29"/>
      <c r="R214" s="24"/>
      <c r="S214" s="114" t="s">
        <v>36</v>
      </c>
      <c r="T214" s="114" t="s">
        <v>37</v>
      </c>
    </row>
    <row r="215" spans="2:20" x14ac:dyDescent="0.3">
      <c r="B215" s="124">
        <v>7</v>
      </c>
      <c r="C215" s="112">
        <v>5</v>
      </c>
      <c r="D215" s="113" t="s">
        <v>178</v>
      </c>
      <c r="E215" s="112">
        <v>1966</v>
      </c>
      <c r="F215" s="112"/>
      <c r="G215" s="112" t="s">
        <v>34</v>
      </c>
      <c r="H215" s="112">
        <v>4</v>
      </c>
      <c r="I215" s="110">
        <v>3529.7</v>
      </c>
      <c r="J215" s="110">
        <v>1968.6</v>
      </c>
      <c r="K215" s="54" t="s">
        <v>48</v>
      </c>
      <c r="L215" s="53">
        <f t="shared" si="18"/>
        <v>3672935.2259999993</v>
      </c>
      <c r="M215" s="115">
        <f t="shared" si="19"/>
        <v>78606.418999999994</v>
      </c>
      <c r="N215" s="115">
        <f t="shared" si="17"/>
        <v>3751541.6449999996</v>
      </c>
      <c r="O215" s="55">
        <v>1040.58</v>
      </c>
      <c r="P215" s="115">
        <v>22.27</v>
      </c>
      <c r="Q215" s="29"/>
      <c r="R215" s="24"/>
      <c r="S215" s="114" t="s">
        <v>36</v>
      </c>
      <c r="T215" s="114" t="s">
        <v>37</v>
      </c>
    </row>
    <row r="216" spans="2:20" x14ac:dyDescent="0.3">
      <c r="B216" s="124">
        <v>8</v>
      </c>
      <c r="C216" s="112">
        <v>6</v>
      </c>
      <c r="D216" s="113" t="s">
        <v>179</v>
      </c>
      <c r="E216" s="112">
        <v>1967</v>
      </c>
      <c r="F216" s="112"/>
      <c r="G216" s="112" t="s">
        <v>34</v>
      </c>
      <c r="H216" s="112">
        <v>4</v>
      </c>
      <c r="I216" s="110">
        <v>3509.6</v>
      </c>
      <c r="J216" s="110">
        <v>1965</v>
      </c>
      <c r="K216" s="54" t="s">
        <v>48</v>
      </c>
      <c r="L216" s="53">
        <f t="shared" si="18"/>
        <v>3652019.5679999995</v>
      </c>
      <c r="M216" s="115">
        <f t="shared" si="19"/>
        <v>78158.792000000001</v>
      </c>
      <c r="N216" s="115">
        <f t="shared" si="17"/>
        <v>3730178.3599999994</v>
      </c>
      <c r="O216" s="55">
        <v>1040.58</v>
      </c>
      <c r="P216" s="115">
        <v>22.27</v>
      </c>
      <c r="Q216" s="29"/>
      <c r="R216" s="24"/>
      <c r="S216" s="114" t="s">
        <v>36</v>
      </c>
      <c r="T216" s="114" t="s">
        <v>37</v>
      </c>
    </row>
    <row r="217" spans="2:20" x14ac:dyDescent="0.3">
      <c r="B217" s="124">
        <v>9</v>
      </c>
      <c r="C217" s="112">
        <v>7</v>
      </c>
      <c r="D217" s="113" t="s">
        <v>180</v>
      </c>
      <c r="E217" s="114">
        <v>1985</v>
      </c>
      <c r="F217" s="114"/>
      <c r="G217" s="114" t="s">
        <v>83</v>
      </c>
      <c r="H217" s="114">
        <v>5</v>
      </c>
      <c r="I217" s="110">
        <v>4800.2</v>
      </c>
      <c r="J217" s="115">
        <v>2847.1</v>
      </c>
      <c r="K217" s="54" t="s">
        <v>48</v>
      </c>
      <c r="L217" s="53">
        <f t="shared" si="18"/>
        <v>4868074.8279999997</v>
      </c>
      <c r="M217" s="115">
        <f t="shared" si="19"/>
        <v>104164.34</v>
      </c>
      <c r="N217" s="115">
        <f t="shared" si="17"/>
        <v>4972239.1679999996</v>
      </c>
      <c r="O217" s="114">
        <v>1014.14</v>
      </c>
      <c r="P217" s="115">
        <v>21.7</v>
      </c>
      <c r="Q217" s="29"/>
      <c r="R217" s="24"/>
      <c r="S217" s="114" t="s">
        <v>36</v>
      </c>
      <c r="T217" s="114" t="s">
        <v>37</v>
      </c>
    </row>
    <row r="218" spans="2:20" ht="37.5" x14ac:dyDescent="0.3">
      <c r="B218" s="124">
        <v>10</v>
      </c>
      <c r="C218" s="112">
        <v>8</v>
      </c>
      <c r="D218" s="113" t="s">
        <v>181</v>
      </c>
      <c r="E218" s="114">
        <v>1965</v>
      </c>
      <c r="F218" s="114"/>
      <c r="G218" s="114" t="s">
        <v>34</v>
      </c>
      <c r="H218" s="114">
        <v>5</v>
      </c>
      <c r="I218" s="110">
        <v>4410.7</v>
      </c>
      <c r="J218" s="115">
        <v>3014.3</v>
      </c>
      <c r="K218" s="54" t="s">
        <v>48</v>
      </c>
      <c r="L218" s="53">
        <f t="shared" si="18"/>
        <v>4589686.2059999993</v>
      </c>
      <c r="M218" s="115">
        <f t="shared" si="19"/>
        <v>98226.28899999999</v>
      </c>
      <c r="N218" s="115">
        <f t="shared" si="17"/>
        <v>4687912.4949999992</v>
      </c>
      <c r="O218" s="55">
        <v>1040.58</v>
      </c>
      <c r="P218" s="115">
        <v>22.27</v>
      </c>
      <c r="Q218" s="29"/>
      <c r="R218" s="24"/>
      <c r="S218" s="114" t="s">
        <v>36</v>
      </c>
      <c r="T218" s="114" t="s">
        <v>37</v>
      </c>
    </row>
    <row r="219" spans="2:20" ht="37.5" x14ac:dyDescent="0.3">
      <c r="B219" s="124">
        <v>11</v>
      </c>
      <c r="C219" s="112">
        <v>9</v>
      </c>
      <c r="D219" s="113" t="s">
        <v>182</v>
      </c>
      <c r="E219" s="114">
        <v>1967</v>
      </c>
      <c r="F219" s="114"/>
      <c r="G219" s="114" t="s">
        <v>34</v>
      </c>
      <c r="H219" s="114">
        <v>5</v>
      </c>
      <c r="I219" s="110">
        <v>5258.7</v>
      </c>
      <c r="J219" s="115">
        <f>3282.9+333.2+451.4</f>
        <v>4067.5</v>
      </c>
      <c r="K219" s="54" t="s">
        <v>48</v>
      </c>
      <c r="L219" s="53">
        <f t="shared" si="18"/>
        <v>5472098.0459999992</v>
      </c>
      <c r="M219" s="115">
        <f t="shared" si="19"/>
        <v>117111.249</v>
      </c>
      <c r="N219" s="115">
        <f t="shared" si="17"/>
        <v>5589209.294999999</v>
      </c>
      <c r="O219" s="55">
        <v>1040.58</v>
      </c>
      <c r="P219" s="115">
        <v>22.27</v>
      </c>
      <c r="Q219" s="29"/>
      <c r="R219" s="24"/>
      <c r="S219" s="114" t="s">
        <v>36</v>
      </c>
      <c r="T219" s="114" t="s">
        <v>37</v>
      </c>
    </row>
    <row r="220" spans="2:20" ht="37.5" x14ac:dyDescent="0.3">
      <c r="B220" s="124">
        <v>12</v>
      </c>
      <c r="C220" s="112">
        <v>10</v>
      </c>
      <c r="D220" s="113" t="s">
        <v>183</v>
      </c>
      <c r="E220" s="114">
        <v>1967</v>
      </c>
      <c r="F220" s="114"/>
      <c r="G220" s="114" t="s">
        <v>83</v>
      </c>
      <c r="H220" s="114">
        <v>5</v>
      </c>
      <c r="I220" s="110">
        <v>5540.6</v>
      </c>
      <c r="J220" s="115">
        <f>3561.5+389.9+404.1</f>
        <v>4355.5</v>
      </c>
      <c r="K220" s="54" t="s">
        <v>48</v>
      </c>
      <c r="L220" s="53">
        <f t="shared" si="18"/>
        <v>5618944.0840000007</v>
      </c>
      <c r="M220" s="115">
        <f t="shared" si="19"/>
        <v>120231.02</v>
      </c>
      <c r="N220" s="115">
        <f t="shared" si="17"/>
        <v>5739175.1040000003</v>
      </c>
      <c r="O220" s="114">
        <v>1014.14</v>
      </c>
      <c r="P220" s="115">
        <v>21.7</v>
      </c>
      <c r="Q220" s="29"/>
      <c r="R220" s="24"/>
      <c r="S220" s="114" t="s">
        <v>36</v>
      </c>
      <c r="T220" s="114" t="s">
        <v>37</v>
      </c>
    </row>
    <row r="221" spans="2:20" ht="37.5" x14ac:dyDescent="0.3">
      <c r="B221" s="124">
        <v>13</v>
      </c>
      <c r="C221" s="112">
        <v>11</v>
      </c>
      <c r="D221" s="113" t="s">
        <v>184</v>
      </c>
      <c r="E221" s="112">
        <v>1988</v>
      </c>
      <c r="F221" s="32"/>
      <c r="G221" s="112" t="s">
        <v>34</v>
      </c>
      <c r="H221" s="112">
        <v>5</v>
      </c>
      <c r="I221" s="110">
        <v>5550.2</v>
      </c>
      <c r="J221" s="115">
        <f>3182.7+752.2+359.5</f>
        <v>4294.3999999999996</v>
      </c>
      <c r="K221" s="54" t="s">
        <v>48</v>
      </c>
      <c r="L221" s="53">
        <f t="shared" si="18"/>
        <v>5775427.1159999995</v>
      </c>
      <c r="M221" s="115">
        <f t="shared" si="19"/>
        <v>123602.954</v>
      </c>
      <c r="N221" s="115">
        <f t="shared" si="17"/>
        <v>5899030.0699999994</v>
      </c>
      <c r="O221" s="55">
        <v>1040.58</v>
      </c>
      <c r="P221" s="115">
        <v>22.27</v>
      </c>
      <c r="Q221" s="29"/>
      <c r="R221" s="24"/>
      <c r="S221" s="114" t="s">
        <v>36</v>
      </c>
      <c r="T221" s="114" t="s">
        <v>37</v>
      </c>
    </row>
    <row r="222" spans="2:20" x14ac:dyDescent="0.3">
      <c r="B222" s="124">
        <v>14</v>
      </c>
      <c r="C222" s="112">
        <v>12</v>
      </c>
      <c r="D222" s="113" t="s">
        <v>185</v>
      </c>
      <c r="E222" s="112">
        <v>1969</v>
      </c>
      <c r="F222" s="32"/>
      <c r="G222" s="112" t="s">
        <v>34</v>
      </c>
      <c r="H222" s="112">
        <v>4</v>
      </c>
      <c r="I222" s="110">
        <v>5116</v>
      </c>
      <c r="J222" s="115">
        <f>1907.6+715.9</f>
        <v>2623.5</v>
      </c>
      <c r="K222" s="113" t="s">
        <v>48</v>
      </c>
      <c r="L222" s="53">
        <f t="shared" si="18"/>
        <v>5323607.2799999993</v>
      </c>
      <c r="M222" s="115">
        <f t="shared" si="19"/>
        <v>113933.31999999999</v>
      </c>
      <c r="N222" s="115">
        <f t="shared" si="17"/>
        <v>5437540.5999999996</v>
      </c>
      <c r="O222" s="55">
        <v>1040.58</v>
      </c>
      <c r="P222" s="115">
        <v>22.27</v>
      </c>
      <c r="Q222" s="29"/>
      <c r="R222" s="24"/>
      <c r="S222" s="114" t="s">
        <v>36</v>
      </c>
      <c r="T222" s="114" t="s">
        <v>37</v>
      </c>
    </row>
    <row r="223" spans="2:20" x14ac:dyDescent="0.3">
      <c r="B223" s="124">
        <v>15</v>
      </c>
      <c r="C223" s="112">
        <v>13</v>
      </c>
      <c r="D223" s="113" t="s">
        <v>186</v>
      </c>
      <c r="E223" s="112">
        <v>1952</v>
      </c>
      <c r="F223" s="32"/>
      <c r="G223" s="112" t="s">
        <v>34</v>
      </c>
      <c r="H223" s="112">
        <v>4</v>
      </c>
      <c r="I223" s="110">
        <v>4694.8</v>
      </c>
      <c r="J223" s="110">
        <f>1460.9+834.2</f>
        <v>2295.1000000000004</v>
      </c>
      <c r="K223" s="54" t="s">
        <v>48</v>
      </c>
      <c r="L223" s="53">
        <f t="shared" si="18"/>
        <v>4885314.9840000002</v>
      </c>
      <c r="M223" s="115">
        <f t="shared" si="19"/>
        <v>104553.196</v>
      </c>
      <c r="N223" s="115">
        <f t="shared" si="17"/>
        <v>4989868.18</v>
      </c>
      <c r="O223" s="55">
        <v>1040.58</v>
      </c>
      <c r="P223" s="115">
        <v>22.27</v>
      </c>
      <c r="Q223" s="29"/>
      <c r="R223" s="24"/>
      <c r="S223" s="114" t="s">
        <v>36</v>
      </c>
      <c r="T223" s="114" t="s">
        <v>37</v>
      </c>
    </row>
    <row r="224" spans="2:20" x14ac:dyDescent="0.3">
      <c r="B224" s="124">
        <v>16</v>
      </c>
      <c r="C224" s="112">
        <v>14</v>
      </c>
      <c r="D224" s="113" t="s">
        <v>187</v>
      </c>
      <c r="E224" s="112">
        <v>1964</v>
      </c>
      <c r="F224" s="32"/>
      <c r="G224" s="112" t="s">
        <v>34</v>
      </c>
      <c r="H224" s="112">
        <v>5</v>
      </c>
      <c r="I224" s="110">
        <v>8311.7999999999993</v>
      </c>
      <c r="J224" s="110">
        <v>3646.4</v>
      </c>
      <c r="K224" s="54" t="s">
        <v>48</v>
      </c>
      <c r="L224" s="53">
        <f t="shared" si="18"/>
        <v>8649092.8439999986</v>
      </c>
      <c r="M224" s="115">
        <f t="shared" si="19"/>
        <v>185103.78599999999</v>
      </c>
      <c r="N224" s="115">
        <f t="shared" si="17"/>
        <v>8834196.629999999</v>
      </c>
      <c r="O224" s="55">
        <v>1040.58</v>
      </c>
      <c r="P224" s="115">
        <v>22.27</v>
      </c>
      <c r="Q224" s="29"/>
      <c r="R224" s="24"/>
      <c r="S224" s="114" t="s">
        <v>36</v>
      </c>
      <c r="T224" s="114" t="s">
        <v>37</v>
      </c>
    </row>
    <row r="225" spans="2:20" x14ac:dyDescent="0.3">
      <c r="B225" s="124">
        <v>17</v>
      </c>
      <c r="C225" s="112">
        <v>15</v>
      </c>
      <c r="D225" s="113" t="s">
        <v>188</v>
      </c>
      <c r="E225" s="112">
        <v>1940</v>
      </c>
      <c r="F225" s="32"/>
      <c r="G225" s="112" t="s">
        <v>34</v>
      </c>
      <c r="H225" s="112">
        <v>4</v>
      </c>
      <c r="I225" s="110">
        <v>2569.8000000000002</v>
      </c>
      <c r="J225" s="110">
        <v>1339.3</v>
      </c>
      <c r="K225" s="54" t="s">
        <v>48</v>
      </c>
      <c r="L225" s="53">
        <f t="shared" si="18"/>
        <v>2674082.4840000002</v>
      </c>
      <c r="M225" s="115">
        <f t="shared" si="19"/>
        <v>57229.446000000004</v>
      </c>
      <c r="N225" s="115">
        <f>L225+M225</f>
        <v>2731311.93</v>
      </c>
      <c r="O225" s="55">
        <v>1040.58</v>
      </c>
      <c r="P225" s="115">
        <v>22.27</v>
      </c>
      <c r="Q225" s="29"/>
      <c r="R225" s="24"/>
      <c r="S225" s="114" t="s">
        <v>36</v>
      </c>
      <c r="T225" s="114" t="s">
        <v>37</v>
      </c>
    </row>
    <row r="226" spans="2:20" x14ac:dyDescent="0.3">
      <c r="B226" s="124">
        <v>18</v>
      </c>
      <c r="C226" s="112">
        <v>16</v>
      </c>
      <c r="D226" s="113" t="s">
        <v>189</v>
      </c>
      <c r="E226" s="112">
        <v>1937</v>
      </c>
      <c r="F226" s="112"/>
      <c r="G226" s="112" t="s">
        <v>34</v>
      </c>
      <c r="H226" s="112">
        <v>2</v>
      </c>
      <c r="I226" s="110">
        <v>2366.9</v>
      </c>
      <c r="J226" s="110">
        <v>996.4</v>
      </c>
      <c r="K226" s="54" t="s">
        <v>48</v>
      </c>
      <c r="L226" s="53">
        <f t="shared" si="18"/>
        <v>2529411.3540000003</v>
      </c>
      <c r="M226" s="115">
        <f t="shared" si="19"/>
        <v>92758.811000000002</v>
      </c>
      <c r="N226" s="115">
        <f t="shared" si="17"/>
        <v>2622170.1650000005</v>
      </c>
      <c r="O226" s="55">
        <v>1068.6600000000001</v>
      </c>
      <c r="P226" s="115">
        <v>39.19</v>
      </c>
      <c r="Q226" s="29"/>
      <c r="R226" s="24"/>
      <c r="S226" s="114" t="s">
        <v>36</v>
      </c>
      <c r="T226" s="114" t="s">
        <v>37</v>
      </c>
    </row>
    <row r="227" spans="2:20" ht="37.5" x14ac:dyDescent="0.3">
      <c r="B227" s="124">
        <v>19</v>
      </c>
      <c r="C227" s="186">
        <v>17</v>
      </c>
      <c r="D227" s="188" t="s">
        <v>190</v>
      </c>
      <c r="E227" s="186">
        <v>1984</v>
      </c>
      <c r="F227" s="184"/>
      <c r="G227" s="186" t="s">
        <v>83</v>
      </c>
      <c r="H227" s="186">
        <v>5</v>
      </c>
      <c r="I227" s="193">
        <v>7093.8</v>
      </c>
      <c r="J227" s="193">
        <v>3989.5</v>
      </c>
      <c r="K227" s="113" t="s">
        <v>45</v>
      </c>
      <c r="L227" s="53">
        <f t="shared" si="18"/>
        <v>2829149.3160000001</v>
      </c>
      <c r="M227" s="115">
        <f t="shared" si="19"/>
        <v>111443.59800000001</v>
      </c>
      <c r="N227" s="115">
        <f>L227+M227</f>
        <v>2940592.9140000003</v>
      </c>
      <c r="O227" s="55">
        <v>398.82</v>
      </c>
      <c r="P227" s="115">
        <v>15.71</v>
      </c>
      <c r="Q227" s="29"/>
      <c r="R227" s="24"/>
      <c r="S227" s="114" t="s">
        <v>36</v>
      </c>
      <c r="T227" s="114" t="s">
        <v>37</v>
      </c>
    </row>
    <row r="228" spans="2:20" ht="56.25" x14ac:dyDescent="0.3">
      <c r="B228" s="124">
        <v>20</v>
      </c>
      <c r="C228" s="187"/>
      <c r="D228" s="189"/>
      <c r="E228" s="187"/>
      <c r="F228" s="185"/>
      <c r="G228" s="187"/>
      <c r="H228" s="187"/>
      <c r="I228" s="194"/>
      <c r="J228" s="194"/>
      <c r="K228" s="113" t="s">
        <v>84</v>
      </c>
      <c r="L228" s="53">
        <f>I227*O228</f>
        <v>954825.48</v>
      </c>
      <c r="M228" s="115">
        <f>I227*P228</f>
        <v>100377.27</v>
      </c>
      <c r="N228" s="115">
        <f>L228+M228</f>
        <v>1055202.75</v>
      </c>
      <c r="O228" s="55">
        <v>134.6</v>
      </c>
      <c r="P228" s="115">
        <v>14.15</v>
      </c>
      <c r="Q228" s="29"/>
      <c r="R228" s="24"/>
      <c r="S228" s="114" t="s">
        <v>36</v>
      </c>
      <c r="T228" s="114" t="s">
        <v>37</v>
      </c>
    </row>
    <row r="229" spans="2:20" ht="56.25" x14ac:dyDescent="0.3">
      <c r="B229" s="124">
        <v>21</v>
      </c>
      <c r="C229" s="112">
        <v>18</v>
      </c>
      <c r="D229" s="113" t="s">
        <v>191</v>
      </c>
      <c r="E229" s="112">
        <v>1987</v>
      </c>
      <c r="F229" s="114"/>
      <c r="G229" s="112" t="s">
        <v>83</v>
      </c>
      <c r="H229" s="112">
        <v>9</v>
      </c>
      <c r="I229" s="110">
        <v>9104.7999999999993</v>
      </c>
      <c r="J229" s="110">
        <f>5803.5+726.9</f>
        <v>6530.4</v>
      </c>
      <c r="K229" s="113" t="s">
        <v>174</v>
      </c>
      <c r="L229" s="53">
        <f t="shared" ref="L229:L263" si="20">I229*O229</f>
        <v>7031454.9439999992</v>
      </c>
      <c r="M229" s="115">
        <f t="shared" ref="M229:M263" si="21">I229*P229</f>
        <v>150502.34400000001</v>
      </c>
      <c r="N229" s="115">
        <f t="shared" si="17"/>
        <v>7181957.2879999988</v>
      </c>
      <c r="O229" s="110">
        <v>772.28</v>
      </c>
      <c r="P229" s="115">
        <v>16.53</v>
      </c>
      <c r="Q229" s="29"/>
      <c r="R229" s="24"/>
      <c r="S229" s="114" t="s">
        <v>36</v>
      </c>
      <c r="T229" s="114" t="s">
        <v>37</v>
      </c>
    </row>
    <row r="230" spans="2:20" ht="56.25" x14ac:dyDescent="0.3">
      <c r="B230" s="124">
        <v>22</v>
      </c>
      <c r="C230" s="112">
        <v>19</v>
      </c>
      <c r="D230" s="113" t="s">
        <v>192</v>
      </c>
      <c r="E230" s="112">
        <v>1987</v>
      </c>
      <c r="F230" s="114"/>
      <c r="G230" s="112" t="s">
        <v>83</v>
      </c>
      <c r="H230" s="112">
        <v>9</v>
      </c>
      <c r="I230" s="110">
        <v>11316.899999999998</v>
      </c>
      <c r="J230" s="110">
        <v>5816.1</v>
      </c>
      <c r="K230" s="113" t="s">
        <v>174</v>
      </c>
      <c r="L230" s="53">
        <f t="shared" si="20"/>
        <v>8739815.5319999978</v>
      </c>
      <c r="M230" s="115">
        <f t="shared" si="21"/>
        <v>187068.35699999999</v>
      </c>
      <c r="N230" s="115">
        <f t="shared" si="17"/>
        <v>8926883.8889999986</v>
      </c>
      <c r="O230" s="110">
        <v>772.28</v>
      </c>
      <c r="P230" s="115">
        <v>16.53</v>
      </c>
      <c r="Q230" s="29"/>
      <c r="R230" s="24"/>
      <c r="S230" s="114" t="s">
        <v>36</v>
      </c>
      <c r="T230" s="114" t="s">
        <v>37</v>
      </c>
    </row>
    <row r="231" spans="2:20" ht="56.25" x14ac:dyDescent="0.3">
      <c r="B231" s="124">
        <v>23</v>
      </c>
      <c r="C231" s="112">
        <v>20</v>
      </c>
      <c r="D231" s="113" t="s">
        <v>193</v>
      </c>
      <c r="E231" s="112">
        <v>1987</v>
      </c>
      <c r="F231" s="114"/>
      <c r="G231" s="112" t="s">
        <v>83</v>
      </c>
      <c r="H231" s="112">
        <v>9</v>
      </c>
      <c r="I231" s="110">
        <v>11324.9</v>
      </c>
      <c r="J231" s="110">
        <v>6001.8</v>
      </c>
      <c r="K231" s="113" t="s">
        <v>174</v>
      </c>
      <c r="L231" s="53">
        <f t="shared" si="20"/>
        <v>8745993.7719999999</v>
      </c>
      <c r="M231" s="115">
        <f t="shared" si="21"/>
        <v>187200.59700000001</v>
      </c>
      <c r="N231" s="115">
        <f t="shared" si="17"/>
        <v>8933194.368999999</v>
      </c>
      <c r="O231" s="110">
        <v>772.28</v>
      </c>
      <c r="P231" s="115">
        <v>16.53</v>
      </c>
      <c r="Q231" s="29"/>
      <c r="R231" s="24"/>
      <c r="S231" s="114" t="s">
        <v>36</v>
      </c>
      <c r="T231" s="114" t="s">
        <v>37</v>
      </c>
    </row>
    <row r="232" spans="2:20" x14ac:dyDescent="0.3">
      <c r="B232" s="124">
        <v>24</v>
      </c>
      <c r="C232" s="112">
        <v>21</v>
      </c>
      <c r="D232" s="113" t="s">
        <v>194</v>
      </c>
      <c r="E232" s="112">
        <v>1930</v>
      </c>
      <c r="F232" s="114"/>
      <c r="G232" s="112" t="s">
        <v>63</v>
      </c>
      <c r="H232" s="112">
        <v>2</v>
      </c>
      <c r="I232" s="110">
        <v>785</v>
      </c>
      <c r="J232" s="110">
        <v>423.9</v>
      </c>
      <c r="K232" s="113" t="s">
        <v>48</v>
      </c>
      <c r="L232" s="53">
        <f t="shared" si="20"/>
        <v>667995.75</v>
      </c>
      <c r="M232" s="115">
        <f t="shared" si="21"/>
        <v>14294.85</v>
      </c>
      <c r="N232" s="115">
        <f t="shared" si="17"/>
        <v>682290.6</v>
      </c>
      <c r="O232" s="110">
        <v>850.95</v>
      </c>
      <c r="P232" s="115">
        <v>18.21</v>
      </c>
      <c r="Q232" s="29"/>
      <c r="R232" s="24"/>
      <c r="S232" s="114" t="s">
        <v>36</v>
      </c>
      <c r="T232" s="114" t="s">
        <v>37</v>
      </c>
    </row>
    <row r="233" spans="2:20" x14ac:dyDescent="0.3">
      <c r="B233" s="124">
        <v>25</v>
      </c>
      <c r="C233" s="112">
        <v>22</v>
      </c>
      <c r="D233" s="113" t="s">
        <v>195</v>
      </c>
      <c r="E233" s="114">
        <v>1963</v>
      </c>
      <c r="F233" s="114"/>
      <c r="G233" s="114" t="s">
        <v>34</v>
      </c>
      <c r="H233" s="114">
        <v>5</v>
      </c>
      <c r="I233" s="110">
        <v>4095.74</v>
      </c>
      <c r="J233" s="115">
        <v>2482.1999999999998</v>
      </c>
      <c r="K233" s="54" t="s">
        <v>48</v>
      </c>
      <c r="L233" s="53">
        <f t="shared" si="20"/>
        <v>4261945.1291999994</v>
      </c>
      <c r="M233" s="115">
        <f t="shared" si="21"/>
        <v>91212.129799999995</v>
      </c>
      <c r="N233" s="115">
        <f t="shared" si="17"/>
        <v>4353157.2589999996</v>
      </c>
      <c r="O233" s="55">
        <v>1040.58</v>
      </c>
      <c r="P233" s="115">
        <v>22.27</v>
      </c>
      <c r="Q233" s="29"/>
      <c r="R233" s="24"/>
      <c r="S233" s="114" t="s">
        <v>36</v>
      </c>
      <c r="T233" s="114" t="s">
        <v>37</v>
      </c>
    </row>
    <row r="234" spans="2:20" x14ac:dyDescent="0.3">
      <c r="B234" s="124">
        <v>26</v>
      </c>
      <c r="C234" s="112">
        <v>23</v>
      </c>
      <c r="D234" s="113" t="s">
        <v>196</v>
      </c>
      <c r="E234" s="112">
        <v>1959</v>
      </c>
      <c r="F234" s="112"/>
      <c r="G234" s="112" t="s">
        <v>34</v>
      </c>
      <c r="H234" s="112">
        <v>2</v>
      </c>
      <c r="I234" s="110">
        <v>1539.8000000000002</v>
      </c>
      <c r="J234" s="110">
        <v>675.7</v>
      </c>
      <c r="K234" s="54" t="s">
        <v>48</v>
      </c>
      <c r="L234" s="53">
        <f t="shared" si="20"/>
        <v>1645522.6680000003</v>
      </c>
      <c r="M234" s="115">
        <f t="shared" si="21"/>
        <v>60344.762000000002</v>
      </c>
      <c r="N234" s="115">
        <f t="shared" si="17"/>
        <v>1705867.4300000004</v>
      </c>
      <c r="O234" s="55">
        <v>1068.6600000000001</v>
      </c>
      <c r="P234" s="115">
        <v>39.19</v>
      </c>
      <c r="Q234" s="29"/>
      <c r="R234" s="24"/>
      <c r="S234" s="114" t="s">
        <v>36</v>
      </c>
      <c r="T234" s="114" t="s">
        <v>37</v>
      </c>
    </row>
    <row r="235" spans="2:20" x14ac:dyDescent="0.3">
      <c r="B235" s="124">
        <v>27</v>
      </c>
      <c r="C235" s="112">
        <v>24</v>
      </c>
      <c r="D235" s="113" t="s">
        <v>197</v>
      </c>
      <c r="E235" s="112">
        <v>1971</v>
      </c>
      <c r="F235" s="112"/>
      <c r="G235" s="112" t="s">
        <v>34</v>
      </c>
      <c r="H235" s="112">
        <v>5</v>
      </c>
      <c r="I235" s="110">
        <v>7764.9</v>
      </c>
      <c r="J235" s="110">
        <v>4387</v>
      </c>
      <c r="K235" s="54" t="s">
        <v>48</v>
      </c>
      <c r="L235" s="53">
        <f t="shared" si="20"/>
        <v>8079999.6419999991</v>
      </c>
      <c r="M235" s="115">
        <f t="shared" si="21"/>
        <v>172924.32299999997</v>
      </c>
      <c r="N235" s="115">
        <f t="shared" si="17"/>
        <v>8252923.9649999989</v>
      </c>
      <c r="O235" s="55">
        <v>1040.58</v>
      </c>
      <c r="P235" s="115">
        <v>22.27</v>
      </c>
      <c r="Q235" s="29"/>
      <c r="R235" s="24"/>
      <c r="S235" s="114" t="s">
        <v>36</v>
      </c>
      <c r="T235" s="114" t="s">
        <v>37</v>
      </c>
    </row>
    <row r="236" spans="2:20" x14ac:dyDescent="0.3">
      <c r="B236" s="124">
        <v>28</v>
      </c>
      <c r="C236" s="112">
        <v>25</v>
      </c>
      <c r="D236" s="113" t="s">
        <v>198</v>
      </c>
      <c r="E236" s="112">
        <v>1977</v>
      </c>
      <c r="F236" s="112"/>
      <c r="G236" s="112" t="s">
        <v>34</v>
      </c>
      <c r="H236" s="112">
        <v>5</v>
      </c>
      <c r="I236" s="110">
        <v>7842.0999999999995</v>
      </c>
      <c r="J236" s="110">
        <v>4606.8</v>
      </c>
      <c r="K236" s="54" t="s">
        <v>48</v>
      </c>
      <c r="L236" s="53">
        <f t="shared" si="20"/>
        <v>8160332.4179999987</v>
      </c>
      <c r="M236" s="115">
        <f t="shared" si="21"/>
        <v>174643.56699999998</v>
      </c>
      <c r="N236" s="115">
        <f t="shared" si="17"/>
        <v>8334975.9849999985</v>
      </c>
      <c r="O236" s="55">
        <v>1040.58</v>
      </c>
      <c r="P236" s="115">
        <v>22.27</v>
      </c>
      <c r="Q236" s="29"/>
      <c r="R236" s="24"/>
      <c r="S236" s="114" t="s">
        <v>36</v>
      </c>
      <c r="T236" s="114" t="s">
        <v>37</v>
      </c>
    </row>
    <row r="237" spans="2:20" x14ac:dyDescent="0.3">
      <c r="B237" s="124">
        <v>29</v>
      </c>
      <c r="C237" s="112">
        <v>26</v>
      </c>
      <c r="D237" s="113" t="s">
        <v>199</v>
      </c>
      <c r="E237" s="114">
        <v>1958</v>
      </c>
      <c r="F237" s="114"/>
      <c r="G237" s="114" t="s">
        <v>34</v>
      </c>
      <c r="H237" s="114">
        <v>5</v>
      </c>
      <c r="I237" s="110">
        <v>5280.2000000000007</v>
      </c>
      <c r="J237" s="115">
        <v>2909.5</v>
      </c>
      <c r="K237" s="54" t="s">
        <v>48</v>
      </c>
      <c r="L237" s="53">
        <f t="shared" si="20"/>
        <v>5494470.5160000008</v>
      </c>
      <c r="M237" s="115">
        <f t="shared" si="21"/>
        <v>117590.05400000002</v>
      </c>
      <c r="N237" s="115">
        <f t="shared" si="17"/>
        <v>5612060.5700000012</v>
      </c>
      <c r="O237" s="55">
        <v>1040.58</v>
      </c>
      <c r="P237" s="115">
        <v>22.27</v>
      </c>
      <c r="Q237" s="29"/>
      <c r="R237" s="24"/>
      <c r="S237" s="114" t="s">
        <v>36</v>
      </c>
      <c r="T237" s="114" t="s">
        <v>37</v>
      </c>
    </row>
    <row r="238" spans="2:20" x14ac:dyDescent="0.3">
      <c r="B238" s="124">
        <v>30</v>
      </c>
      <c r="C238" s="112">
        <v>27</v>
      </c>
      <c r="D238" s="113" t="s">
        <v>200</v>
      </c>
      <c r="E238" s="114">
        <v>1965</v>
      </c>
      <c r="F238" s="114"/>
      <c r="G238" s="114" t="s">
        <v>34</v>
      </c>
      <c r="H238" s="114">
        <v>5</v>
      </c>
      <c r="I238" s="110">
        <v>4069</v>
      </c>
      <c r="J238" s="115">
        <v>2352.6999999999998</v>
      </c>
      <c r="K238" s="54" t="s">
        <v>48</v>
      </c>
      <c r="L238" s="53">
        <f t="shared" si="20"/>
        <v>4234120.0199999996</v>
      </c>
      <c r="M238" s="115">
        <f t="shared" si="21"/>
        <v>90616.63</v>
      </c>
      <c r="N238" s="115">
        <f t="shared" si="17"/>
        <v>4324736.6499999994</v>
      </c>
      <c r="O238" s="55">
        <v>1040.58</v>
      </c>
      <c r="P238" s="115">
        <v>22.27</v>
      </c>
      <c r="Q238" s="29"/>
      <c r="R238" s="24"/>
      <c r="S238" s="114" t="s">
        <v>36</v>
      </c>
      <c r="T238" s="114" t="s">
        <v>37</v>
      </c>
    </row>
    <row r="239" spans="2:20" x14ac:dyDescent="0.3">
      <c r="B239" s="124">
        <v>31</v>
      </c>
      <c r="C239" s="112">
        <v>28</v>
      </c>
      <c r="D239" s="113" t="s">
        <v>201</v>
      </c>
      <c r="E239" s="114">
        <v>1953</v>
      </c>
      <c r="F239" s="114"/>
      <c r="G239" s="114" t="s">
        <v>34</v>
      </c>
      <c r="H239" s="114">
        <v>2</v>
      </c>
      <c r="I239" s="110">
        <v>1450.8</v>
      </c>
      <c r="J239" s="115">
        <v>793.7</v>
      </c>
      <c r="K239" s="54" t="s">
        <v>48</v>
      </c>
      <c r="L239" s="53">
        <f t="shared" si="20"/>
        <v>1628842.176</v>
      </c>
      <c r="M239" s="115">
        <f t="shared" si="21"/>
        <v>56856.851999999992</v>
      </c>
      <c r="N239" s="115">
        <f t="shared" si="17"/>
        <v>1685699.0279999999</v>
      </c>
      <c r="O239" s="114">
        <v>1122.72</v>
      </c>
      <c r="P239" s="115">
        <v>39.19</v>
      </c>
      <c r="Q239" s="29"/>
      <c r="R239" s="24"/>
      <c r="S239" s="114" t="s">
        <v>36</v>
      </c>
      <c r="T239" s="114" t="s">
        <v>37</v>
      </c>
    </row>
    <row r="240" spans="2:20" x14ac:dyDescent="0.3">
      <c r="B240" s="124">
        <v>32</v>
      </c>
      <c r="C240" s="112">
        <v>29</v>
      </c>
      <c r="D240" s="113" t="s">
        <v>202</v>
      </c>
      <c r="E240" s="114">
        <v>1952</v>
      </c>
      <c r="F240" s="114"/>
      <c r="G240" s="114" t="s">
        <v>34</v>
      </c>
      <c r="H240" s="114">
        <v>2</v>
      </c>
      <c r="I240" s="110">
        <v>1272.1000000000001</v>
      </c>
      <c r="J240" s="115">
        <v>689.3</v>
      </c>
      <c r="K240" s="54" t="s">
        <v>48</v>
      </c>
      <c r="L240" s="53">
        <f t="shared" si="20"/>
        <v>1428212.1120000002</v>
      </c>
      <c r="M240" s="115">
        <f t="shared" si="21"/>
        <v>49853.599000000002</v>
      </c>
      <c r="N240" s="115">
        <f t="shared" si="17"/>
        <v>1478065.7110000001</v>
      </c>
      <c r="O240" s="114">
        <v>1122.72</v>
      </c>
      <c r="P240" s="115">
        <v>39.19</v>
      </c>
      <c r="Q240" s="29"/>
      <c r="R240" s="24"/>
      <c r="S240" s="114" t="s">
        <v>36</v>
      </c>
      <c r="T240" s="114" t="s">
        <v>37</v>
      </c>
    </row>
    <row r="241" spans="2:20" x14ac:dyDescent="0.3">
      <c r="B241" s="124">
        <v>33</v>
      </c>
      <c r="C241" s="112">
        <v>30</v>
      </c>
      <c r="D241" s="113" t="s">
        <v>203</v>
      </c>
      <c r="E241" s="114">
        <v>1958</v>
      </c>
      <c r="F241" s="114"/>
      <c r="G241" s="114" t="s">
        <v>34</v>
      </c>
      <c r="H241" s="114">
        <v>2</v>
      </c>
      <c r="I241" s="110">
        <v>1525.3</v>
      </c>
      <c r="J241" s="115">
        <v>840.9</v>
      </c>
      <c r="K241" s="54" t="s">
        <v>48</v>
      </c>
      <c r="L241" s="53">
        <f t="shared" si="20"/>
        <v>1712484.8159999999</v>
      </c>
      <c r="M241" s="115">
        <f t="shared" si="21"/>
        <v>59776.506999999998</v>
      </c>
      <c r="N241" s="115">
        <f t="shared" si="17"/>
        <v>1772261.3229999999</v>
      </c>
      <c r="O241" s="114">
        <v>1122.72</v>
      </c>
      <c r="P241" s="115">
        <v>39.19</v>
      </c>
      <c r="Q241" s="29"/>
      <c r="R241" s="24"/>
      <c r="S241" s="114" t="s">
        <v>36</v>
      </c>
      <c r="T241" s="114" t="s">
        <v>37</v>
      </c>
    </row>
    <row r="242" spans="2:20" x14ac:dyDescent="0.3">
      <c r="B242" s="124">
        <v>34</v>
      </c>
      <c r="C242" s="112">
        <v>31</v>
      </c>
      <c r="D242" s="113" t="s">
        <v>204</v>
      </c>
      <c r="E242" s="112">
        <v>1939</v>
      </c>
      <c r="F242" s="114"/>
      <c r="G242" s="112" t="s">
        <v>63</v>
      </c>
      <c r="H242" s="112">
        <v>2</v>
      </c>
      <c r="I242" s="110">
        <v>1033.7</v>
      </c>
      <c r="J242" s="110">
        <v>599.79999999999995</v>
      </c>
      <c r="K242" s="113" t="s">
        <v>48</v>
      </c>
      <c r="L242" s="53">
        <f t="shared" si="20"/>
        <v>1100652.7490000001</v>
      </c>
      <c r="M242" s="115">
        <f t="shared" si="21"/>
        <v>39973.179000000004</v>
      </c>
      <c r="N242" s="115">
        <f t="shared" si="17"/>
        <v>1140625.9280000001</v>
      </c>
      <c r="O242" s="115">
        <v>1064.77</v>
      </c>
      <c r="P242" s="115">
        <v>38.67</v>
      </c>
      <c r="Q242" s="29"/>
      <c r="R242" s="24"/>
      <c r="S242" s="114" t="s">
        <v>36</v>
      </c>
      <c r="T242" s="114" t="s">
        <v>37</v>
      </c>
    </row>
    <row r="243" spans="2:20" ht="37.5" x14ac:dyDescent="0.3">
      <c r="B243" s="124">
        <v>35</v>
      </c>
      <c r="C243" s="112">
        <v>32</v>
      </c>
      <c r="D243" s="113" t="s">
        <v>205</v>
      </c>
      <c r="E243" s="112">
        <v>1965</v>
      </c>
      <c r="F243" s="114"/>
      <c r="G243" s="112" t="s">
        <v>34</v>
      </c>
      <c r="H243" s="112">
        <v>4</v>
      </c>
      <c r="I243" s="110">
        <v>2253.6000000000004</v>
      </c>
      <c r="J243" s="110">
        <v>1171.0999999999999</v>
      </c>
      <c r="K243" s="113" t="s">
        <v>48</v>
      </c>
      <c r="L243" s="53">
        <f t="shared" si="20"/>
        <v>2345051.088</v>
      </c>
      <c r="M243" s="115">
        <f t="shared" si="21"/>
        <v>50187.672000000006</v>
      </c>
      <c r="N243" s="115">
        <f t="shared" si="17"/>
        <v>2395238.7599999998</v>
      </c>
      <c r="O243" s="55">
        <v>1040.58</v>
      </c>
      <c r="P243" s="115">
        <v>22.27</v>
      </c>
      <c r="Q243" s="30"/>
      <c r="R243" s="24"/>
      <c r="S243" s="114" t="s">
        <v>36</v>
      </c>
      <c r="T243" s="114" t="s">
        <v>37</v>
      </c>
    </row>
    <row r="244" spans="2:20" ht="37.5" x14ac:dyDescent="0.3">
      <c r="B244" s="124">
        <v>36</v>
      </c>
      <c r="C244" s="112">
        <v>33</v>
      </c>
      <c r="D244" s="113" t="s">
        <v>206</v>
      </c>
      <c r="E244" s="112">
        <v>1963</v>
      </c>
      <c r="F244" s="114"/>
      <c r="G244" s="112" t="s">
        <v>34</v>
      </c>
      <c r="H244" s="56">
        <v>5</v>
      </c>
      <c r="I244" s="110">
        <v>2640.2000000000003</v>
      </c>
      <c r="J244" s="110">
        <v>1568.2</v>
      </c>
      <c r="K244" s="113" t="s">
        <v>48</v>
      </c>
      <c r="L244" s="53">
        <f t="shared" si="20"/>
        <v>2747339.3160000001</v>
      </c>
      <c r="M244" s="115">
        <f t="shared" si="21"/>
        <v>58797.254000000008</v>
      </c>
      <c r="N244" s="115">
        <f t="shared" si="17"/>
        <v>2806136.5700000003</v>
      </c>
      <c r="O244" s="55">
        <v>1040.58</v>
      </c>
      <c r="P244" s="115">
        <v>22.27</v>
      </c>
      <c r="Q244" s="30"/>
      <c r="R244" s="24"/>
      <c r="S244" s="114" t="s">
        <v>36</v>
      </c>
      <c r="T244" s="114" t="s">
        <v>37</v>
      </c>
    </row>
    <row r="245" spans="2:20" x14ac:dyDescent="0.3">
      <c r="B245" s="124">
        <v>37</v>
      </c>
      <c r="C245" s="112">
        <v>31</v>
      </c>
      <c r="D245" s="113" t="s">
        <v>207</v>
      </c>
      <c r="E245" s="114">
        <v>1987</v>
      </c>
      <c r="F245" s="114"/>
      <c r="G245" s="112" t="s">
        <v>83</v>
      </c>
      <c r="H245" s="114">
        <v>5</v>
      </c>
      <c r="I245" s="110">
        <v>7010.6</v>
      </c>
      <c r="J245" s="110">
        <v>4225.6000000000004</v>
      </c>
      <c r="K245" s="113" t="s">
        <v>48</v>
      </c>
      <c r="L245" s="53">
        <f t="shared" si="20"/>
        <v>7109729.8840000005</v>
      </c>
      <c r="M245" s="115">
        <f t="shared" si="21"/>
        <v>152130.01999999999</v>
      </c>
      <c r="N245" s="115">
        <f t="shared" si="17"/>
        <v>7261859.9040000001</v>
      </c>
      <c r="O245" s="55">
        <v>1014.14</v>
      </c>
      <c r="P245" s="115">
        <v>21.7</v>
      </c>
      <c r="Q245" s="30"/>
      <c r="R245" s="24"/>
      <c r="S245" s="114" t="s">
        <v>36</v>
      </c>
      <c r="T245" s="114" t="s">
        <v>37</v>
      </c>
    </row>
    <row r="246" spans="2:20" ht="56.25" x14ac:dyDescent="0.3">
      <c r="B246" s="124">
        <v>38</v>
      </c>
      <c r="C246" s="112">
        <v>35</v>
      </c>
      <c r="D246" s="113" t="s">
        <v>208</v>
      </c>
      <c r="E246" s="112">
        <v>1988</v>
      </c>
      <c r="F246" s="112"/>
      <c r="G246" s="112" t="s">
        <v>83</v>
      </c>
      <c r="H246" s="112">
        <v>9</v>
      </c>
      <c r="I246" s="110">
        <v>15345.800000000001</v>
      </c>
      <c r="J246" s="111">
        <v>10316.6</v>
      </c>
      <c r="K246" s="113" t="s">
        <v>174</v>
      </c>
      <c r="L246" s="53">
        <f t="shared" si="20"/>
        <v>11851254.424000001</v>
      </c>
      <c r="M246" s="115">
        <f t="shared" si="21"/>
        <v>253666.07400000002</v>
      </c>
      <c r="N246" s="115">
        <f t="shared" si="17"/>
        <v>12104920.498</v>
      </c>
      <c r="O246" s="114">
        <v>772.28</v>
      </c>
      <c r="P246" s="115">
        <v>16.53</v>
      </c>
      <c r="Q246" s="30"/>
      <c r="R246" s="24"/>
      <c r="S246" s="114" t="s">
        <v>36</v>
      </c>
      <c r="T246" s="114" t="s">
        <v>37</v>
      </c>
    </row>
    <row r="247" spans="2:20" ht="56.25" x14ac:dyDescent="0.3">
      <c r="B247" s="124">
        <v>39</v>
      </c>
      <c r="C247" s="112">
        <v>36</v>
      </c>
      <c r="D247" s="113" t="s">
        <v>209</v>
      </c>
      <c r="E247" s="112">
        <v>1991</v>
      </c>
      <c r="F247" s="112"/>
      <c r="G247" s="112" t="s">
        <v>83</v>
      </c>
      <c r="H247" s="112">
        <v>10</v>
      </c>
      <c r="I247" s="110">
        <v>9662.1</v>
      </c>
      <c r="J247" s="111">
        <v>6846.6</v>
      </c>
      <c r="K247" s="113" t="s">
        <v>174</v>
      </c>
      <c r="L247" s="53">
        <f t="shared" si="20"/>
        <v>6997679.3040000005</v>
      </c>
      <c r="M247" s="115">
        <f t="shared" si="21"/>
        <v>149762.55000000002</v>
      </c>
      <c r="N247" s="115">
        <f t="shared" si="17"/>
        <v>7147441.8540000003</v>
      </c>
      <c r="O247" s="114">
        <v>724.24</v>
      </c>
      <c r="P247" s="115">
        <v>15.5</v>
      </c>
      <c r="Q247" s="30"/>
      <c r="R247" s="24"/>
      <c r="S247" s="114" t="s">
        <v>36</v>
      </c>
      <c r="T247" s="114" t="s">
        <v>37</v>
      </c>
    </row>
    <row r="248" spans="2:20" x14ac:dyDescent="0.3">
      <c r="B248" s="124">
        <v>40</v>
      </c>
      <c r="C248" s="112">
        <v>37</v>
      </c>
      <c r="D248" s="113" t="s">
        <v>210</v>
      </c>
      <c r="E248" s="114">
        <v>1957</v>
      </c>
      <c r="F248" s="114"/>
      <c r="G248" s="114" t="s">
        <v>34</v>
      </c>
      <c r="H248" s="114">
        <v>4</v>
      </c>
      <c r="I248" s="110">
        <v>6473.9</v>
      </c>
      <c r="J248" s="115">
        <v>3241</v>
      </c>
      <c r="K248" s="113" t="s">
        <v>48</v>
      </c>
      <c r="L248" s="53">
        <f t="shared" si="20"/>
        <v>6736610.8619999988</v>
      </c>
      <c r="M248" s="115">
        <f t="shared" si="21"/>
        <v>144173.753</v>
      </c>
      <c r="N248" s="115">
        <f t="shared" si="17"/>
        <v>6880784.6149999984</v>
      </c>
      <c r="O248" s="55">
        <v>1040.58</v>
      </c>
      <c r="P248" s="115">
        <v>22.27</v>
      </c>
      <c r="Q248" s="30"/>
      <c r="R248" s="24"/>
      <c r="S248" s="114" t="s">
        <v>36</v>
      </c>
      <c r="T248" s="114" t="s">
        <v>37</v>
      </c>
    </row>
    <row r="249" spans="2:20" x14ac:dyDescent="0.3">
      <c r="B249" s="124">
        <v>41</v>
      </c>
      <c r="C249" s="112">
        <v>38</v>
      </c>
      <c r="D249" s="113" t="s">
        <v>211</v>
      </c>
      <c r="E249" s="112">
        <v>1987</v>
      </c>
      <c r="F249" s="114"/>
      <c r="G249" s="112" t="s">
        <v>34</v>
      </c>
      <c r="H249" s="112">
        <v>5</v>
      </c>
      <c r="I249" s="110">
        <v>5281.8</v>
      </c>
      <c r="J249" s="110">
        <v>3141.4</v>
      </c>
      <c r="K249" s="113" t="s">
        <v>48</v>
      </c>
      <c r="L249" s="53">
        <f t="shared" si="20"/>
        <v>5496135.4440000001</v>
      </c>
      <c r="M249" s="115">
        <f t="shared" si="21"/>
        <v>117625.686</v>
      </c>
      <c r="N249" s="115">
        <f t="shared" si="17"/>
        <v>5613761.1299999999</v>
      </c>
      <c r="O249" s="55">
        <v>1040.58</v>
      </c>
      <c r="P249" s="115">
        <v>22.27</v>
      </c>
      <c r="Q249" s="30"/>
      <c r="R249" s="24"/>
      <c r="S249" s="114" t="s">
        <v>36</v>
      </c>
      <c r="T249" s="114" t="s">
        <v>37</v>
      </c>
    </row>
    <row r="250" spans="2:20" x14ac:dyDescent="0.3">
      <c r="B250" s="124">
        <v>42</v>
      </c>
      <c r="C250" s="112">
        <v>39</v>
      </c>
      <c r="D250" s="113" t="s">
        <v>212</v>
      </c>
      <c r="E250" s="112">
        <v>1990</v>
      </c>
      <c r="F250" s="114"/>
      <c r="G250" s="112" t="s">
        <v>34</v>
      </c>
      <c r="H250" s="112">
        <v>5</v>
      </c>
      <c r="I250" s="110">
        <v>6598</v>
      </c>
      <c r="J250" s="110">
        <v>3860.1</v>
      </c>
      <c r="K250" s="113" t="s">
        <v>48</v>
      </c>
      <c r="L250" s="53">
        <f t="shared" si="20"/>
        <v>6865746.8399999999</v>
      </c>
      <c r="M250" s="115">
        <f t="shared" si="21"/>
        <v>146937.46</v>
      </c>
      <c r="N250" s="115">
        <f t="shared" si="17"/>
        <v>7012684.2999999998</v>
      </c>
      <c r="O250" s="55">
        <v>1040.58</v>
      </c>
      <c r="P250" s="115">
        <v>22.27</v>
      </c>
      <c r="Q250" s="30"/>
      <c r="R250" s="24"/>
      <c r="S250" s="114" t="s">
        <v>36</v>
      </c>
      <c r="T250" s="114" t="s">
        <v>37</v>
      </c>
    </row>
    <row r="251" spans="2:20" x14ac:dyDescent="0.3">
      <c r="B251" s="124">
        <v>43</v>
      </c>
      <c r="C251" s="112">
        <v>40</v>
      </c>
      <c r="D251" s="113" t="s">
        <v>213</v>
      </c>
      <c r="E251" s="112">
        <v>1983</v>
      </c>
      <c r="F251" s="114"/>
      <c r="G251" s="114" t="s">
        <v>34</v>
      </c>
      <c r="H251" s="112">
        <v>5</v>
      </c>
      <c r="I251" s="110">
        <v>5095</v>
      </c>
      <c r="J251" s="110">
        <v>3884.9</v>
      </c>
      <c r="K251" s="113" t="s">
        <v>48</v>
      </c>
      <c r="L251" s="53">
        <f>I251*O251</f>
        <v>5301755.0999999996</v>
      </c>
      <c r="M251" s="115">
        <f t="shared" si="21"/>
        <v>113465.65</v>
      </c>
      <c r="N251" s="115">
        <f t="shared" si="17"/>
        <v>5415220.75</v>
      </c>
      <c r="O251" s="55">
        <v>1040.58</v>
      </c>
      <c r="P251" s="115">
        <v>22.27</v>
      </c>
      <c r="Q251" s="30" t="s">
        <v>214</v>
      </c>
      <c r="R251" s="24" t="s">
        <v>215</v>
      </c>
      <c r="S251" s="114" t="s">
        <v>36</v>
      </c>
      <c r="T251" s="114" t="s">
        <v>37</v>
      </c>
    </row>
    <row r="252" spans="2:20" x14ac:dyDescent="0.3">
      <c r="B252" s="124">
        <v>44</v>
      </c>
      <c r="C252" s="112">
        <v>41</v>
      </c>
      <c r="D252" s="113" t="s">
        <v>216</v>
      </c>
      <c r="E252" s="112">
        <v>1986</v>
      </c>
      <c r="F252" s="114"/>
      <c r="G252" s="114" t="s">
        <v>34</v>
      </c>
      <c r="H252" s="112">
        <v>5</v>
      </c>
      <c r="I252" s="110">
        <v>7990.2</v>
      </c>
      <c r="J252" s="110">
        <v>5798.5</v>
      </c>
      <c r="K252" s="113" t="s">
        <v>48</v>
      </c>
      <c r="L252" s="53">
        <f t="shared" ref="L252:L253" si="22">I252*O252</f>
        <v>8314442.3159999996</v>
      </c>
      <c r="M252" s="115">
        <f t="shared" si="21"/>
        <v>177941.75399999999</v>
      </c>
      <c r="N252" s="115">
        <f t="shared" si="17"/>
        <v>8492384.0700000003</v>
      </c>
      <c r="O252" s="55">
        <v>1040.58</v>
      </c>
      <c r="P252" s="115">
        <v>22.27</v>
      </c>
      <c r="Q252" s="30" t="s">
        <v>36</v>
      </c>
      <c r="R252" s="24" t="s">
        <v>37</v>
      </c>
      <c r="S252" s="114" t="s">
        <v>36</v>
      </c>
      <c r="T252" s="114" t="s">
        <v>37</v>
      </c>
    </row>
    <row r="253" spans="2:20" x14ac:dyDescent="0.3">
      <c r="B253" s="124">
        <v>45</v>
      </c>
      <c r="C253" s="112">
        <v>42</v>
      </c>
      <c r="D253" s="113" t="s">
        <v>217</v>
      </c>
      <c r="E253" s="112">
        <v>1988</v>
      </c>
      <c r="F253" s="114"/>
      <c r="G253" s="114" t="s">
        <v>34</v>
      </c>
      <c r="H253" s="112">
        <v>5</v>
      </c>
      <c r="I253" s="110">
        <v>5331.3</v>
      </c>
      <c r="J253" s="110">
        <v>3923.5</v>
      </c>
      <c r="K253" s="113" t="s">
        <v>48</v>
      </c>
      <c r="L253" s="53">
        <f t="shared" si="22"/>
        <v>5547644.1540000001</v>
      </c>
      <c r="M253" s="115">
        <f t="shared" si="21"/>
        <v>118728.05100000001</v>
      </c>
      <c r="N253" s="115">
        <f t="shared" si="17"/>
        <v>5666372.2050000001</v>
      </c>
      <c r="O253" s="55">
        <v>1040.58</v>
      </c>
      <c r="P253" s="115">
        <v>22.27</v>
      </c>
      <c r="Q253" s="30" t="s">
        <v>36</v>
      </c>
      <c r="R253" s="24" t="s">
        <v>37</v>
      </c>
      <c r="S253" s="114" t="s">
        <v>36</v>
      </c>
      <c r="T253" s="114" t="s">
        <v>37</v>
      </c>
    </row>
    <row r="254" spans="2:20" x14ac:dyDescent="0.3">
      <c r="B254" s="124">
        <v>46</v>
      </c>
      <c r="C254" s="112">
        <v>43</v>
      </c>
      <c r="D254" s="113" t="s">
        <v>218</v>
      </c>
      <c r="E254" s="112">
        <v>1961</v>
      </c>
      <c r="F254" s="114"/>
      <c r="G254" s="112" t="s">
        <v>34</v>
      </c>
      <c r="H254" s="112">
        <v>2</v>
      </c>
      <c r="I254" s="110">
        <v>1286.7</v>
      </c>
      <c r="J254" s="110">
        <v>622.20000000000005</v>
      </c>
      <c r="K254" s="113" t="s">
        <v>48</v>
      </c>
      <c r="L254" s="53">
        <f t="shared" si="20"/>
        <v>1375044.8220000002</v>
      </c>
      <c r="M254" s="115">
        <f t="shared" si="21"/>
        <v>50425.773000000001</v>
      </c>
      <c r="N254" s="115">
        <f t="shared" si="17"/>
        <v>1425470.5950000002</v>
      </c>
      <c r="O254" s="55">
        <v>1068.6600000000001</v>
      </c>
      <c r="P254" s="115">
        <v>39.19</v>
      </c>
      <c r="Q254" s="30"/>
      <c r="R254" s="24"/>
      <c r="S254" s="114" t="s">
        <v>36</v>
      </c>
      <c r="T254" s="114" t="s">
        <v>37</v>
      </c>
    </row>
    <row r="255" spans="2:20" x14ac:dyDescent="0.3">
      <c r="B255" s="124">
        <v>47</v>
      </c>
      <c r="C255" s="112">
        <v>44</v>
      </c>
      <c r="D255" s="113" t="s">
        <v>219</v>
      </c>
      <c r="E255" s="112">
        <v>1961</v>
      </c>
      <c r="F255" s="112"/>
      <c r="G255" s="112" t="s">
        <v>34</v>
      </c>
      <c r="H255" s="112">
        <v>2</v>
      </c>
      <c r="I255" s="110">
        <v>1270.6000000000001</v>
      </c>
      <c r="J255" s="110">
        <v>626.5</v>
      </c>
      <c r="K255" s="54" t="s">
        <v>48</v>
      </c>
      <c r="L255" s="53">
        <f t="shared" si="20"/>
        <v>1357839.3960000002</v>
      </c>
      <c r="M255" s="115">
        <f t="shared" si="21"/>
        <v>49794.814000000006</v>
      </c>
      <c r="N255" s="115">
        <f t="shared" si="17"/>
        <v>1407634.2100000002</v>
      </c>
      <c r="O255" s="55">
        <v>1068.6600000000001</v>
      </c>
      <c r="P255" s="115">
        <v>39.19</v>
      </c>
      <c r="Q255" s="30"/>
      <c r="R255" s="24"/>
      <c r="S255" s="114" t="s">
        <v>36</v>
      </c>
      <c r="T255" s="114" t="s">
        <v>37</v>
      </c>
    </row>
    <row r="256" spans="2:20" x14ac:dyDescent="0.3">
      <c r="B256" s="124">
        <v>48</v>
      </c>
      <c r="C256" s="112">
        <v>45</v>
      </c>
      <c r="D256" s="113" t="s">
        <v>220</v>
      </c>
      <c r="E256" s="112">
        <v>1958</v>
      </c>
      <c r="F256" s="112"/>
      <c r="G256" s="112" t="s">
        <v>34</v>
      </c>
      <c r="H256" s="112">
        <v>2</v>
      </c>
      <c r="I256" s="110">
        <v>1480.3000000000002</v>
      </c>
      <c r="J256" s="110">
        <v>631.20000000000005</v>
      </c>
      <c r="K256" s="54" t="s">
        <v>48</v>
      </c>
      <c r="L256" s="53">
        <f t="shared" si="20"/>
        <v>1581937.3980000003</v>
      </c>
      <c r="M256" s="115">
        <f t="shared" si="21"/>
        <v>58012.957000000002</v>
      </c>
      <c r="N256" s="115">
        <f t="shared" si="17"/>
        <v>1639950.3550000002</v>
      </c>
      <c r="O256" s="55">
        <v>1068.6600000000001</v>
      </c>
      <c r="P256" s="115">
        <v>39.19</v>
      </c>
      <c r="Q256" s="30"/>
      <c r="R256" s="24"/>
      <c r="S256" s="114" t="s">
        <v>36</v>
      </c>
      <c r="T256" s="114" t="s">
        <v>37</v>
      </c>
    </row>
    <row r="257" spans="2:21" x14ac:dyDescent="0.3">
      <c r="B257" s="124">
        <v>49</v>
      </c>
      <c r="C257" s="112">
        <v>46</v>
      </c>
      <c r="D257" s="113" t="s">
        <v>221</v>
      </c>
      <c r="E257" s="114">
        <v>1958</v>
      </c>
      <c r="F257" s="114"/>
      <c r="G257" s="114" t="s">
        <v>34</v>
      </c>
      <c r="H257" s="114">
        <v>2</v>
      </c>
      <c r="I257" s="110">
        <v>1434.1999999999998</v>
      </c>
      <c r="J257" s="115">
        <v>636.9</v>
      </c>
      <c r="K257" s="54" t="s">
        <v>48</v>
      </c>
      <c r="L257" s="53">
        <f t="shared" si="20"/>
        <v>1532672.172</v>
      </c>
      <c r="M257" s="115">
        <f t="shared" si="21"/>
        <v>56206.297999999988</v>
      </c>
      <c r="N257" s="115">
        <f t="shared" si="17"/>
        <v>1588878.47</v>
      </c>
      <c r="O257" s="55">
        <v>1068.6600000000001</v>
      </c>
      <c r="P257" s="115">
        <v>39.19</v>
      </c>
      <c r="Q257" s="30"/>
      <c r="R257" s="24"/>
      <c r="S257" s="114" t="s">
        <v>36</v>
      </c>
      <c r="T257" s="114" t="s">
        <v>37</v>
      </c>
    </row>
    <row r="258" spans="2:21" x14ac:dyDescent="0.3">
      <c r="B258" s="124">
        <v>50</v>
      </c>
      <c r="C258" s="112">
        <v>47</v>
      </c>
      <c r="D258" s="113" t="s">
        <v>222</v>
      </c>
      <c r="E258" s="114">
        <v>1960</v>
      </c>
      <c r="F258" s="114"/>
      <c r="G258" s="114" t="s">
        <v>34</v>
      </c>
      <c r="H258" s="114">
        <v>4</v>
      </c>
      <c r="I258" s="110">
        <v>2236.9</v>
      </c>
      <c r="J258" s="115">
        <f>149.8+1351.8</f>
        <v>1501.6</v>
      </c>
      <c r="K258" s="54" t="s">
        <v>48</v>
      </c>
      <c r="L258" s="53">
        <f t="shared" si="20"/>
        <v>2438668.3800000004</v>
      </c>
      <c r="M258" s="115">
        <f t="shared" si="21"/>
        <v>53439.541000000005</v>
      </c>
      <c r="N258" s="115">
        <f t="shared" si="17"/>
        <v>2492107.9210000006</v>
      </c>
      <c r="O258" s="55">
        <v>1090.2</v>
      </c>
      <c r="P258" s="115">
        <v>23.89</v>
      </c>
      <c r="Q258" s="30"/>
      <c r="R258" s="24"/>
      <c r="S258" s="114" t="s">
        <v>36</v>
      </c>
      <c r="T258" s="114" t="s">
        <v>37</v>
      </c>
    </row>
    <row r="259" spans="2:21" x14ac:dyDescent="0.3">
      <c r="B259" s="124">
        <v>51</v>
      </c>
      <c r="C259" s="112">
        <v>48</v>
      </c>
      <c r="D259" s="113" t="s">
        <v>223</v>
      </c>
      <c r="E259" s="114">
        <v>1940</v>
      </c>
      <c r="F259" s="114"/>
      <c r="G259" s="114" t="s">
        <v>34</v>
      </c>
      <c r="H259" s="114">
        <v>4</v>
      </c>
      <c r="I259" s="110">
        <v>4375.8999999999996</v>
      </c>
      <c r="J259" s="115">
        <v>1967</v>
      </c>
      <c r="K259" s="54" t="s">
        <v>48</v>
      </c>
      <c r="L259" s="53">
        <f t="shared" si="20"/>
        <v>4553474.0219999989</v>
      </c>
      <c r="M259" s="115">
        <f t="shared" si="21"/>
        <v>97451.292999999991</v>
      </c>
      <c r="N259" s="115">
        <f t="shared" si="17"/>
        <v>4650925.3149999985</v>
      </c>
      <c r="O259" s="55">
        <v>1040.58</v>
      </c>
      <c r="P259" s="115">
        <v>22.27</v>
      </c>
      <c r="Q259" s="30"/>
      <c r="R259" s="24"/>
      <c r="S259" s="114" t="s">
        <v>36</v>
      </c>
      <c r="T259" s="114" t="s">
        <v>37</v>
      </c>
    </row>
    <row r="260" spans="2:21" x14ac:dyDescent="0.3">
      <c r="B260" s="124">
        <v>52</v>
      </c>
      <c r="C260" s="112">
        <v>49</v>
      </c>
      <c r="D260" s="113" t="s">
        <v>224</v>
      </c>
      <c r="E260" s="114">
        <v>1964</v>
      </c>
      <c r="F260" s="114"/>
      <c r="G260" s="114" t="s">
        <v>34</v>
      </c>
      <c r="H260" s="114">
        <v>4</v>
      </c>
      <c r="I260" s="110">
        <v>2323.1</v>
      </c>
      <c r="J260" s="115">
        <v>1292.7</v>
      </c>
      <c r="K260" s="54" t="s">
        <v>48</v>
      </c>
      <c r="L260" s="53">
        <f t="shared" si="20"/>
        <v>2417371.3979999996</v>
      </c>
      <c r="M260" s="115">
        <f t="shared" si="21"/>
        <v>51735.436999999998</v>
      </c>
      <c r="N260" s="115">
        <f t="shared" si="17"/>
        <v>2469106.8349999995</v>
      </c>
      <c r="O260" s="55">
        <v>1040.58</v>
      </c>
      <c r="P260" s="115">
        <v>22.27</v>
      </c>
      <c r="Q260" s="30"/>
      <c r="R260" s="24"/>
      <c r="S260" s="114" t="s">
        <v>36</v>
      </c>
      <c r="T260" s="114" t="s">
        <v>37</v>
      </c>
    </row>
    <row r="261" spans="2:21" x14ac:dyDescent="0.3">
      <c r="B261" s="124">
        <v>53</v>
      </c>
      <c r="C261" s="112">
        <v>50</v>
      </c>
      <c r="D261" s="113" t="s">
        <v>225</v>
      </c>
      <c r="E261" s="112">
        <v>1970</v>
      </c>
      <c r="F261" s="112"/>
      <c r="G261" s="114" t="s">
        <v>34</v>
      </c>
      <c r="H261" s="112">
        <v>5</v>
      </c>
      <c r="I261" s="110">
        <v>6095.4</v>
      </c>
      <c r="J261" s="110">
        <v>8319.5</v>
      </c>
      <c r="K261" s="54" t="s">
        <v>48</v>
      </c>
      <c r="L261" s="53">
        <f t="shared" si="20"/>
        <v>6342751.3319999995</v>
      </c>
      <c r="M261" s="115">
        <f t="shared" si="21"/>
        <v>135744.55799999999</v>
      </c>
      <c r="N261" s="115">
        <f t="shared" si="17"/>
        <v>6478495.8899999997</v>
      </c>
      <c r="O261" s="55">
        <v>1040.58</v>
      </c>
      <c r="P261" s="115">
        <v>22.27</v>
      </c>
      <c r="Q261" s="30"/>
      <c r="R261" s="24"/>
      <c r="S261" s="114" t="s">
        <v>36</v>
      </c>
      <c r="T261" s="114" t="s">
        <v>37</v>
      </c>
    </row>
    <row r="262" spans="2:21" x14ac:dyDescent="0.3">
      <c r="B262" s="124">
        <v>54</v>
      </c>
      <c r="C262" s="112">
        <v>51</v>
      </c>
      <c r="D262" s="113" t="s">
        <v>226</v>
      </c>
      <c r="E262" s="114">
        <v>1961</v>
      </c>
      <c r="F262" s="114"/>
      <c r="G262" s="114" t="s">
        <v>34</v>
      </c>
      <c r="H262" s="114">
        <v>5</v>
      </c>
      <c r="I262" s="110">
        <v>2620</v>
      </c>
      <c r="J262" s="115">
        <v>1577.8</v>
      </c>
      <c r="K262" s="54" t="s">
        <v>48</v>
      </c>
      <c r="L262" s="53">
        <f t="shared" si="20"/>
        <v>2726319.5999999996</v>
      </c>
      <c r="M262" s="115">
        <f t="shared" si="21"/>
        <v>58347.4</v>
      </c>
      <c r="N262" s="115">
        <f t="shared" si="17"/>
        <v>2784666.9999999995</v>
      </c>
      <c r="O262" s="55">
        <v>1040.58</v>
      </c>
      <c r="P262" s="115">
        <v>22.27</v>
      </c>
      <c r="Q262" s="30"/>
      <c r="R262" s="24"/>
      <c r="S262" s="114" t="s">
        <v>36</v>
      </c>
      <c r="T262" s="114" t="s">
        <v>37</v>
      </c>
    </row>
    <row r="263" spans="2:21" ht="37.5" x14ac:dyDescent="0.3">
      <c r="B263" s="124">
        <v>55</v>
      </c>
      <c r="C263" s="177">
        <v>52</v>
      </c>
      <c r="D263" s="216" t="s">
        <v>227</v>
      </c>
      <c r="E263" s="217">
        <v>1966</v>
      </c>
      <c r="F263" s="217"/>
      <c r="G263" s="217" t="s">
        <v>34</v>
      </c>
      <c r="H263" s="217">
        <v>4</v>
      </c>
      <c r="I263" s="190">
        <v>3350</v>
      </c>
      <c r="J263" s="218">
        <v>1318.1</v>
      </c>
      <c r="K263" s="113" t="s">
        <v>45</v>
      </c>
      <c r="L263" s="53">
        <f t="shared" si="20"/>
        <v>1372227</v>
      </c>
      <c r="M263" s="115">
        <f t="shared" si="21"/>
        <v>53399</v>
      </c>
      <c r="N263" s="115">
        <f t="shared" si="17"/>
        <v>1425626</v>
      </c>
      <c r="O263" s="55">
        <v>409.62</v>
      </c>
      <c r="P263" s="115">
        <v>15.94</v>
      </c>
      <c r="Q263" s="30"/>
      <c r="R263" s="24"/>
      <c r="S263" s="114" t="s">
        <v>36</v>
      </c>
      <c r="T263" s="114" t="s">
        <v>37</v>
      </c>
    </row>
    <row r="264" spans="2:21" ht="56.25" x14ac:dyDescent="0.3">
      <c r="B264" s="124">
        <v>56</v>
      </c>
      <c r="C264" s="177"/>
      <c r="D264" s="216"/>
      <c r="E264" s="217"/>
      <c r="F264" s="217"/>
      <c r="G264" s="217"/>
      <c r="H264" s="217"/>
      <c r="I264" s="190"/>
      <c r="J264" s="218"/>
      <c r="K264" s="113" t="s">
        <v>84</v>
      </c>
      <c r="L264" s="53">
        <f>I263*O264</f>
        <v>462768.99999999994</v>
      </c>
      <c r="M264" s="115">
        <f>I263*P264</f>
        <v>47670.5</v>
      </c>
      <c r="N264" s="115">
        <f t="shared" si="17"/>
        <v>510439.49999999994</v>
      </c>
      <c r="O264" s="115">
        <v>138.13999999999999</v>
      </c>
      <c r="P264" s="115">
        <v>14.23</v>
      </c>
      <c r="Q264" s="30"/>
      <c r="R264" s="26"/>
      <c r="S264" s="114" t="s">
        <v>36</v>
      </c>
      <c r="T264" s="114" t="s">
        <v>37</v>
      </c>
      <c r="U264" s="58"/>
    </row>
    <row r="265" spans="2:21" x14ac:dyDescent="0.3">
      <c r="B265" s="124">
        <v>57</v>
      </c>
      <c r="C265" s="112">
        <v>53</v>
      </c>
      <c r="D265" s="113" t="s">
        <v>228</v>
      </c>
      <c r="E265" s="112">
        <v>1957</v>
      </c>
      <c r="F265" s="114"/>
      <c r="G265" s="114" t="s">
        <v>34</v>
      </c>
      <c r="H265" s="56">
        <v>3</v>
      </c>
      <c r="I265" s="110">
        <v>3187.9</v>
      </c>
      <c r="J265" s="110">
        <v>1535</v>
      </c>
      <c r="K265" s="113" t="s">
        <v>229</v>
      </c>
      <c r="L265" s="53">
        <f>O265*I265</f>
        <v>3317264.9819999998</v>
      </c>
      <c r="M265" s="115">
        <f>P265*I265</f>
        <v>70994.532999999996</v>
      </c>
      <c r="N265" s="115">
        <f>L265+M265</f>
        <v>3388259.5149999997</v>
      </c>
      <c r="O265" s="55">
        <v>1040.58</v>
      </c>
      <c r="P265" s="115">
        <v>22.27</v>
      </c>
      <c r="Q265" s="30"/>
      <c r="R265" s="26"/>
      <c r="S265" s="114" t="s">
        <v>36</v>
      </c>
      <c r="T265" s="114" t="s">
        <v>37</v>
      </c>
      <c r="U265" s="58"/>
    </row>
    <row r="266" spans="2:21" x14ac:dyDescent="0.3">
      <c r="B266" s="124">
        <v>58</v>
      </c>
      <c r="C266" s="112">
        <v>54</v>
      </c>
      <c r="D266" s="113" t="s">
        <v>230</v>
      </c>
      <c r="E266" s="112">
        <v>1963</v>
      </c>
      <c r="F266" s="114"/>
      <c r="G266" s="59" t="s">
        <v>34</v>
      </c>
      <c r="H266" s="56">
        <v>5</v>
      </c>
      <c r="I266" s="110">
        <v>4147.5999999999995</v>
      </c>
      <c r="J266" s="110">
        <v>2505.6999999999998</v>
      </c>
      <c r="K266" s="113" t="s">
        <v>48</v>
      </c>
      <c r="L266" s="53">
        <f t="shared" ref="L266:L277" si="23">I266*O266</f>
        <v>4315909.6079999991</v>
      </c>
      <c r="M266" s="115">
        <f t="shared" ref="M266:M277" si="24">I266*P266</f>
        <v>92367.051999999981</v>
      </c>
      <c r="N266" s="115">
        <f t="shared" si="17"/>
        <v>4408276.6599999992</v>
      </c>
      <c r="O266" s="55">
        <v>1040.58</v>
      </c>
      <c r="P266" s="115">
        <v>22.27</v>
      </c>
      <c r="Q266" s="30"/>
      <c r="R266" s="24"/>
      <c r="S266" s="114" t="s">
        <v>36</v>
      </c>
      <c r="T266" s="114" t="s">
        <v>37</v>
      </c>
    </row>
    <row r="267" spans="2:21" x14ac:dyDescent="0.3">
      <c r="B267" s="124">
        <v>59</v>
      </c>
      <c r="C267" s="112">
        <v>55</v>
      </c>
      <c r="D267" s="113" t="s">
        <v>231</v>
      </c>
      <c r="E267" s="112">
        <v>1935</v>
      </c>
      <c r="F267" s="114"/>
      <c r="G267" s="59" t="s">
        <v>63</v>
      </c>
      <c r="H267" s="56">
        <v>2</v>
      </c>
      <c r="I267" s="110">
        <v>869.1</v>
      </c>
      <c r="J267" s="110">
        <v>483</v>
      </c>
      <c r="K267" s="113" t="s">
        <v>48</v>
      </c>
      <c r="L267" s="53">
        <f t="shared" si="23"/>
        <v>968299.07400000014</v>
      </c>
      <c r="M267" s="115">
        <f t="shared" si="24"/>
        <v>30870.432000000004</v>
      </c>
      <c r="N267" s="115">
        <f t="shared" si="17"/>
        <v>999169.50600000017</v>
      </c>
      <c r="O267" s="115">
        <v>1114.1400000000001</v>
      </c>
      <c r="P267" s="115">
        <v>35.520000000000003</v>
      </c>
      <c r="Q267" s="30"/>
      <c r="R267" s="24"/>
      <c r="S267" s="114" t="s">
        <v>36</v>
      </c>
      <c r="T267" s="114" t="s">
        <v>37</v>
      </c>
    </row>
    <row r="268" spans="2:21" x14ac:dyDescent="0.3">
      <c r="B268" s="124">
        <v>60</v>
      </c>
      <c r="C268" s="112">
        <v>56</v>
      </c>
      <c r="D268" s="113" t="s">
        <v>232</v>
      </c>
      <c r="E268" s="112">
        <v>1935</v>
      </c>
      <c r="F268" s="114"/>
      <c r="G268" s="59" t="s">
        <v>63</v>
      </c>
      <c r="H268" s="56">
        <v>2</v>
      </c>
      <c r="I268" s="110">
        <v>1102.3</v>
      </c>
      <c r="J268" s="110">
        <v>600.5</v>
      </c>
      <c r="K268" s="113" t="s">
        <v>48</v>
      </c>
      <c r="L268" s="53">
        <f t="shared" si="23"/>
        <v>1228116.5220000001</v>
      </c>
      <c r="M268" s="115">
        <f t="shared" si="24"/>
        <v>39153.696000000004</v>
      </c>
      <c r="N268" s="115">
        <f t="shared" si="17"/>
        <v>1267270.2180000001</v>
      </c>
      <c r="O268" s="115">
        <v>1114.1400000000001</v>
      </c>
      <c r="P268" s="115">
        <v>35.520000000000003</v>
      </c>
      <c r="Q268" s="30"/>
      <c r="R268" s="24"/>
      <c r="S268" s="114" t="s">
        <v>36</v>
      </c>
      <c r="T268" s="114" t="s">
        <v>37</v>
      </c>
    </row>
    <row r="269" spans="2:21" ht="37.5" x14ac:dyDescent="0.3">
      <c r="B269" s="124">
        <v>61</v>
      </c>
      <c r="C269" s="112">
        <v>57</v>
      </c>
      <c r="D269" s="113" t="s">
        <v>233</v>
      </c>
      <c r="E269" s="112">
        <v>1978</v>
      </c>
      <c r="F269" s="114"/>
      <c r="G269" s="59" t="s">
        <v>34</v>
      </c>
      <c r="H269" s="56">
        <v>5</v>
      </c>
      <c r="I269" s="110">
        <v>9617.2000000000007</v>
      </c>
      <c r="J269" s="110">
        <v>5809.9</v>
      </c>
      <c r="K269" s="113" t="s">
        <v>42</v>
      </c>
      <c r="L269" s="53">
        <f t="shared" si="23"/>
        <v>1446907.74</v>
      </c>
      <c r="M269" s="115">
        <f t="shared" si="24"/>
        <v>143873.31200000001</v>
      </c>
      <c r="N269" s="115">
        <f t="shared" si="17"/>
        <v>1590781.0519999999</v>
      </c>
      <c r="O269" s="112">
        <v>150.44999999999999</v>
      </c>
      <c r="P269" s="115">
        <v>14.96</v>
      </c>
      <c r="Q269" s="30"/>
      <c r="R269" s="24"/>
      <c r="S269" s="114" t="s">
        <v>36</v>
      </c>
      <c r="T269" s="114" t="s">
        <v>37</v>
      </c>
    </row>
    <row r="270" spans="2:21" x14ac:dyDescent="0.3">
      <c r="B270" s="124">
        <v>62</v>
      </c>
      <c r="C270" s="112">
        <v>58</v>
      </c>
      <c r="D270" s="113" t="s">
        <v>234</v>
      </c>
      <c r="E270" s="114">
        <v>1960</v>
      </c>
      <c r="F270" s="114"/>
      <c r="G270" s="114" t="s">
        <v>34</v>
      </c>
      <c r="H270" s="114">
        <v>4</v>
      </c>
      <c r="I270" s="110">
        <v>2284.1</v>
      </c>
      <c r="J270" s="115">
        <v>1249.5999999999999</v>
      </c>
      <c r="K270" s="54" t="s">
        <v>48</v>
      </c>
      <c r="L270" s="53">
        <f t="shared" si="23"/>
        <v>2376788.7779999999</v>
      </c>
      <c r="M270" s="115">
        <f t="shared" si="24"/>
        <v>50866.906999999999</v>
      </c>
      <c r="N270" s="115">
        <f t="shared" si="17"/>
        <v>2427655.6850000001</v>
      </c>
      <c r="O270" s="55">
        <v>1040.58</v>
      </c>
      <c r="P270" s="115">
        <v>22.27</v>
      </c>
      <c r="Q270" s="30"/>
      <c r="R270" s="24"/>
      <c r="S270" s="114" t="s">
        <v>36</v>
      </c>
      <c r="T270" s="114" t="s">
        <v>37</v>
      </c>
    </row>
    <row r="271" spans="2:21" x14ac:dyDescent="0.3">
      <c r="B271" s="124">
        <v>63</v>
      </c>
      <c r="C271" s="112">
        <v>59</v>
      </c>
      <c r="D271" s="113" t="s">
        <v>235</v>
      </c>
      <c r="E271" s="114">
        <v>1947</v>
      </c>
      <c r="F271" s="114"/>
      <c r="G271" s="114" t="s">
        <v>63</v>
      </c>
      <c r="H271" s="114">
        <v>2</v>
      </c>
      <c r="I271" s="110">
        <v>1105.4000000000001</v>
      </c>
      <c r="J271" s="115">
        <v>618</v>
      </c>
      <c r="K271" s="54" t="s">
        <v>48</v>
      </c>
      <c r="L271" s="53">
        <f t="shared" si="23"/>
        <v>940640.13000000012</v>
      </c>
      <c r="M271" s="115">
        <f t="shared" si="24"/>
        <v>20129.334000000003</v>
      </c>
      <c r="N271" s="115">
        <f t="shared" si="17"/>
        <v>960769.46400000015</v>
      </c>
      <c r="O271" s="55">
        <v>850.95</v>
      </c>
      <c r="P271" s="55">
        <v>18.21</v>
      </c>
      <c r="Q271" s="30"/>
      <c r="R271" s="24"/>
      <c r="S271" s="114" t="s">
        <v>36</v>
      </c>
      <c r="T271" s="114" t="s">
        <v>37</v>
      </c>
    </row>
    <row r="272" spans="2:21" x14ac:dyDescent="0.3">
      <c r="B272" s="124">
        <v>64</v>
      </c>
      <c r="C272" s="112">
        <v>60</v>
      </c>
      <c r="D272" s="113" t="s">
        <v>236</v>
      </c>
      <c r="E272" s="112">
        <v>1937</v>
      </c>
      <c r="F272" s="112"/>
      <c r="G272" s="112" t="s">
        <v>63</v>
      </c>
      <c r="H272" s="112">
        <v>2</v>
      </c>
      <c r="I272" s="110">
        <v>922.40000000000009</v>
      </c>
      <c r="J272" s="110">
        <v>495.2</v>
      </c>
      <c r="K272" s="54" t="s">
        <v>48</v>
      </c>
      <c r="L272" s="53">
        <f t="shared" si="23"/>
        <v>784916.28000000014</v>
      </c>
      <c r="M272" s="115">
        <f t="shared" si="24"/>
        <v>16796.904000000002</v>
      </c>
      <c r="N272" s="115">
        <f t="shared" si="17"/>
        <v>801713.18400000012</v>
      </c>
      <c r="O272" s="55">
        <v>850.95</v>
      </c>
      <c r="P272" s="55">
        <v>18.21</v>
      </c>
      <c r="Q272" s="30"/>
      <c r="R272" s="24"/>
      <c r="S272" s="114" t="s">
        <v>36</v>
      </c>
      <c r="T272" s="114" t="s">
        <v>37</v>
      </c>
    </row>
    <row r="273" spans="2:20" x14ac:dyDescent="0.3">
      <c r="B273" s="124">
        <v>65</v>
      </c>
      <c r="C273" s="112">
        <v>61</v>
      </c>
      <c r="D273" s="113" t="s">
        <v>237</v>
      </c>
      <c r="E273" s="112">
        <v>1934</v>
      </c>
      <c r="F273" s="112"/>
      <c r="G273" s="112" t="s">
        <v>63</v>
      </c>
      <c r="H273" s="112">
        <v>2</v>
      </c>
      <c r="I273" s="110">
        <v>936.6</v>
      </c>
      <c r="J273" s="115">
        <v>499.37</v>
      </c>
      <c r="K273" s="54" t="s">
        <v>48</v>
      </c>
      <c r="L273" s="53">
        <f t="shared" si="23"/>
        <v>796999.77</v>
      </c>
      <c r="M273" s="115">
        <f t="shared" si="24"/>
        <v>17055.486000000001</v>
      </c>
      <c r="N273" s="115">
        <f>L273+M273</f>
        <v>814055.25600000005</v>
      </c>
      <c r="O273" s="110">
        <v>850.95</v>
      </c>
      <c r="P273" s="115">
        <v>18.21</v>
      </c>
      <c r="Q273" s="30"/>
      <c r="R273" s="24"/>
      <c r="S273" s="114" t="s">
        <v>36</v>
      </c>
      <c r="T273" s="114" t="s">
        <v>37</v>
      </c>
    </row>
    <row r="274" spans="2:20" x14ac:dyDescent="0.3">
      <c r="B274" s="124">
        <v>66</v>
      </c>
      <c r="C274" s="112">
        <v>62</v>
      </c>
      <c r="D274" s="113" t="s">
        <v>238</v>
      </c>
      <c r="E274" s="112">
        <v>1927</v>
      </c>
      <c r="F274" s="112"/>
      <c r="G274" s="112" t="s">
        <v>63</v>
      </c>
      <c r="H274" s="112">
        <v>2</v>
      </c>
      <c r="I274" s="110">
        <v>891.80000000000007</v>
      </c>
      <c r="J274" s="115">
        <v>492.1</v>
      </c>
      <c r="K274" s="54" t="s">
        <v>48</v>
      </c>
      <c r="L274" s="53">
        <f t="shared" si="23"/>
        <v>758877.21000000008</v>
      </c>
      <c r="M274" s="115">
        <f t="shared" si="24"/>
        <v>16239.678000000002</v>
      </c>
      <c r="N274" s="115">
        <f t="shared" ref="N274:N301" si="25">L274+M274</f>
        <v>775116.88800000004</v>
      </c>
      <c r="O274" s="110">
        <v>850.95</v>
      </c>
      <c r="P274" s="115">
        <v>18.21</v>
      </c>
      <c r="Q274" s="30"/>
      <c r="R274" s="24"/>
      <c r="S274" s="114" t="s">
        <v>36</v>
      </c>
      <c r="T274" s="114" t="s">
        <v>37</v>
      </c>
    </row>
    <row r="275" spans="2:20" x14ac:dyDescent="0.3">
      <c r="B275" s="124">
        <v>67</v>
      </c>
      <c r="C275" s="112">
        <v>63</v>
      </c>
      <c r="D275" s="113" t="s">
        <v>239</v>
      </c>
      <c r="E275" s="112">
        <v>1925</v>
      </c>
      <c r="F275" s="112"/>
      <c r="G275" s="112" t="s">
        <v>63</v>
      </c>
      <c r="H275" s="112">
        <v>2</v>
      </c>
      <c r="I275" s="110">
        <v>1000.7</v>
      </c>
      <c r="J275" s="115">
        <v>636.4</v>
      </c>
      <c r="K275" s="54" t="s">
        <v>48</v>
      </c>
      <c r="L275" s="53">
        <f t="shared" si="23"/>
        <v>1065515.3389999999</v>
      </c>
      <c r="M275" s="115">
        <f t="shared" si="24"/>
        <v>38697.069000000003</v>
      </c>
      <c r="N275" s="115">
        <f t="shared" si="25"/>
        <v>1104212.4079999998</v>
      </c>
      <c r="O275" s="110">
        <v>1064.77</v>
      </c>
      <c r="P275" s="115">
        <v>38.67</v>
      </c>
      <c r="Q275" s="30"/>
      <c r="R275" s="24"/>
      <c r="S275" s="114" t="s">
        <v>36</v>
      </c>
      <c r="T275" s="114" t="s">
        <v>37</v>
      </c>
    </row>
    <row r="276" spans="2:20" x14ac:dyDescent="0.3">
      <c r="B276" s="124">
        <v>68</v>
      </c>
      <c r="C276" s="112">
        <v>64</v>
      </c>
      <c r="D276" s="113" t="s">
        <v>240</v>
      </c>
      <c r="E276" s="112">
        <v>1958</v>
      </c>
      <c r="F276" s="112"/>
      <c r="G276" s="112" t="s">
        <v>63</v>
      </c>
      <c r="H276" s="112">
        <v>2</v>
      </c>
      <c r="I276" s="110">
        <v>849.30000000000007</v>
      </c>
      <c r="J276" s="110">
        <v>491.7</v>
      </c>
      <c r="K276" s="54" t="s">
        <v>48</v>
      </c>
      <c r="L276" s="53">
        <f t="shared" si="23"/>
        <v>937236.522</v>
      </c>
      <c r="M276" s="115">
        <f t="shared" si="24"/>
        <v>30167.136000000006</v>
      </c>
      <c r="N276" s="115">
        <f t="shared" si="25"/>
        <v>967403.65800000005</v>
      </c>
      <c r="O276" s="110">
        <v>1103.54</v>
      </c>
      <c r="P276" s="115">
        <v>35.520000000000003</v>
      </c>
      <c r="Q276" s="30"/>
      <c r="R276" s="24"/>
      <c r="S276" s="114" t="s">
        <v>36</v>
      </c>
      <c r="T276" s="114" t="s">
        <v>37</v>
      </c>
    </row>
    <row r="277" spans="2:20" ht="37.5" x14ac:dyDescent="0.3">
      <c r="B277" s="124">
        <v>69</v>
      </c>
      <c r="C277" s="177">
        <v>65</v>
      </c>
      <c r="D277" s="216" t="s">
        <v>241</v>
      </c>
      <c r="E277" s="177">
        <v>1982</v>
      </c>
      <c r="F277" s="177"/>
      <c r="G277" s="177" t="s">
        <v>34</v>
      </c>
      <c r="H277" s="177">
        <v>5</v>
      </c>
      <c r="I277" s="190">
        <v>10830.299999999997</v>
      </c>
      <c r="J277" s="219">
        <v>6739.9</v>
      </c>
      <c r="K277" s="113" t="s">
        <v>45</v>
      </c>
      <c r="L277" s="53">
        <f t="shared" si="23"/>
        <v>4436307.4859999986</v>
      </c>
      <c r="M277" s="115">
        <f t="shared" si="24"/>
        <v>172634.98199999996</v>
      </c>
      <c r="N277" s="115">
        <f t="shared" si="25"/>
        <v>4608942.4679999985</v>
      </c>
      <c r="O277" s="114">
        <v>409.62</v>
      </c>
      <c r="P277" s="115">
        <v>15.94</v>
      </c>
      <c r="Q277" s="30"/>
      <c r="R277" s="24"/>
      <c r="S277" s="114" t="s">
        <v>36</v>
      </c>
      <c r="T277" s="114" t="s">
        <v>37</v>
      </c>
    </row>
    <row r="278" spans="2:20" ht="37.5" x14ac:dyDescent="0.3">
      <c r="B278" s="124">
        <v>70</v>
      </c>
      <c r="C278" s="177"/>
      <c r="D278" s="216"/>
      <c r="E278" s="177"/>
      <c r="F278" s="177"/>
      <c r="G278" s="177"/>
      <c r="H278" s="177"/>
      <c r="I278" s="190"/>
      <c r="J278" s="219"/>
      <c r="K278" s="113" t="s">
        <v>53</v>
      </c>
      <c r="L278" s="53">
        <f>O278*I277</f>
        <v>369963.04799999989</v>
      </c>
      <c r="M278" s="115">
        <f>P278*I277</f>
        <v>118808.39099999997</v>
      </c>
      <c r="N278" s="115">
        <f>L278+M278</f>
        <v>488771.4389999999</v>
      </c>
      <c r="O278" s="114">
        <v>34.159999999999997</v>
      </c>
      <c r="P278" s="115">
        <v>10.97</v>
      </c>
      <c r="Q278" s="30"/>
      <c r="R278" s="24"/>
      <c r="S278" s="114" t="s">
        <v>36</v>
      </c>
      <c r="T278" s="114" t="s">
        <v>37</v>
      </c>
    </row>
    <row r="279" spans="2:20" x14ac:dyDescent="0.3">
      <c r="B279" s="124">
        <v>71</v>
      </c>
      <c r="C279" s="112">
        <v>66</v>
      </c>
      <c r="D279" s="113" t="s">
        <v>242</v>
      </c>
      <c r="E279" s="112">
        <v>1982</v>
      </c>
      <c r="F279" s="112"/>
      <c r="G279" s="112" t="s">
        <v>34</v>
      </c>
      <c r="H279" s="112">
        <v>5</v>
      </c>
      <c r="I279" s="110">
        <v>5084.6000000000004</v>
      </c>
      <c r="J279" s="111">
        <v>2953.9</v>
      </c>
      <c r="K279" s="113" t="s">
        <v>48</v>
      </c>
      <c r="L279" s="53">
        <f>I279*O279</f>
        <v>5290933.068</v>
      </c>
      <c r="M279" s="115">
        <f>I279*P279</f>
        <v>113234.042</v>
      </c>
      <c r="N279" s="115">
        <f>L279+M279</f>
        <v>5404167.1100000003</v>
      </c>
      <c r="O279" s="114">
        <v>1040.58</v>
      </c>
      <c r="P279" s="115">
        <v>22.27</v>
      </c>
      <c r="Q279" s="30"/>
      <c r="R279" s="24"/>
      <c r="S279" s="114"/>
      <c r="T279" s="114"/>
    </row>
    <row r="280" spans="2:20" x14ac:dyDescent="0.3">
      <c r="B280" s="124">
        <v>72</v>
      </c>
      <c r="C280" s="177">
        <v>67</v>
      </c>
      <c r="D280" s="216" t="s">
        <v>243</v>
      </c>
      <c r="E280" s="177">
        <v>1972</v>
      </c>
      <c r="F280" s="177"/>
      <c r="G280" s="177" t="s">
        <v>34</v>
      </c>
      <c r="H280" s="177">
        <v>2</v>
      </c>
      <c r="I280" s="190">
        <v>1080</v>
      </c>
      <c r="J280" s="219">
        <v>367.6</v>
      </c>
      <c r="K280" s="113" t="s">
        <v>48</v>
      </c>
      <c r="L280" s="53">
        <f>I280*O280</f>
        <v>1212537.6000000001</v>
      </c>
      <c r="M280" s="115">
        <f>I280*P280</f>
        <v>42325.2</v>
      </c>
      <c r="N280" s="115">
        <f t="shared" si="25"/>
        <v>1254862.8</v>
      </c>
      <c r="O280" s="114">
        <v>1122.72</v>
      </c>
      <c r="P280" s="115">
        <v>39.19</v>
      </c>
      <c r="Q280" s="30"/>
      <c r="R280" s="24"/>
      <c r="S280" s="114" t="s">
        <v>36</v>
      </c>
      <c r="T280" s="114" t="s">
        <v>37</v>
      </c>
    </row>
    <row r="281" spans="2:20" ht="37.5" x14ac:dyDescent="0.3">
      <c r="B281" s="124">
        <v>73</v>
      </c>
      <c r="C281" s="177"/>
      <c r="D281" s="216"/>
      <c r="E281" s="177"/>
      <c r="F281" s="177"/>
      <c r="G281" s="177"/>
      <c r="H281" s="177"/>
      <c r="I281" s="190"/>
      <c r="J281" s="219"/>
      <c r="K281" s="113" t="s">
        <v>45</v>
      </c>
      <c r="L281" s="53">
        <f>O281*I280</f>
        <v>482014.8</v>
      </c>
      <c r="M281" s="115">
        <f>P281*I280</f>
        <v>19375.2</v>
      </c>
      <c r="N281" s="115">
        <f t="shared" si="25"/>
        <v>501390</v>
      </c>
      <c r="O281" s="114">
        <v>446.31</v>
      </c>
      <c r="P281" s="115">
        <v>17.940000000000001</v>
      </c>
      <c r="Q281" s="30"/>
      <c r="R281" s="24"/>
      <c r="S281" s="114" t="s">
        <v>36</v>
      </c>
      <c r="T281" s="114" t="s">
        <v>37</v>
      </c>
    </row>
    <row r="282" spans="2:20" x14ac:dyDescent="0.3">
      <c r="B282" s="124">
        <v>74</v>
      </c>
      <c r="C282" s="112">
        <v>68</v>
      </c>
      <c r="D282" s="113" t="s">
        <v>244</v>
      </c>
      <c r="E282" s="112">
        <v>1961</v>
      </c>
      <c r="F282" s="114"/>
      <c r="G282" s="112" t="s">
        <v>34</v>
      </c>
      <c r="H282" s="112">
        <v>3</v>
      </c>
      <c r="I282" s="110">
        <v>1199.2</v>
      </c>
      <c r="J282" s="110">
        <v>742.8</v>
      </c>
      <c r="K282" s="34" t="s">
        <v>104</v>
      </c>
      <c r="L282" s="53">
        <f t="shared" ref="L282:L299" si="26">I282*O282</f>
        <v>202964.6</v>
      </c>
      <c r="M282" s="115">
        <f t="shared" ref="M282:M299" si="27">I282*P282</f>
        <v>4353.0960000000005</v>
      </c>
      <c r="N282" s="115">
        <f t="shared" si="25"/>
        <v>207317.696</v>
      </c>
      <c r="O282" s="114">
        <v>169.25</v>
      </c>
      <c r="P282" s="115">
        <v>3.63</v>
      </c>
      <c r="Q282" s="30"/>
      <c r="R282" s="24"/>
      <c r="S282" s="114" t="s">
        <v>36</v>
      </c>
      <c r="T282" s="114" t="s">
        <v>37</v>
      </c>
    </row>
    <row r="283" spans="2:20" x14ac:dyDescent="0.3">
      <c r="B283" s="124">
        <v>75</v>
      </c>
      <c r="C283" s="112">
        <v>69</v>
      </c>
      <c r="D283" s="113" t="s">
        <v>245</v>
      </c>
      <c r="E283" s="112">
        <v>1962</v>
      </c>
      <c r="F283" s="112"/>
      <c r="G283" s="112" t="s">
        <v>34</v>
      </c>
      <c r="H283" s="112">
        <v>4</v>
      </c>
      <c r="I283" s="110">
        <v>1817.5000000000002</v>
      </c>
      <c r="J283" s="110">
        <v>1255.9000000000001</v>
      </c>
      <c r="K283" s="113" t="s">
        <v>48</v>
      </c>
      <c r="L283" s="53">
        <f t="shared" si="26"/>
        <v>1981438.5000000002</v>
      </c>
      <c r="M283" s="115">
        <f t="shared" si="27"/>
        <v>43420.075000000004</v>
      </c>
      <c r="N283" s="115">
        <f t="shared" si="25"/>
        <v>2024858.5750000002</v>
      </c>
      <c r="O283" s="115">
        <v>1090.2</v>
      </c>
      <c r="P283" s="115">
        <v>23.89</v>
      </c>
      <c r="Q283" s="30"/>
      <c r="R283" s="24"/>
      <c r="S283" s="114" t="s">
        <v>36</v>
      </c>
      <c r="T283" s="114" t="s">
        <v>37</v>
      </c>
    </row>
    <row r="284" spans="2:20" x14ac:dyDescent="0.3">
      <c r="B284" s="124">
        <v>76</v>
      </c>
      <c r="C284" s="112">
        <v>70</v>
      </c>
      <c r="D284" s="113" t="s">
        <v>246</v>
      </c>
      <c r="E284" s="112">
        <v>1960</v>
      </c>
      <c r="F284" s="114"/>
      <c r="G284" s="112" t="s">
        <v>34</v>
      </c>
      <c r="H284" s="56">
        <v>4</v>
      </c>
      <c r="I284" s="110">
        <v>1803.1</v>
      </c>
      <c r="J284" s="110">
        <v>1243.8</v>
      </c>
      <c r="K284" s="113" t="s">
        <v>48</v>
      </c>
      <c r="L284" s="53">
        <f t="shared" si="26"/>
        <v>1965739.6199999999</v>
      </c>
      <c r="M284" s="115">
        <f t="shared" si="27"/>
        <v>43076.059000000001</v>
      </c>
      <c r="N284" s="115">
        <f t="shared" si="25"/>
        <v>2008815.6789999998</v>
      </c>
      <c r="O284" s="115">
        <v>1090.2</v>
      </c>
      <c r="P284" s="115">
        <v>23.89</v>
      </c>
      <c r="Q284" s="30"/>
      <c r="R284" s="24"/>
      <c r="S284" s="114" t="s">
        <v>36</v>
      </c>
      <c r="T284" s="114" t="s">
        <v>37</v>
      </c>
    </row>
    <row r="285" spans="2:20" x14ac:dyDescent="0.3">
      <c r="B285" s="124">
        <v>77</v>
      </c>
      <c r="C285" s="112">
        <v>71</v>
      </c>
      <c r="D285" s="113" t="s">
        <v>247</v>
      </c>
      <c r="E285" s="112">
        <v>1961</v>
      </c>
      <c r="F285" s="114"/>
      <c r="G285" s="112" t="s">
        <v>34</v>
      </c>
      <c r="H285" s="56">
        <v>2</v>
      </c>
      <c r="I285" s="110">
        <v>1041.5999999999999</v>
      </c>
      <c r="J285" s="110">
        <v>525.1</v>
      </c>
      <c r="K285" s="113" t="s">
        <v>48</v>
      </c>
      <c r="L285" s="53">
        <f t="shared" si="26"/>
        <v>1113116.2560000001</v>
      </c>
      <c r="M285" s="115">
        <f t="shared" si="27"/>
        <v>40820.303999999996</v>
      </c>
      <c r="N285" s="115">
        <f t="shared" si="25"/>
        <v>1153936.56</v>
      </c>
      <c r="O285" s="55">
        <v>1068.6600000000001</v>
      </c>
      <c r="P285" s="115">
        <v>39.19</v>
      </c>
      <c r="Q285" s="30"/>
      <c r="R285" s="24"/>
      <c r="S285" s="114" t="s">
        <v>36</v>
      </c>
      <c r="T285" s="114" t="s">
        <v>37</v>
      </c>
    </row>
    <row r="286" spans="2:20" x14ac:dyDescent="0.3">
      <c r="B286" s="124">
        <v>78</v>
      </c>
      <c r="C286" s="112">
        <v>72</v>
      </c>
      <c r="D286" s="113" t="s">
        <v>248</v>
      </c>
      <c r="E286" s="112">
        <v>1961</v>
      </c>
      <c r="F286" s="114"/>
      <c r="G286" s="112" t="s">
        <v>34</v>
      </c>
      <c r="H286" s="56">
        <v>2</v>
      </c>
      <c r="I286" s="110">
        <v>1042.4000000000001</v>
      </c>
      <c r="J286" s="110">
        <v>520.1</v>
      </c>
      <c r="K286" s="113" t="s">
        <v>48</v>
      </c>
      <c r="L286" s="53">
        <f t="shared" si="26"/>
        <v>1113971.1840000001</v>
      </c>
      <c r="M286" s="115">
        <f t="shared" si="27"/>
        <v>40851.656000000003</v>
      </c>
      <c r="N286" s="115">
        <f t="shared" si="25"/>
        <v>1154822.8400000001</v>
      </c>
      <c r="O286" s="55">
        <v>1068.6600000000001</v>
      </c>
      <c r="P286" s="115">
        <v>39.19</v>
      </c>
      <c r="Q286" s="30"/>
      <c r="R286" s="24"/>
      <c r="S286" s="114" t="s">
        <v>36</v>
      </c>
      <c r="T286" s="114" t="s">
        <v>37</v>
      </c>
    </row>
    <row r="287" spans="2:20" x14ac:dyDescent="0.3">
      <c r="B287" s="124">
        <v>79</v>
      </c>
      <c r="C287" s="112">
        <v>73</v>
      </c>
      <c r="D287" s="113" t="s">
        <v>249</v>
      </c>
      <c r="E287" s="112">
        <v>1961</v>
      </c>
      <c r="F287" s="114"/>
      <c r="G287" s="112" t="s">
        <v>34</v>
      </c>
      <c r="H287" s="56">
        <v>4</v>
      </c>
      <c r="I287" s="110">
        <v>3536.4</v>
      </c>
      <c r="J287" s="110">
        <v>1957.6</v>
      </c>
      <c r="K287" s="113" t="s">
        <v>48</v>
      </c>
      <c r="L287" s="53">
        <f t="shared" si="26"/>
        <v>3679907.1119999997</v>
      </c>
      <c r="M287" s="115">
        <f t="shared" si="27"/>
        <v>78755.627999999997</v>
      </c>
      <c r="N287" s="115">
        <f t="shared" si="25"/>
        <v>3758662.7399999998</v>
      </c>
      <c r="O287" s="55">
        <v>1040.58</v>
      </c>
      <c r="P287" s="115">
        <v>22.27</v>
      </c>
      <c r="Q287" s="30"/>
      <c r="R287" s="24"/>
      <c r="S287" s="114" t="s">
        <v>36</v>
      </c>
      <c r="T287" s="114" t="s">
        <v>37</v>
      </c>
    </row>
    <row r="288" spans="2:20" x14ac:dyDescent="0.3">
      <c r="B288" s="124">
        <v>80</v>
      </c>
      <c r="C288" s="112">
        <v>74</v>
      </c>
      <c r="D288" s="113" t="s">
        <v>250</v>
      </c>
      <c r="E288" s="112">
        <v>1987</v>
      </c>
      <c r="F288" s="114"/>
      <c r="G288" s="112" t="s">
        <v>34</v>
      </c>
      <c r="H288" s="56">
        <v>5</v>
      </c>
      <c r="I288" s="110">
        <v>4168.2</v>
      </c>
      <c r="J288" s="110">
        <v>2343.4</v>
      </c>
      <c r="K288" s="113" t="s">
        <v>48</v>
      </c>
      <c r="L288" s="53">
        <f t="shared" si="26"/>
        <v>4337345.5559999999</v>
      </c>
      <c r="M288" s="115">
        <f t="shared" si="27"/>
        <v>92825.813999999998</v>
      </c>
      <c r="N288" s="115">
        <f t="shared" si="25"/>
        <v>4430171.37</v>
      </c>
      <c r="O288" s="55">
        <v>1040.58</v>
      </c>
      <c r="P288" s="115">
        <v>22.27</v>
      </c>
      <c r="Q288" s="30"/>
      <c r="R288" s="24"/>
      <c r="S288" s="114" t="s">
        <v>36</v>
      </c>
      <c r="T288" s="114" t="s">
        <v>37</v>
      </c>
    </row>
    <row r="289" spans="1:20" x14ac:dyDescent="0.3">
      <c r="B289" s="124">
        <v>81</v>
      </c>
      <c r="C289" s="112">
        <v>75</v>
      </c>
      <c r="D289" s="113" t="s">
        <v>251</v>
      </c>
      <c r="E289" s="112">
        <v>1983</v>
      </c>
      <c r="F289" s="114"/>
      <c r="G289" s="112" t="s">
        <v>34</v>
      </c>
      <c r="H289" s="56">
        <v>5</v>
      </c>
      <c r="I289" s="110">
        <v>2753.3</v>
      </c>
      <c r="J289" s="110">
        <v>1515.9</v>
      </c>
      <c r="K289" s="113" t="s">
        <v>48</v>
      </c>
      <c r="L289" s="53">
        <f t="shared" si="26"/>
        <v>2865028.9139999999</v>
      </c>
      <c r="M289" s="115">
        <f t="shared" si="27"/>
        <v>61315.991000000002</v>
      </c>
      <c r="N289" s="115">
        <f t="shared" si="25"/>
        <v>2926344.9049999998</v>
      </c>
      <c r="O289" s="55">
        <v>1040.58</v>
      </c>
      <c r="P289" s="115">
        <v>22.27</v>
      </c>
      <c r="Q289" s="30"/>
      <c r="R289" s="24"/>
      <c r="S289" s="114" t="s">
        <v>36</v>
      </c>
      <c r="T289" s="114" t="s">
        <v>37</v>
      </c>
    </row>
    <row r="290" spans="1:20" ht="37.5" x14ac:dyDescent="0.3">
      <c r="B290" s="124">
        <v>82</v>
      </c>
      <c r="C290" s="112">
        <v>76</v>
      </c>
      <c r="D290" s="113" t="s">
        <v>252</v>
      </c>
      <c r="E290" s="112">
        <v>1978</v>
      </c>
      <c r="F290" s="114"/>
      <c r="G290" s="112" t="s">
        <v>34</v>
      </c>
      <c r="H290" s="56">
        <v>5</v>
      </c>
      <c r="I290" s="110">
        <v>11365.300000000001</v>
      </c>
      <c r="J290" s="110">
        <v>6222.6</v>
      </c>
      <c r="K290" s="113" t="s">
        <v>53</v>
      </c>
      <c r="L290" s="53">
        <f t="shared" si="26"/>
        <v>388238.64799999999</v>
      </c>
      <c r="M290" s="115">
        <f t="shared" si="27"/>
        <v>124677.34100000001</v>
      </c>
      <c r="N290" s="115">
        <f t="shared" si="25"/>
        <v>512915.989</v>
      </c>
      <c r="O290" s="115">
        <v>34.159999999999997</v>
      </c>
      <c r="P290" s="115">
        <v>10.97</v>
      </c>
      <c r="Q290" s="30"/>
      <c r="R290" s="24"/>
      <c r="S290" s="114" t="s">
        <v>36</v>
      </c>
      <c r="T290" s="114" t="s">
        <v>37</v>
      </c>
    </row>
    <row r="291" spans="1:20" x14ac:dyDescent="0.3">
      <c r="B291" s="124">
        <v>83</v>
      </c>
      <c r="C291" s="112">
        <v>77</v>
      </c>
      <c r="D291" s="113" t="s">
        <v>253</v>
      </c>
      <c r="E291" s="112">
        <v>1981</v>
      </c>
      <c r="F291" s="112"/>
      <c r="G291" s="112" t="s">
        <v>83</v>
      </c>
      <c r="H291" s="112">
        <v>5</v>
      </c>
      <c r="I291" s="110">
        <v>4576.03</v>
      </c>
      <c r="J291" s="110">
        <v>2866.9</v>
      </c>
      <c r="K291" s="113" t="s">
        <v>48</v>
      </c>
      <c r="L291" s="53">
        <f t="shared" si="26"/>
        <v>4640735.0641999999</v>
      </c>
      <c r="M291" s="115">
        <f t="shared" si="27"/>
        <v>99299.850999999995</v>
      </c>
      <c r="N291" s="115">
        <f t="shared" si="25"/>
        <v>4740034.9151999997</v>
      </c>
      <c r="O291" s="114">
        <v>1014.14</v>
      </c>
      <c r="P291" s="115">
        <v>21.7</v>
      </c>
      <c r="Q291" s="30"/>
      <c r="R291" s="24"/>
      <c r="S291" s="114" t="s">
        <v>36</v>
      </c>
      <c r="T291" s="114" t="s">
        <v>37</v>
      </c>
    </row>
    <row r="292" spans="1:20" x14ac:dyDescent="0.3">
      <c r="B292" s="124">
        <v>84</v>
      </c>
      <c r="C292" s="112">
        <v>78</v>
      </c>
      <c r="D292" s="113" t="s">
        <v>254</v>
      </c>
      <c r="E292" s="60">
        <v>1981</v>
      </c>
      <c r="F292" s="112"/>
      <c r="G292" s="112" t="s">
        <v>83</v>
      </c>
      <c r="H292" s="112">
        <v>5</v>
      </c>
      <c r="I292" s="110">
        <v>4416.1000000000004</v>
      </c>
      <c r="J292" s="110">
        <v>2783</v>
      </c>
      <c r="K292" s="113" t="s">
        <v>48</v>
      </c>
      <c r="L292" s="53">
        <f t="shared" si="26"/>
        <v>4478543.6540000001</v>
      </c>
      <c r="M292" s="115">
        <f t="shared" si="27"/>
        <v>95829.37000000001</v>
      </c>
      <c r="N292" s="115">
        <f t="shared" si="25"/>
        <v>4574373.0240000002</v>
      </c>
      <c r="O292" s="114">
        <v>1014.14</v>
      </c>
      <c r="P292" s="115">
        <v>21.7</v>
      </c>
      <c r="Q292" s="30"/>
      <c r="R292" s="24"/>
      <c r="S292" s="114" t="s">
        <v>36</v>
      </c>
      <c r="T292" s="114" t="s">
        <v>37</v>
      </c>
    </row>
    <row r="293" spans="1:20" x14ac:dyDescent="0.3">
      <c r="B293" s="124">
        <v>85</v>
      </c>
      <c r="C293" s="112">
        <v>79</v>
      </c>
      <c r="D293" s="113" t="s">
        <v>255</v>
      </c>
      <c r="E293" s="114">
        <v>1968</v>
      </c>
      <c r="F293" s="114"/>
      <c r="G293" s="114" t="s">
        <v>34</v>
      </c>
      <c r="H293" s="114">
        <v>5</v>
      </c>
      <c r="I293" s="110">
        <v>4353.8</v>
      </c>
      <c r="J293" s="115">
        <v>2595.5</v>
      </c>
      <c r="K293" s="113" t="s">
        <v>48</v>
      </c>
      <c r="L293" s="53">
        <f t="shared" si="26"/>
        <v>4530477.2039999999</v>
      </c>
      <c r="M293" s="115">
        <f t="shared" si="27"/>
        <v>96959.126000000004</v>
      </c>
      <c r="N293" s="115">
        <f t="shared" si="25"/>
        <v>4627436.33</v>
      </c>
      <c r="O293" s="55">
        <v>1040.58</v>
      </c>
      <c r="P293" s="115">
        <v>22.27</v>
      </c>
      <c r="Q293" s="30"/>
      <c r="R293" s="24"/>
      <c r="S293" s="114" t="s">
        <v>36</v>
      </c>
      <c r="T293" s="114" t="s">
        <v>37</v>
      </c>
    </row>
    <row r="294" spans="1:20" x14ac:dyDescent="0.3">
      <c r="B294" s="124">
        <v>86</v>
      </c>
      <c r="C294" s="112">
        <v>80</v>
      </c>
      <c r="D294" s="113" t="s">
        <v>256</v>
      </c>
      <c r="E294" s="112">
        <v>1967</v>
      </c>
      <c r="F294" s="112"/>
      <c r="G294" s="112" t="s">
        <v>34</v>
      </c>
      <c r="H294" s="112">
        <v>5</v>
      </c>
      <c r="I294" s="110">
        <v>4373.5999999999995</v>
      </c>
      <c r="J294" s="110">
        <v>2609.4</v>
      </c>
      <c r="K294" s="113" t="s">
        <v>48</v>
      </c>
      <c r="L294" s="53">
        <f t="shared" si="26"/>
        <v>4551080.6879999992</v>
      </c>
      <c r="M294" s="115">
        <f t="shared" si="27"/>
        <v>97400.071999999986</v>
      </c>
      <c r="N294" s="115">
        <f t="shared" si="25"/>
        <v>4648480.7599999988</v>
      </c>
      <c r="O294" s="55">
        <v>1040.58</v>
      </c>
      <c r="P294" s="115">
        <v>22.27</v>
      </c>
      <c r="Q294" s="30"/>
      <c r="R294" s="24"/>
      <c r="S294" s="114" t="s">
        <v>36</v>
      </c>
      <c r="T294" s="114" t="s">
        <v>37</v>
      </c>
    </row>
    <row r="295" spans="1:20" ht="37.5" x14ac:dyDescent="0.3">
      <c r="B295" s="124">
        <v>87</v>
      </c>
      <c r="C295" s="112">
        <v>81</v>
      </c>
      <c r="D295" s="113" t="s">
        <v>257</v>
      </c>
      <c r="E295" s="112">
        <v>1960</v>
      </c>
      <c r="F295" s="112"/>
      <c r="G295" s="112" t="s">
        <v>34</v>
      </c>
      <c r="H295" s="112">
        <v>2</v>
      </c>
      <c r="I295" s="110">
        <v>1311.8</v>
      </c>
      <c r="J295" s="110">
        <v>643.9</v>
      </c>
      <c r="K295" s="113" t="s">
        <v>42</v>
      </c>
      <c r="L295" s="53">
        <f t="shared" si="26"/>
        <v>201243.23799999998</v>
      </c>
      <c r="M295" s="115">
        <f t="shared" si="27"/>
        <v>19939.359999999997</v>
      </c>
      <c r="N295" s="115">
        <f t="shared" si="25"/>
        <v>221182.59799999997</v>
      </c>
      <c r="O295" s="55">
        <v>153.41</v>
      </c>
      <c r="P295" s="115">
        <v>15.2</v>
      </c>
      <c r="Q295" s="30"/>
      <c r="R295" s="24"/>
      <c r="S295" s="114" t="s">
        <v>36</v>
      </c>
      <c r="T295" s="114" t="s">
        <v>37</v>
      </c>
    </row>
    <row r="296" spans="1:20" ht="37.5" x14ac:dyDescent="0.3">
      <c r="B296" s="124">
        <v>88</v>
      </c>
      <c r="C296" s="112">
        <v>82</v>
      </c>
      <c r="D296" s="113" t="s">
        <v>258</v>
      </c>
      <c r="E296" s="112">
        <v>1983</v>
      </c>
      <c r="F296" s="112"/>
      <c r="G296" s="112" t="s">
        <v>34</v>
      </c>
      <c r="H296" s="112">
        <v>5</v>
      </c>
      <c r="I296" s="110">
        <v>6225.9999999999991</v>
      </c>
      <c r="J296" s="110">
        <v>3353.6</v>
      </c>
      <c r="K296" s="113" t="s">
        <v>42</v>
      </c>
      <c r="L296" s="53">
        <f t="shared" si="26"/>
        <v>936701.69999999984</v>
      </c>
      <c r="M296" s="115">
        <f t="shared" si="27"/>
        <v>93140.959999999992</v>
      </c>
      <c r="N296" s="115">
        <f t="shared" si="25"/>
        <v>1029842.6599999998</v>
      </c>
      <c r="O296" s="55">
        <v>150.44999999999999</v>
      </c>
      <c r="P296" s="115">
        <v>14.96</v>
      </c>
      <c r="Q296" s="30"/>
      <c r="R296" s="24"/>
      <c r="S296" s="114" t="s">
        <v>36</v>
      </c>
      <c r="T296" s="114" t="s">
        <v>37</v>
      </c>
    </row>
    <row r="297" spans="1:20" x14ac:dyDescent="0.3">
      <c r="B297" s="124">
        <v>89</v>
      </c>
      <c r="C297" s="112">
        <v>83</v>
      </c>
      <c r="D297" s="113" t="s">
        <v>259</v>
      </c>
      <c r="E297" s="112">
        <v>1997</v>
      </c>
      <c r="F297" s="112"/>
      <c r="G297" s="112" t="s">
        <v>34</v>
      </c>
      <c r="H297" s="112">
        <v>4</v>
      </c>
      <c r="I297" s="110">
        <v>6827.5</v>
      </c>
      <c r="J297" s="110">
        <v>3652</v>
      </c>
      <c r="K297" s="113" t="s">
        <v>48</v>
      </c>
      <c r="L297" s="53">
        <f t="shared" si="26"/>
        <v>7104559.9499999993</v>
      </c>
      <c r="M297" s="115">
        <f t="shared" si="27"/>
        <v>152048.42499999999</v>
      </c>
      <c r="N297" s="115">
        <f t="shared" si="25"/>
        <v>7256608.3749999991</v>
      </c>
      <c r="O297" s="55">
        <v>1040.58</v>
      </c>
      <c r="P297" s="115">
        <v>22.27</v>
      </c>
      <c r="Q297" s="30"/>
      <c r="R297" s="24"/>
      <c r="S297" s="114" t="s">
        <v>36</v>
      </c>
      <c r="T297" s="114" t="s">
        <v>37</v>
      </c>
    </row>
    <row r="298" spans="1:20" x14ac:dyDescent="0.3">
      <c r="B298" s="124">
        <v>90</v>
      </c>
      <c r="C298" s="112">
        <v>84</v>
      </c>
      <c r="D298" s="113" t="s">
        <v>260</v>
      </c>
      <c r="E298" s="114">
        <v>1959</v>
      </c>
      <c r="F298" s="114"/>
      <c r="G298" s="114" t="s">
        <v>34</v>
      </c>
      <c r="H298" s="114">
        <v>2</v>
      </c>
      <c r="I298" s="110">
        <v>1273.4000000000001</v>
      </c>
      <c r="J298" s="115">
        <v>634.6</v>
      </c>
      <c r="K298" s="113" t="s">
        <v>48</v>
      </c>
      <c r="L298" s="53">
        <f t="shared" si="26"/>
        <v>1429671.648</v>
      </c>
      <c r="M298" s="115">
        <f t="shared" si="27"/>
        <v>49904.546000000002</v>
      </c>
      <c r="N298" s="115">
        <f t="shared" si="25"/>
        <v>1479576.1940000001</v>
      </c>
      <c r="O298" s="114">
        <v>1122.72</v>
      </c>
      <c r="P298" s="115">
        <v>39.19</v>
      </c>
      <c r="Q298" s="30"/>
      <c r="R298" s="24"/>
      <c r="S298" s="114" t="s">
        <v>36</v>
      </c>
      <c r="T298" s="114" t="s">
        <v>37</v>
      </c>
    </row>
    <row r="299" spans="1:20" ht="37.5" x14ac:dyDescent="0.3">
      <c r="B299" s="124">
        <v>91</v>
      </c>
      <c r="C299" s="112">
        <v>85</v>
      </c>
      <c r="D299" s="113" t="s">
        <v>261</v>
      </c>
      <c r="E299" s="114">
        <v>1968</v>
      </c>
      <c r="F299" s="114"/>
      <c r="G299" s="114" t="s">
        <v>34</v>
      </c>
      <c r="H299" s="114">
        <v>5</v>
      </c>
      <c r="I299" s="110">
        <v>6416.7000000000007</v>
      </c>
      <c r="J299" s="115">
        <v>3837.4</v>
      </c>
      <c r="K299" s="113" t="s">
        <v>48</v>
      </c>
      <c r="L299" s="53">
        <f t="shared" si="26"/>
        <v>6677089.6860000007</v>
      </c>
      <c r="M299" s="115">
        <f t="shared" si="27"/>
        <v>142899.90900000001</v>
      </c>
      <c r="N299" s="115">
        <f t="shared" si="25"/>
        <v>6819989.5950000007</v>
      </c>
      <c r="O299" s="55">
        <v>1040.58</v>
      </c>
      <c r="P299" s="115">
        <v>22.27</v>
      </c>
      <c r="Q299" s="30"/>
      <c r="R299" s="24"/>
      <c r="S299" s="114" t="s">
        <v>36</v>
      </c>
      <c r="T299" s="114" t="s">
        <v>37</v>
      </c>
    </row>
    <row r="300" spans="1:20" ht="37.5" x14ac:dyDescent="0.3">
      <c r="B300" s="124">
        <v>92</v>
      </c>
      <c r="C300" s="112">
        <v>86</v>
      </c>
      <c r="D300" s="113" t="s">
        <v>262</v>
      </c>
      <c r="E300" s="114">
        <v>1963</v>
      </c>
      <c r="F300" s="114"/>
      <c r="G300" s="114" t="s">
        <v>34</v>
      </c>
      <c r="H300" s="114">
        <v>4</v>
      </c>
      <c r="I300" s="110">
        <v>3545.3</v>
      </c>
      <c r="J300" s="115">
        <v>1984.56</v>
      </c>
      <c r="K300" s="113" t="s">
        <v>42</v>
      </c>
      <c r="L300" s="53">
        <f>O300*I300</f>
        <v>533390.38500000001</v>
      </c>
      <c r="M300" s="115">
        <f>P300*I300</f>
        <v>53037.688000000009</v>
      </c>
      <c r="N300" s="115">
        <f t="shared" si="25"/>
        <v>586428.07299999997</v>
      </c>
      <c r="O300" s="114">
        <v>150.44999999999999</v>
      </c>
      <c r="P300" s="115">
        <v>14.96</v>
      </c>
      <c r="Q300" s="30"/>
      <c r="R300" s="24"/>
      <c r="S300" s="114" t="s">
        <v>36</v>
      </c>
      <c r="T300" s="114" t="s">
        <v>37</v>
      </c>
    </row>
    <row r="301" spans="1:20" x14ac:dyDescent="0.3">
      <c r="B301" s="124">
        <v>93</v>
      </c>
      <c r="C301" s="112">
        <v>87</v>
      </c>
      <c r="D301" s="113" t="s">
        <v>263</v>
      </c>
      <c r="E301" s="114">
        <v>1963</v>
      </c>
      <c r="F301" s="114"/>
      <c r="G301" s="114" t="s">
        <v>34</v>
      </c>
      <c r="H301" s="114">
        <v>5</v>
      </c>
      <c r="I301" s="110">
        <v>3552.2999999999997</v>
      </c>
      <c r="J301" s="115">
        <v>2504.6999999999998</v>
      </c>
      <c r="K301" s="54" t="s">
        <v>48</v>
      </c>
      <c r="L301" s="53">
        <f>I301*O301</f>
        <v>3696452.3339999993</v>
      </c>
      <c r="M301" s="115">
        <f>I301*P301</f>
        <v>79109.72099999999</v>
      </c>
      <c r="N301" s="115">
        <f t="shared" si="25"/>
        <v>3775562.0549999992</v>
      </c>
      <c r="O301" s="55">
        <v>1040.58</v>
      </c>
      <c r="P301" s="115">
        <v>22.27</v>
      </c>
      <c r="Q301" s="30"/>
      <c r="R301" s="24"/>
      <c r="S301" s="114" t="s">
        <v>36</v>
      </c>
      <c r="T301" s="114" t="s">
        <v>37</v>
      </c>
    </row>
    <row r="302" spans="1:20" x14ac:dyDescent="0.3">
      <c r="C302" s="112"/>
      <c r="D302" s="113"/>
      <c r="E302" s="114"/>
      <c r="F302" s="114"/>
      <c r="G302" s="114"/>
      <c r="H302" s="114"/>
      <c r="I302" s="110"/>
      <c r="J302" s="115"/>
      <c r="K302" s="54"/>
      <c r="L302" s="53"/>
      <c r="M302" s="115"/>
      <c r="N302" s="115"/>
      <c r="O302" s="55"/>
      <c r="P302" s="115"/>
      <c r="Q302" s="30"/>
      <c r="R302" s="24"/>
      <c r="S302" s="114"/>
      <c r="T302" s="114"/>
    </row>
    <row r="303" spans="1:20" s="61" customFormat="1" x14ac:dyDescent="0.3">
      <c r="A303" s="133"/>
      <c r="B303" s="1">
        <f>C310+C314+C323+C359+C366+C374+C420+C432+C441+C474+C478+C486+C506+C1001+C519+C526+C543+C547+C550+C556+C743</f>
        <v>339</v>
      </c>
      <c r="C303" s="32"/>
      <c r="D303" s="62" t="s">
        <v>264</v>
      </c>
      <c r="E303" s="32"/>
      <c r="F303" s="32"/>
      <c r="G303" s="32"/>
      <c r="H303" s="32"/>
      <c r="I303" s="26"/>
      <c r="J303" s="26"/>
      <c r="K303" s="25"/>
      <c r="L303" s="26">
        <f>L304+L557</f>
        <v>304922217.05879998</v>
      </c>
      <c r="M303" s="30">
        <f>M304+M557</f>
        <v>15116223.465859996</v>
      </c>
      <c r="N303" s="30">
        <f>N304+N557</f>
        <v>320038440.52465999</v>
      </c>
      <c r="P303" s="115"/>
      <c r="Q303" s="30"/>
      <c r="R303" s="30"/>
      <c r="S303" s="30"/>
      <c r="T303" s="115"/>
    </row>
    <row r="304" spans="1:20" s="61" customFormat="1" x14ac:dyDescent="0.3">
      <c r="A304" s="133"/>
      <c r="B304" s="1"/>
      <c r="C304" s="32"/>
      <c r="D304" s="62" t="s">
        <v>31</v>
      </c>
      <c r="E304" s="32"/>
      <c r="F304" s="32"/>
      <c r="G304" s="32"/>
      <c r="H304" s="32"/>
      <c r="I304" s="26"/>
      <c r="J304" s="26"/>
      <c r="K304" s="25"/>
      <c r="L304" s="26">
        <f>L305+L311+L315+L324+L362+L367+L375+L421+L434+L446+L475+L479+L487+L508+L520+L527+L544+L548+L552</f>
        <v>142340032.99050003</v>
      </c>
      <c r="M304" s="30">
        <f>M305+M311+M315+M324+M362+M367+M375+M421+M434+M446+M475+M479+M487+M508+M520+M527+M544+M548+M552</f>
        <v>7550887.5940999985</v>
      </c>
      <c r="N304" s="30">
        <f>N305+N311+N315+N324+N362+N367+N375+N421+N434+N446+N475+N479+N487+N508+N520+N527+N544+N548+N552</f>
        <v>149890920.5846</v>
      </c>
      <c r="P304" s="115"/>
      <c r="Q304" s="30"/>
      <c r="R304" s="30"/>
      <c r="S304" s="115"/>
      <c r="T304" s="115"/>
    </row>
    <row r="305" spans="1:44" s="61" customFormat="1" x14ac:dyDescent="0.3">
      <c r="A305" s="133"/>
      <c r="B305" s="1"/>
      <c r="C305" s="32"/>
      <c r="D305" s="62" t="s">
        <v>32</v>
      </c>
      <c r="E305" s="32"/>
      <c r="F305" s="32"/>
      <c r="G305" s="32"/>
      <c r="H305" s="32"/>
      <c r="I305" s="26"/>
      <c r="J305" s="26"/>
      <c r="K305" s="25"/>
      <c r="L305" s="26">
        <f>SUM(L306:L310)</f>
        <v>1554678.5119999999</v>
      </c>
      <c r="M305" s="30">
        <f>SUM(M306:M310)</f>
        <v>154111.28</v>
      </c>
      <c r="N305" s="30">
        <f>SUM(N306:N310)</f>
        <v>1708789.7919999999</v>
      </c>
      <c r="P305" s="115"/>
      <c r="Q305" s="30"/>
      <c r="R305" s="30"/>
      <c r="S305" s="30"/>
    </row>
    <row r="306" spans="1:44" ht="37.5" x14ac:dyDescent="0.3">
      <c r="C306" s="112">
        <v>1</v>
      </c>
      <c r="D306" s="63" t="s">
        <v>33</v>
      </c>
      <c r="E306" s="112">
        <v>1994</v>
      </c>
      <c r="F306" s="112"/>
      <c r="G306" s="112" t="s">
        <v>34</v>
      </c>
      <c r="H306" s="112">
        <v>2</v>
      </c>
      <c r="I306" s="110">
        <v>2039.5</v>
      </c>
      <c r="J306" s="112">
        <v>678.4</v>
      </c>
      <c r="K306" s="64" t="s">
        <v>42</v>
      </c>
      <c r="L306" s="110">
        <f>I306*O306</f>
        <v>312736.93</v>
      </c>
      <c r="M306" s="115">
        <f>I306*P306</f>
        <v>31000.399999999998</v>
      </c>
      <c r="N306" s="115">
        <f>L306+M306</f>
        <v>343737.33</v>
      </c>
      <c r="O306" s="115">
        <v>153.34</v>
      </c>
      <c r="P306" s="115">
        <v>15.2</v>
      </c>
      <c r="Q306" s="115"/>
      <c r="R306" s="115" t="s">
        <v>37</v>
      </c>
      <c r="S306" s="114" t="s">
        <v>37</v>
      </c>
      <c r="T306" s="114" t="s">
        <v>265</v>
      </c>
    </row>
    <row r="307" spans="1:44" s="6" customFormat="1" ht="37.5" x14ac:dyDescent="0.3">
      <c r="C307" s="112">
        <v>2</v>
      </c>
      <c r="D307" s="63" t="s">
        <v>266</v>
      </c>
      <c r="E307" s="112">
        <v>1980</v>
      </c>
      <c r="F307" s="112"/>
      <c r="G307" s="112" t="s">
        <v>34</v>
      </c>
      <c r="H307" s="112">
        <v>2</v>
      </c>
      <c r="I307" s="110">
        <v>2113.4</v>
      </c>
      <c r="J307" s="112">
        <v>835</v>
      </c>
      <c r="K307" s="64" t="s">
        <v>42</v>
      </c>
      <c r="L307" s="110">
        <f>I307*O307</f>
        <v>324068.75599999999</v>
      </c>
      <c r="M307" s="115">
        <f>I307*P307</f>
        <v>32123.68</v>
      </c>
      <c r="N307" s="115">
        <f>L307+M307</f>
        <v>356192.43599999999</v>
      </c>
      <c r="O307" s="115">
        <v>153.34</v>
      </c>
      <c r="P307" s="115">
        <v>15.2</v>
      </c>
      <c r="Q307" s="30"/>
      <c r="R307" s="115" t="s">
        <v>37</v>
      </c>
      <c r="S307" s="114" t="s">
        <v>37</v>
      </c>
      <c r="T307" s="114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6" customFormat="1" ht="37.5" x14ac:dyDescent="0.3">
      <c r="C308" s="112">
        <v>3</v>
      </c>
      <c r="D308" s="63" t="s">
        <v>39</v>
      </c>
      <c r="E308" s="112">
        <v>1978</v>
      </c>
      <c r="F308" s="112"/>
      <c r="G308" s="112" t="s">
        <v>34</v>
      </c>
      <c r="H308" s="112">
        <v>2</v>
      </c>
      <c r="I308" s="110">
        <v>2165.6999999999998</v>
      </c>
      <c r="J308" s="112">
        <v>849.6</v>
      </c>
      <c r="K308" s="64" t="s">
        <v>42</v>
      </c>
      <c r="L308" s="110">
        <f>I308*O308</f>
        <v>332088.43799999997</v>
      </c>
      <c r="M308" s="115">
        <f>I308*P308</f>
        <v>32918.639999999992</v>
      </c>
      <c r="N308" s="115">
        <f>L308+M308</f>
        <v>365007.07799999998</v>
      </c>
      <c r="O308" s="115">
        <v>153.34</v>
      </c>
      <c r="P308" s="115">
        <v>15.2</v>
      </c>
      <c r="Q308" s="30"/>
      <c r="R308" s="115" t="s">
        <v>37</v>
      </c>
      <c r="S308" s="114" t="s">
        <v>37</v>
      </c>
      <c r="T308" s="114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6" customFormat="1" ht="37.5" x14ac:dyDescent="0.3">
      <c r="C309" s="112">
        <v>4</v>
      </c>
      <c r="D309" s="63" t="s">
        <v>267</v>
      </c>
      <c r="E309" s="112">
        <v>1975</v>
      </c>
      <c r="F309" s="112"/>
      <c r="G309" s="112" t="s">
        <v>34</v>
      </c>
      <c r="H309" s="112">
        <v>2</v>
      </c>
      <c r="I309" s="110">
        <v>1778.9</v>
      </c>
      <c r="J309" s="112">
        <v>684.2</v>
      </c>
      <c r="K309" s="64" t="s">
        <v>42</v>
      </c>
      <c r="L309" s="110">
        <f>I309*O309</f>
        <v>272776.52600000001</v>
      </c>
      <c r="M309" s="115">
        <f>I309*P309</f>
        <v>27039.279999999999</v>
      </c>
      <c r="N309" s="115">
        <f>L309+M309</f>
        <v>299815.80599999998</v>
      </c>
      <c r="O309" s="115">
        <v>153.34</v>
      </c>
      <c r="P309" s="115">
        <v>15.2</v>
      </c>
      <c r="Q309" s="30"/>
      <c r="R309" s="115" t="s">
        <v>37</v>
      </c>
      <c r="S309" s="114" t="s">
        <v>37</v>
      </c>
      <c r="T309" s="114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6" customFormat="1" ht="37.5" x14ac:dyDescent="0.3">
      <c r="C310" s="112">
        <v>5</v>
      </c>
      <c r="D310" s="63" t="s">
        <v>268</v>
      </c>
      <c r="E310" s="112">
        <v>1985</v>
      </c>
      <c r="F310" s="112"/>
      <c r="G310" s="112" t="s">
        <v>34</v>
      </c>
      <c r="H310" s="112">
        <v>2</v>
      </c>
      <c r="I310" s="110">
        <v>2041.4</v>
      </c>
      <c r="J310" s="112">
        <v>968.5</v>
      </c>
      <c r="K310" s="64" t="s">
        <v>42</v>
      </c>
      <c r="L310" s="110">
        <f>I310*O310</f>
        <v>313007.86200000002</v>
      </c>
      <c r="M310" s="115">
        <f>I310*P310</f>
        <v>31029.279999999999</v>
      </c>
      <c r="N310" s="115">
        <f>L310+M310</f>
        <v>344037.14199999999</v>
      </c>
      <c r="O310" s="115">
        <v>153.33000000000001</v>
      </c>
      <c r="P310" s="115">
        <v>15.2</v>
      </c>
      <c r="Q310" s="30"/>
      <c r="R310" s="115" t="s">
        <v>37</v>
      </c>
      <c r="S310" s="114" t="s">
        <v>37</v>
      </c>
      <c r="T310" s="114" t="s">
        <v>265</v>
      </c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65" customFormat="1" x14ac:dyDescent="0.3">
      <c r="C311" s="32"/>
      <c r="D311" s="62" t="s">
        <v>43</v>
      </c>
      <c r="E311" s="32"/>
      <c r="F311" s="32"/>
      <c r="G311" s="32"/>
      <c r="H311" s="32"/>
      <c r="I311" s="26"/>
      <c r="J311" s="32"/>
      <c r="K311" s="27"/>
      <c r="L311" s="26">
        <f>SUM(L312:L314)</f>
        <v>1141333.8756000001</v>
      </c>
      <c r="M311" s="30">
        <f>SUM(M312:M314)</f>
        <v>105711.38099999999</v>
      </c>
      <c r="N311" s="30">
        <f>SUM(N312:N314)</f>
        <v>1247045.2566</v>
      </c>
      <c r="O311" s="30"/>
      <c r="P311" s="115"/>
      <c r="Q311" s="30"/>
      <c r="R311" s="30"/>
      <c r="S311" s="115"/>
      <c r="T311" s="47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</row>
    <row r="312" spans="1:44" s="6" customFormat="1" ht="37.5" x14ac:dyDescent="0.3">
      <c r="C312" s="112">
        <v>1</v>
      </c>
      <c r="D312" s="63" t="s">
        <v>269</v>
      </c>
      <c r="E312" s="112">
        <v>1976</v>
      </c>
      <c r="F312" s="112"/>
      <c r="G312" s="112" t="s">
        <v>34</v>
      </c>
      <c r="H312" s="112">
        <v>3</v>
      </c>
      <c r="I312" s="110">
        <v>1947.3</v>
      </c>
      <c r="J312" s="112">
        <v>1436.8</v>
      </c>
      <c r="K312" s="64" t="s">
        <v>42</v>
      </c>
      <c r="L312" s="110">
        <f>I312*O312</f>
        <v>418533.18900000001</v>
      </c>
      <c r="M312" s="115">
        <f>I312*P312</f>
        <v>34058.276999999995</v>
      </c>
      <c r="N312" s="115">
        <f>L312+M312</f>
        <v>452591.46600000001</v>
      </c>
      <c r="O312" s="115">
        <v>214.93</v>
      </c>
      <c r="P312" s="115">
        <v>17.489999999999998</v>
      </c>
      <c r="Q312" s="115"/>
      <c r="R312" s="115" t="s">
        <v>37</v>
      </c>
      <c r="S312" s="114" t="s">
        <v>37</v>
      </c>
      <c r="T312" s="114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6" customFormat="1" ht="37.5" x14ac:dyDescent="0.3">
      <c r="C313" s="112">
        <v>2</v>
      </c>
      <c r="D313" s="63" t="s">
        <v>270</v>
      </c>
      <c r="E313" s="112">
        <v>1977</v>
      </c>
      <c r="F313" s="112"/>
      <c r="G313" s="112" t="s">
        <v>34</v>
      </c>
      <c r="H313" s="112">
        <v>2</v>
      </c>
      <c r="I313" s="110">
        <v>2385.92</v>
      </c>
      <c r="J313" s="112">
        <v>1044.78</v>
      </c>
      <c r="K313" s="64" t="s">
        <v>42</v>
      </c>
      <c r="L313" s="110">
        <f>I313*O313</f>
        <v>365833.11360000004</v>
      </c>
      <c r="M313" s="115">
        <f>I313*P313</f>
        <v>36265.983999999997</v>
      </c>
      <c r="N313" s="115">
        <f>L313+M313</f>
        <v>402099.09760000004</v>
      </c>
      <c r="O313" s="115">
        <v>153.33000000000001</v>
      </c>
      <c r="P313" s="115">
        <v>15.2</v>
      </c>
      <c r="Q313" s="30"/>
      <c r="R313" s="115" t="s">
        <v>37</v>
      </c>
      <c r="S313" s="114" t="s">
        <v>37</v>
      </c>
      <c r="T313" s="114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6" customFormat="1" ht="37.5" x14ac:dyDescent="0.3">
      <c r="C314" s="112">
        <v>3</v>
      </c>
      <c r="D314" s="63" t="s">
        <v>271</v>
      </c>
      <c r="E314" s="112">
        <v>1983</v>
      </c>
      <c r="F314" s="112"/>
      <c r="G314" s="112" t="s">
        <v>34</v>
      </c>
      <c r="H314" s="112">
        <v>2</v>
      </c>
      <c r="I314" s="110">
        <v>2328.1</v>
      </c>
      <c r="J314" s="112">
        <v>1048.5</v>
      </c>
      <c r="K314" s="64" t="s">
        <v>42</v>
      </c>
      <c r="L314" s="110">
        <f>I314*O314</f>
        <v>356967.57300000003</v>
      </c>
      <c r="M314" s="115">
        <f>I314*P314</f>
        <v>35387.119999999995</v>
      </c>
      <c r="N314" s="115">
        <f>L314+M314</f>
        <v>392354.69300000003</v>
      </c>
      <c r="O314" s="115">
        <v>153.33000000000001</v>
      </c>
      <c r="P314" s="115">
        <v>15.2</v>
      </c>
      <c r="Q314" s="30"/>
      <c r="R314" s="115" t="s">
        <v>37</v>
      </c>
      <c r="S314" s="114" t="s">
        <v>37</v>
      </c>
      <c r="T314" s="114" t="s">
        <v>265</v>
      </c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65" customFormat="1" x14ac:dyDescent="0.3">
      <c r="C315" s="32"/>
      <c r="D315" s="62" t="s">
        <v>46</v>
      </c>
      <c r="E315" s="32"/>
      <c r="F315" s="32"/>
      <c r="G315" s="32"/>
      <c r="H315" s="32"/>
      <c r="I315" s="26"/>
      <c r="J315" s="32"/>
      <c r="K315" s="27"/>
      <c r="L315" s="26">
        <f>SUM(L316:L323)</f>
        <v>2388896.33</v>
      </c>
      <c r="M315" s="30">
        <f>SUM(M316:M323)</f>
        <v>169820.74179999999</v>
      </c>
      <c r="N315" s="30">
        <f>SUM(N316:N323)</f>
        <v>2558717.0718</v>
      </c>
      <c r="O315" s="30"/>
      <c r="P315" s="115"/>
      <c r="Q315" s="30"/>
      <c r="R315" s="115"/>
      <c r="S315" s="115"/>
      <c r="T315" s="47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</row>
    <row r="316" spans="1:44" s="6" customFormat="1" ht="37.5" x14ac:dyDescent="0.3">
      <c r="C316" s="112">
        <v>1</v>
      </c>
      <c r="D316" s="63" t="s">
        <v>272</v>
      </c>
      <c r="E316" s="112">
        <v>1969</v>
      </c>
      <c r="F316" s="112"/>
      <c r="G316" s="112" t="s">
        <v>34</v>
      </c>
      <c r="H316" s="112">
        <v>2</v>
      </c>
      <c r="I316" s="110">
        <v>1285.5999999999999</v>
      </c>
      <c r="J316" s="112">
        <v>717.11</v>
      </c>
      <c r="K316" s="64" t="s">
        <v>45</v>
      </c>
      <c r="L316" s="110">
        <f>I316*O316</f>
        <v>573776.13599999994</v>
      </c>
      <c r="M316" s="115">
        <f>I316*P316</f>
        <v>23063.664000000001</v>
      </c>
      <c r="N316" s="115">
        <f t="shared" ref="N316:N323" si="28">L316+M316</f>
        <v>596839.79999999993</v>
      </c>
      <c r="O316" s="115">
        <v>446.31</v>
      </c>
      <c r="P316" s="115">
        <v>17.940000000000001</v>
      </c>
      <c r="Q316" s="30"/>
      <c r="R316" s="115" t="s">
        <v>37</v>
      </c>
      <c r="S316" s="114" t="s">
        <v>37</v>
      </c>
      <c r="T316" s="114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6" customFormat="1" ht="37.5" x14ac:dyDescent="0.3">
      <c r="C317" s="112">
        <v>2</v>
      </c>
      <c r="D317" s="63" t="s">
        <v>273</v>
      </c>
      <c r="E317" s="112">
        <v>1990</v>
      </c>
      <c r="F317" s="112"/>
      <c r="G317" s="112" t="s">
        <v>34</v>
      </c>
      <c r="H317" s="112">
        <v>3</v>
      </c>
      <c r="I317" s="110">
        <v>2278.88</v>
      </c>
      <c r="J317" s="112">
        <v>1296.3</v>
      </c>
      <c r="K317" s="64" t="s">
        <v>42</v>
      </c>
      <c r="L317" s="110">
        <f>I317*O317</f>
        <v>354365.84</v>
      </c>
      <c r="M317" s="115">
        <f>I317*P317</f>
        <v>34114.833600000005</v>
      </c>
      <c r="N317" s="115">
        <f t="shared" si="28"/>
        <v>388480.67360000004</v>
      </c>
      <c r="O317" s="115">
        <v>155.5</v>
      </c>
      <c r="P317" s="115">
        <v>14.97</v>
      </c>
      <c r="Q317" s="30"/>
      <c r="R317" s="115" t="s">
        <v>37</v>
      </c>
      <c r="S317" s="114" t="s">
        <v>37</v>
      </c>
      <c r="T317" s="114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6" customFormat="1" ht="37.5" x14ac:dyDescent="0.3">
      <c r="C318" s="112">
        <v>3</v>
      </c>
      <c r="D318" s="63" t="s">
        <v>47</v>
      </c>
      <c r="E318" s="112">
        <v>1969</v>
      </c>
      <c r="F318" s="112"/>
      <c r="G318" s="112" t="s">
        <v>34</v>
      </c>
      <c r="H318" s="112">
        <v>2</v>
      </c>
      <c r="I318" s="110">
        <v>376.7</v>
      </c>
      <c r="J318" s="112">
        <v>211.7</v>
      </c>
      <c r="K318" s="64" t="s">
        <v>45</v>
      </c>
      <c r="L318" s="110">
        <f>I318*O318</f>
        <v>168124.97699999998</v>
      </c>
      <c r="M318" s="115">
        <f>I318*P318</f>
        <v>6757.9980000000005</v>
      </c>
      <c r="N318" s="115">
        <f t="shared" si="28"/>
        <v>174882.97499999998</v>
      </c>
      <c r="O318" s="115">
        <v>446.31</v>
      </c>
      <c r="P318" s="115">
        <v>17.940000000000001</v>
      </c>
      <c r="Q318" s="30"/>
      <c r="R318" s="115" t="s">
        <v>37</v>
      </c>
      <c r="S318" s="114" t="s">
        <v>37</v>
      </c>
      <c r="T318" s="114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6" customFormat="1" ht="56.25" x14ac:dyDescent="0.3">
      <c r="C319" s="112"/>
      <c r="D319" s="63"/>
      <c r="E319" s="112"/>
      <c r="F319" s="112"/>
      <c r="G319" s="112"/>
      <c r="H319" s="112"/>
      <c r="I319" s="110"/>
      <c r="J319" s="112"/>
      <c r="K319" s="64" t="s">
        <v>35</v>
      </c>
      <c r="L319" s="110">
        <f>I318*O319</f>
        <v>21181.840999999997</v>
      </c>
      <c r="M319" s="115">
        <f>I318*P319</f>
        <v>5194.6929999999993</v>
      </c>
      <c r="N319" s="115">
        <f t="shared" si="28"/>
        <v>26376.533999999996</v>
      </c>
      <c r="O319" s="115">
        <v>56.23</v>
      </c>
      <c r="P319" s="115">
        <v>13.79</v>
      </c>
      <c r="Q319" s="30"/>
      <c r="R319" s="115" t="s">
        <v>37</v>
      </c>
      <c r="S319" s="114" t="s">
        <v>37</v>
      </c>
      <c r="T319" s="114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6" customFormat="1" ht="37.5" x14ac:dyDescent="0.3">
      <c r="C320" s="112">
        <v>4</v>
      </c>
      <c r="D320" s="63" t="s">
        <v>49</v>
      </c>
      <c r="E320" s="112">
        <v>1969</v>
      </c>
      <c r="F320" s="112"/>
      <c r="G320" s="112" t="s">
        <v>34</v>
      </c>
      <c r="H320" s="112">
        <v>2</v>
      </c>
      <c r="I320" s="110">
        <v>867.6</v>
      </c>
      <c r="J320" s="112">
        <v>578.4</v>
      </c>
      <c r="K320" s="64" t="s">
        <v>45</v>
      </c>
      <c r="L320" s="110">
        <f>I320*O320</f>
        <v>387218.55600000004</v>
      </c>
      <c r="M320" s="115">
        <f>I320*P320</f>
        <v>15564.744000000002</v>
      </c>
      <c r="N320" s="115">
        <f t="shared" si="28"/>
        <v>402783.30000000005</v>
      </c>
      <c r="O320" s="115">
        <v>446.31</v>
      </c>
      <c r="P320" s="115">
        <v>17.940000000000001</v>
      </c>
      <c r="Q320" s="30"/>
      <c r="R320" s="115" t="s">
        <v>37</v>
      </c>
      <c r="S320" s="114" t="s">
        <v>37</v>
      </c>
      <c r="T320" s="114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 x14ac:dyDescent="0.3">
      <c r="C321" s="112">
        <v>5</v>
      </c>
      <c r="D321" s="63" t="s">
        <v>274</v>
      </c>
      <c r="E321" s="112">
        <v>1985</v>
      </c>
      <c r="F321" s="112"/>
      <c r="G321" s="112" t="s">
        <v>34</v>
      </c>
      <c r="H321" s="112">
        <v>3</v>
      </c>
      <c r="I321" s="110">
        <v>1883.11</v>
      </c>
      <c r="J321" s="112">
        <v>905.51</v>
      </c>
      <c r="K321" s="64" t="s">
        <v>42</v>
      </c>
      <c r="L321" s="110">
        <f>I321*O321</f>
        <v>292823.60499999998</v>
      </c>
      <c r="M321" s="115">
        <f>I321*P321</f>
        <v>28190.1567</v>
      </c>
      <c r="N321" s="115">
        <f t="shared" si="28"/>
        <v>321013.76169999997</v>
      </c>
      <c r="O321" s="115">
        <v>155.5</v>
      </c>
      <c r="P321" s="115">
        <v>14.97</v>
      </c>
      <c r="Q321" s="30"/>
      <c r="R321" s="115" t="s">
        <v>37</v>
      </c>
      <c r="S321" s="114" t="s">
        <v>37</v>
      </c>
      <c r="T321" s="114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6" customFormat="1" ht="37.5" x14ac:dyDescent="0.3">
      <c r="C322" s="112">
        <v>6</v>
      </c>
      <c r="D322" s="63" t="s">
        <v>275</v>
      </c>
      <c r="E322" s="112">
        <v>1981</v>
      </c>
      <c r="F322" s="112"/>
      <c r="G322" s="112" t="s">
        <v>34</v>
      </c>
      <c r="H322" s="112">
        <v>3</v>
      </c>
      <c r="I322" s="110">
        <v>2035.98</v>
      </c>
      <c r="J322" s="112">
        <v>1077.3</v>
      </c>
      <c r="K322" s="64" t="s">
        <v>42</v>
      </c>
      <c r="L322" s="110">
        <f>I322*O322</f>
        <v>316594.89</v>
      </c>
      <c r="M322" s="115">
        <f>I322*P322</f>
        <v>30478.620600000002</v>
      </c>
      <c r="N322" s="115">
        <f t="shared" si="28"/>
        <v>347073.51060000004</v>
      </c>
      <c r="O322" s="115">
        <v>155.5</v>
      </c>
      <c r="P322" s="115">
        <v>14.97</v>
      </c>
      <c r="Q322" s="30"/>
      <c r="R322" s="115" t="s">
        <v>37</v>
      </c>
      <c r="S322" s="114" t="s">
        <v>37</v>
      </c>
      <c r="T322" s="114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9" customFormat="1" ht="37.5" x14ac:dyDescent="0.3">
      <c r="C323" s="112">
        <v>7</v>
      </c>
      <c r="D323" s="63" t="s">
        <v>276</v>
      </c>
      <c r="E323" s="112">
        <v>1979</v>
      </c>
      <c r="F323" s="112"/>
      <c r="G323" s="112" t="s">
        <v>34</v>
      </c>
      <c r="H323" s="112">
        <v>3</v>
      </c>
      <c r="I323" s="110">
        <v>1767.27</v>
      </c>
      <c r="J323" s="112">
        <v>878.8</v>
      </c>
      <c r="K323" s="64" t="s">
        <v>42</v>
      </c>
      <c r="L323" s="110">
        <f>I323*O323</f>
        <v>274810.48499999999</v>
      </c>
      <c r="M323" s="115">
        <f>I323*P323</f>
        <v>26456.031900000002</v>
      </c>
      <c r="N323" s="115">
        <f t="shared" si="28"/>
        <v>301266.51689999999</v>
      </c>
      <c r="O323" s="115">
        <v>155.5</v>
      </c>
      <c r="P323" s="115">
        <v>14.97</v>
      </c>
      <c r="Q323" s="30"/>
      <c r="R323" s="115" t="s">
        <v>37</v>
      </c>
      <c r="S323" s="114" t="s">
        <v>37</v>
      </c>
      <c r="T323" s="114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3:44" s="66" customFormat="1" x14ac:dyDescent="0.3">
      <c r="C324" s="32"/>
      <c r="D324" s="62" t="s">
        <v>50</v>
      </c>
      <c r="E324" s="32"/>
      <c r="F324" s="32"/>
      <c r="G324" s="32"/>
      <c r="H324" s="32"/>
      <c r="I324" s="26"/>
      <c r="J324" s="32"/>
      <c r="K324" s="27"/>
      <c r="L324" s="26">
        <f>SUM(L325:L361)</f>
        <v>9643657.4367000032</v>
      </c>
      <c r="M324" s="30">
        <f>SUM(M325:M361)</f>
        <v>623296.78500000003</v>
      </c>
      <c r="N324" s="30">
        <f>SUM(N325:N361)</f>
        <v>10266954.221699998</v>
      </c>
      <c r="O324" s="30"/>
      <c r="P324" s="115"/>
      <c r="Q324" s="30"/>
      <c r="R324" s="30" t="s">
        <v>37</v>
      </c>
      <c r="S324" s="30"/>
      <c r="T324" s="47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</row>
    <row r="325" spans="3:44" s="9" customFormat="1" ht="37.5" x14ac:dyDescent="0.3">
      <c r="C325" s="112">
        <v>1</v>
      </c>
      <c r="D325" s="63" t="s">
        <v>277</v>
      </c>
      <c r="E325" s="112">
        <v>1963</v>
      </c>
      <c r="F325" s="112"/>
      <c r="G325" s="112" t="s">
        <v>34</v>
      </c>
      <c r="H325" s="112">
        <v>2</v>
      </c>
      <c r="I325" s="110">
        <v>556.79999999999995</v>
      </c>
      <c r="J325" s="112">
        <v>323.2</v>
      </c>
      <c r="K325" s="64" t="s">
        <v>42</v>
      </c>
      <c r="L325" s="110">
        <f>I325*O325</f>
        <v>91175.999999999985</v>
      </c>
      <c r="M325" s="115">
        <f>I325*P325</f>
        <v>8463.3599999999988</v>
      </c>
      <c r="N325" s="115">
        <f t="shared" ref="N325:N361" si="29">L325+M325</f>
        <v>99639.359999999986</v>
      </c>
      <c r="O325" s="115">
        <v>163.75</v>
      </c>
      <c r="P325" s="115">
        <v>15.2</v>
      </c>
      <c r="Q325" s="30"/>
      <c r="R325" s="115" t="s">
        <v>37</v>
      </c>
      <c r="S325" s="114" t="s">
        <v>37</v>
      </c>
      <c r="T325" s="114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37.5" x14ac:dyDescent="0.3">
      <c r="C326" s="112">
        <v>2</v>
      </c>
      <c r="D326" s="63" t="s">
        <v>278</v>
      </c>
      <c r="E326" s="112">
        <v>1980</v>
      </c>
      <c r="F326" s="112"/>
      <c r="G326" s="112" t="s">
        <v>34</v>
      </c>
      <c r="H326" s="112">
        <v>3</v>
      </c>
      <c r="I326" s="110">
        <v>1258.8</v>
      </c>
      <c r="J326" s="112">
        <v>820.4</v>
      </c>
      <c r="K326" s="64" t="s">
        <v>42</v>
      </c>
      <c r="L326" s="110">
        <f>I326*O326</f>
        <v>219597.65999999997</v>
      </c>
      <c r="M326" s="115">
        <f>I326*P326</f>
        <v>20870.903999999999</v>
      </c>
      <c r="N326" s="115">
        <f t="shared" si="29"/>
        <v>240468.56399999998</v>
      </c>
      <c r="O326" s="115">
        <v>174.45</v>
      </c>
      <c r="P326" s="115">
        <v>16.579999999999998</v>
      </c>
      <c r="Q326" s="30"/>
      <c r="R326" s="115" t="s">
        <v>37</v>
      </c>
      <c r="S326" s="114" t="s">
        <v>37</v>
      </c>
      <c r="T326" s="114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56.25" x14ac:dyDescent="0.3">
      <c r="C327" s="112">
        <v>3</v>
      </c>
      <c r="D327" s="63" t="s">
        <v>279</v>
      </c>
      <c r="E327" s="112">
        <v>1965</v>
      </c>
      <c r="F327" s="112"/>
      <c r="G327" s="112" t="s">
        <v>56</v>
      </c>
      <c r="H327" s="112">
        <v>2</v>
      </c>
      <c r="I327" s="110">
        <v>752.8</v>
      </c>
      <c r="J327" s="112">
        <v>423.4</v>
      </c>
      <c r="K327" s="64" t="s">
        <v>45</v>
      </c>
      <c r="L327" s="110">
        <f>I327*O327</f>
        <v>295496.58399999997</v>
      </c>
      <c r="M327" s="115">
        <f>I327*P327</f>
        <v>11721.096</v>
      </c>
      <c r="N327" s="115">
        <f t="shared" si="29"/>
        <v>307217.68</v>
      </c>
      <c r="O327" s="115">
        <v>392.53</v>
      </c>
      <c r="P327" s="115">
        <v>15.57</v>
      </c>
      <c r="Q327" s="30"/>
      <c r="R327" s="115" t="s">
        <v>37</v>
      </c>
      <c r="S327" s="114" t="s">
        <v>37</v>
      </c>
      <c r="T327" s="114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37.5" x14ac:dyDescent="0.3">
      <c r="C328" s="112">
        <v>4</v>
      </c>
      <c r="D328" s="63" t="s">
        <v>280</v>
      </c>
      <c r="E328" s="112">
        <v>1957</v>
      </c>
      <c r="F328" s="112"/>
      <c r="G328" s="112" t="s">
        <v>34</v>
      </c>
      <c r="H328" s="112">
        <v>2</v>
      </c>
      <c r="I328" s="110">
        <v>698.3</v>
      </c>
      <c r="J328" s="112">
        <v>594</v>
      </c>
      <c r="K328" s="64" t="s">
        <v>45</v>
      </c>
      <c r="L328" s="110">
        <f>I328*O328</f>
        <v>311658.27299999999</v>
      </c>
      <c r="M328" s="115">
        <f>I328*P328</f>
        <v>12527.502</v>
      </c>
      <c r="N328" s="115">
        <f t="shared" si="29"/>
        <v>324185.77499999997</v>
      </c>
      <c r="O328" s="115">
        <v>446.31</v>
      </c>
      <c r="P328" s="115">
        <v>17.940000000000001</v>
      </c>
      <c r="Q328" s="30"/>
      <c r="R328" s="115" t="s">
        <v>37</v>
      </c>
      <c r="S328" s="114" t="s">
        <v>37</v>
      </c>
      <c r="T328" s="114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56.25" x14ac:dyDescent="0.3">
      <c r="C329" s="112"/>
      <c r="D329" s="63"/>
      <c r="E329" s="112"/>
      <c r="F329" s="112"/>
      <c r="G329" s="112"/>
      <c r="H329" s="112"/>
      <c r="I329" s="110"/>
      <c r="J329" s="112"/>
      <c r="K329" s="64" t="s">
        <v>35</v>
      </c>
      <c r="L329" s="110">
        <f>I328*O329</f>
        <v>39265.408999999992</v>
      </c>
      <c r="M329" s="115">
        <f>I328*P329</f>
        <v>9629.5569999999989</v>
      </c>
      <c r="N329" s="115">
        <f t="shared" si="29"/>
        <v>48894.965999999993</v>
      </c>
      <c r="O329" s="115">
        <v>56.23</v>
      </c>
      <c r="P329" s="115">
        <v>13.79</v>
      </c>
      <c r="Q329" s="30"/>
      <c r="R329" s="115" t="s">
        <v>37</v>
      </c>
      <c r="S329" s="114" t="s">
        <v>37</v>
      </c>
      <c r="T329" s="114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 ht="37.5" x14ac:dyDescent="0.3">
      <c r="C330" s="112"/>
      <c r="D330" s="63"/>
      <c r="E330" s="112"/>
      <c r="F330" s="112"/>
      <c r="G330" s="112"/>
      <c r="H330" s="112"/>
      <c r="I330" s="110"/>
      <c r="J330" s="112"/>
      <c r="K330" s="64" t="s">
        <v>53</v>
      </c>
      <c r="L330" s="110">
        <f>I328*O330</f>
        <v>24419.550999999996</v>
      </c>
      <c r="M330" s="115">
        <f>I328*P330</f>
        <v>9308.3389999999999</v>
      </c>
      <c r="N330" s="115">
        <f t="shared" si="29"/>
        <v>33727.89</v>
      </c>
      <c r="O330" s="115">
        <v>34.97</v>
      </c>
      <c r="P330" s="115">
        <v>13.33</v>
      </c>
      <c r="Q330" s="30"/>
      <c r="R330" s="115" t="s">
        <v>37</v>
      </c>
      <c r="S330" s="114" t="s">
        <v>37</v>
      </c>
      <c r="T330" s="114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 x14ac:dyDescent="0.3">
      <c r="C331" s="112"/>
      <c r="D331" s="63"/>
      <c r="E331" s="112"/>
      <c r="F331" s="112"/>
      <c r="G331" s="112"/>
      <c r="H331" s="112"/>
      <c r="I331" s="110"/>
      <c r="J331" s="112"/>
      <c r="K331" s="64" t="s">
        <v>229</v>
      </c>
      <c r="L331" s="110">
        <f>I328*O331</f>
        <v>783995.37599999993</v>
      </c>
      <c r="M331" s="115">
        <f>I328*P331</f>
        <v>27366.376999999997</v>
      </c>
      <c r="N331" s="115">
        <f t="shared" si="29"/>
        <v>811361.75299999991</v>
      </c>
      <c r="O331" s="115">
        <v>1122.72</v>
      </c>
      <c r="P331" s="115">
        <v>39.19</v>
      </c>
      <c r="Q331" s="30"/>
      <c r="R331" s="115" t="s">
        <v>37</v>
      </c>
      <c r="S331" s="114" t="s">
        <v>37</v>
      </c>
      <c r="T331" s="114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 x14ac:dyDescent="0.3">
      <c r="C332" s="112">
        <v>5</v>
      </c>
      <c r="D332" s="63" t="s">
        <v>281</v>
      </c>
      <c r="E332" s="112">
        <v>1978</v>
      </c>
      <c r="F332" s="112"/>
      <c r="G332" s="112" t="s">
        <v>34</v>
      </c>
      <c r="H332" s="112">
        <v>3</v>
      </c>
      <c r="I332" s="110">
        <v>2669.02</v>
      </c>
      <c r="J332" s="112">
        <v>1265.0999999999999</v>
      </c>
      <c r="K332" s="64" t="s">
        <v>42</v>
      </c>
      <c r="L332" s="110">
        <f>I332*O332</f>
        <v>415032.61</v>
      </c>
      <c r="M332" s="115">
        <f>I332*P332</f>
        <v>39955.229400000004</v>
      </c>
      <c r="N332" s="115">
        <f t="shared" si="29"/>
        <v>454987.8394</v>
      </c>
      <c r="O332" s="115">
        <v>155.5</v>
      </c>
      <c r="P332" s="115">
        <v>14.97</v>
      </c>
      <c r="Q332" s="115"/>
      <c r="R332" s="115"/>
      <c r="S332" s="114" t="s">
        <v>37</v>
      </c>
      <c r="T332" s="114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 x14ac:dyDescent="0.3">
      <c r="C333" s="112">
        <v>6</v>
      </c>
      <c r="D333" s="63" t="s">
        <v>282</v>
      </c>
      <c r="E333" s="112">
        <v>1977</v>
      </c>
      <c r="F333" s="112"/>
      <c r="G333" s="112" t="s">
        <v>34</v>
      </c>
      <c r="H333" s="112">
        <v>3</v>
      </c>
      <c r="I333" s="110">
        <v>2626.1</v>
      </c>
      <c r="J333" s="112">
        <v>1262.5</v>
      </c>
      <c r="K333" s="64" t="s">
        <v>42</v>
      </c>
      <c r="L333" s="110">
        <f>I333*O333</f>
        <v>408358.55</v>
      </c>
      <c r="M333" s="115">
        <f>I333*P333</f>
        <v>39312.716999999997</v>
      </c>
      <c r="N333" s="115">
        <f t="shared" si="29"/>
        <v>447671.26699999999</v>
      </c>
      <c r="O333" s="115">
        <v>155.5</v>
      </c>
      <c r="P333" s="115">
        <v>14.97</v>
      </c>
      <c r="Q333" s="115"/>
      <c r="R333" s="115"/>
      <c r="S333" s="114" t="s">
        <v>37</v>
      </c>
      <c r="T333" s="114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 ht="37.5" x14ac:dyDescent="0.3">
      <c r="C334" s="112">
        <v>7</v>
      </c>
      <c r="D334" s="63" t="s">
        <v>283</v>
      </c>
      <c r="E334" s="112">
        <v>1970</v>
      </c>
      <c r="F334" s="112"/>
      <c r="G334" s="112" t="s">
        <v>34</v>
      </c>
      <c r="H334" s="112">
        <v>2</v>
      </c>
      <c r="I334" s="110">
        <v>1575.6</v>
      </c>
      <c r="J334" s="112">
        <v>625</v>
      </c>
      <c r="K334" s="64" t="s">
        <v>42</v>
      </c>
      <c r="L334" s="110">
        <f>I334*O334</f>
        <v>241602.50399999999</v>
      </c>
      <c r="M334" s="115">
        <f>I334*P334</f>
        <v>23949.119999999999</v>
      </c>
      <c r="N334" s="115">
        <f t="shared" si="29"/>
        <v>265551.62400000001</v>
      </c>
      <c r="O334" s="115">
        <v>153.34</v>
      </c>
      <c r="P334" s="115">
        <v>15.2</v>
      </c>
      <c r="Q334" s="115"/>
      <c r="R334" s="115"/>
      <c r="S334" s="114" t="s">
        <v>37</v>
      </c>
      <c r="T334" s="114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 x14ac:dyDescent="0.3">
      <c r="C335" s="112"/>
      <c r="D335" s="63"/>
      <c r="E335" s="112"/>
      <c r="F335" s="112"/>
      <c r="G335" s="112"/>
      <c r="H335" s="112"/>
      <c r="I335" s="110"/>
      <c r="J335" s="112"/>
      <c r="K335" s="64" t="s">
        <v>229</v>
      </c>
      <c r="L335" s="110">
        <f>I334*O335</f>
        <v>1683780.696</v>
      </c>
      <c r="M335" s="115">
        <f>I334*P335</f>
        <v>61747.763999999996</v>
      </c>
      <c r="N335" s="115">
        <f t="shared" si="29"/>
        <v>1745528.46</v>
      </c>
      <c r="O335" s="115">
        <v>1068.6600000000001</v>
      </c>
      <c r="P335" s="115">
        <v>39.19</v>
      </c>
      <c r="Q335" s="115"/>
      <c r="R335" s="115"/>
      <c r="S335" s="114" t="s">
        <v>37</v>
      </c>
      <c r="T335" s="114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 x14ac:dyDescent="0.3">
      <c r="C336" s="112">
        <v>8</v>
      </c>
      <c r="D336" s="63" t="s">
        <v>284</v>
      </c>
      <c r="E336" s="112">
        <v>1975</v>
      </c>
      <c r="F336" s="112"/>
      <c r="G336" s="112" t="s">
        <v>34</v>
      </c>
      <c r="H336" s="112">
        <v>3</v>
      </c>
      <c r="I336" s="110">
        <v>2224</v>
      </c>
      <c r="J336" s="112">
        <v>1091.7</v>
      </c>
      <c r="K336" s="64" t="s">
        <v>42</v>
      </c>
      <c r="L336" s="110">
        <f>I336*O336</f>
        <v>345832</v>
      </c>
      <c r="M336" s="115">
        <f>I336*P336</f>
        <v>33293.279999999999</v>
      </c>
      <c r="N336" s="115">
        <f t="shared" si="29"/>
        <v>379125.28</v>
      </c>
      <c r="O336" s="115">
        <v>155.5</v>
      </c>
      <c r="P336" s="115">
        <v>14.97</v>
      </c>
      <c r="Q336" s="30"/>
      <c r="R336" s="115"/>
      <c r="S336" s="114" t="s">
        <v>37</v>
      </c>
      <c r="T336" s="114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 x14ac:dyDescent="0.3">
      <c r="C337" s="112">
        <v>9</v>
      </c>
      <c r="D337" s="63" t="s">
        <v>285</v>
      </c>
      <c r="E337" s="112">
        <v>1976</v>
      </c>
      <c r="F337" s="112"/>
      <c r="G337" s="112" t="s">
        <v>34</v>
      </c>
      <c r="H337" s="112">
        <v>3</v>
      </c>
      <c r="I337" s="110">
        <v>2200.6</v>
      </c>
      <c r="J337" s="112">
        <v>1083.5</v>
      </c>
      <c r="K337" s="64" t="s">
        <v>42</v>
      </c>
      <c r="L337" s="110">
        <f>I337*O337</f>
        <v>342193.3</v>
      </c>
      <c r="M337" s="115">
        <f>I337*P337</f>
        <v>32942.982000000004</v>
      </c>
      <c r="N337" s="115">
        <f t="shared" si="29"/>
        <v>375136.28200000001</v>
      </c>
      <c r="O337" s="115">
        <v>155.5</v>
      </c>
      <c r="P337" s="115">
        <v>14.97</v>
      </c>
      <c r="Q337" s="115"/>
      <c r="R337" s="115"/>
      <c r="S337" s="114" t="s">
        <v>37</v>
      </c>
      <c r="T337" s="114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 x14ac:dyDescent="0.3">
      <c r="C338" s="112">
        <v>10</v>
      </c>
      <c r="D338" s="63" t="s">
        <v>286</v>
      </c>
      <c r="E338" s="112">
        <v>1973</v>
      </c>
      <c r="F338" s="112"/>
      <c r="G338" s="112" t="s">
        <v>34</v>
      </c>
      <c r="H338" s="112">
        <v>2</v>
      </c>
      <c r="I338" s="110">
        <v>1814.8</v>
      </c>
      <c r="J338" s="112">
        <v>724.4</v>
      </c>
      <c r="K338" s="64" t="s">
        <v>42</v>
      </c>
      <c r="L338" s="110">
        <f>I338*O338</f>
        <v>278281.43199999997</v>
      </c>
      <c r="M338" s="115">
        <f>I338*P338</f>
        <v>27584.959999999999</v>
      </c>
      <c r="N338" s="115">
        <f t="shared" si="29"/>
        <v>305866.39199999999</v>
      </c>
      <c r="O338" s="115">
        <v>153.34</v>
      </c>
      <c r="P338" s="115">
        <v>15.2</v>
      </c>
      <c r="Q338" s="30"/>
      <c r="R338" s="115"/>
      <c r="S338" s="114" t="s">
        <v>37</v>
      </c>
      <c r="T338" s="114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 x14ac:dyDescent="0.3">
      <c r="C339" s="112">
        <v>11</v>
      </c>
      <c r="D339" s="63" t="s">
        <v>287</v>
      </c>
      <c r="E339" s="112">
        <v>1973</v>
      </c>
      <c r="F339" s="112"/>
      <c r="G339" s="112" t="s">
        <v>34</v>
      </c>
      <c r="H339" s="112">
        <v>2</v>
      </c>
      <c r="I339" s="110">
        <v>2483</v>
      </c>
      <c r="J339" s="112">
        <v>1012</v>
      </c>
      <c r="K339" s="64" t="s">
        <v>42</v>
      </c>
      <c r="L339" s="110">
        <f>I339*O339</f>
        <v>380743.22000000003</v>
      </c>
      <c r="M339" s="115">
        <f>I339*P339</f>
        <v>37741.599999999999</v>
      </c>
      <c r="N339" s="115">
        <f t="shared" si="29"/>
        <v>418484.82</v>
      </c>
      <c r="O339" s="115">
        <v>153.34</v>
      </c>
      <c r="P339" s="115">
        <v>15.2</v>
      </c>
      <c r="Q339" s="30"/>
      <c r="R339" s="115"/>
      <c r="S339" s="114" t="s">
        <v>37</v>
      </c>
      <c r="T339" s="114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37.5" x14ac:dyDescent="0.3">
      <c r="C340" s="112">
        <v>12</v>
      </c>
      <c r="D340" s="63" t="s">
        <v>288</v>
      </c>
      <c r="E340" s="112">
        <v>1952</v>
      </c>
      <c r="F340" s="112"/>
      <c r="G340" s="112" t="s">
        <v>34</v>
      </c>
      <c r="H340" s="112">
        <v>2</v>
      </c>
      <c r="I340" s="110">
        <v>578.29999999999995</v>
      </c>
      <c r="J340" s="112">
        <v>308.39999999999998</v>
      </c>
      <c r="K340" s="64" t="s">
        <v>45</v>
      </c>
      <c r="L340" s="110">
        <f>I340*O340</f>
        <v>258101.07299999997</v>
      </c>
      <c r="M340" s="115">
        <f>I340*P340</f>
        <v>10374.701999999999</v>
      </c>
      <c r="N340" s="115">
        <f t="shared" si="29"/>
        <v>268475.77499999997</v>
      </c>
      <c r="O340" s="115">
        <v>446.31</v>
      </c>
      <c r="P340" s="115">
        <v>17.940000000000001</v>
      </c>
      <c r="Q340" s="30"/>
      <c r="R340" s="115"/>
      <c r="S340" s="114" t="s">
        <v>37</v>
      </c>
      <c r="T340" s="114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56.25" x14ac:dyDescent="0.3">
      <c r="C341" s="112"/>
      <c r="D341" s="63"/>
      <c r="E341" s="112"/>
      <c r="F341" s="112"/>
      <c r="G341" s="112"/>
      <c r="H341" s="112"/>
      <c r="I341" s="110"/>
      <c r="J341" s="112"/>
      <c r="K341" s="64" t="s">
        <v>35</v>
      </c>
      <c r="L341" s="110">
        <f>I340*O341</f>
        <v>32517.808999999994</v>
      </c>
      <c r="M341" s="115">
        <f>I340*P341</f>
        <v>7974.7569999999987</v>
      </c>
      <c r="N341" s="115">
        <f t="shared" si="29"/>
        <v>40492.565999999992</v>
      </c>
      <c r="O341" s="115">
        <v>56.23</v>
      </c>
      <c r="P341" s="115">
        <v>13.79</v>
      </c>
      <c r="Q341" s="30"/>
      <c r="R341" s="115"/>
      <c r="S341" s="114" t="s">
        <v>37</v>
      </c>
      <c r="T341" s="114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 ht="37.5" x14ac:dyDescent="0.3">
      <c r="C342" s="112"/>
      <c r="D342" s="63"/>
      <c r="E342" s="112"/>
      <c r="F342" s="112"/>
      <c r="G342" s="112"/>
      <c r="H342" s="112"/>
      <c r="I342" s="110"/>
      <c r="J342" s="112"/>
      <c r="K342" s="64" t="s">
        <v>53</v>
      </c>
      <c r="L342" s="110">
        <f>I340*O342</f>
        <v>20223.150999999998</v>
      </c>
      <c r="M342" s="115">
        <f>I340*P342</f>
        <v>7708.7389999999996</v>
      </c>
      <c r="N342" s="115">
        <f t="shared" si="29"/>
        <v>27931.89</v>
      </c>
      <c r="O342" s="115">
        <v>34.97</v>
      </c>
      <c r="P342" s="115">
        <v>13.33</v>
      </c>
      <c r="Q342" s="30"/>
      <c r="R342" s="115"/>
      <c r="S342" s="114" t="s">
        <v>37</v>
      </c>
      <c r="T342" s="114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 x14ac:dyDescent="0.3">
      <c r="C343" s="112"/>
      <c r="D343" s="63"/>
      <c r="E343" s="112"/>
      <c r="F343" s="112"/>
      <c r="G343" s="112"/>
      <c r="H343" s="112"/>
      <c r="I343" s="110"/>
      <c r="J343" s="112"/>
      <c r="K343" s="64" t="s">
        <v>229</v>
      </c>
      <c r="L343" s="110">
        <f>I340*O343</f>
        <v>656659.64999999991</v>
      </c>
      <c r="M343" s="115">
        <f>I340*P343</f>
        <v>22663.576999999997</v>
      </c>
      <c r="N343" s="115">
        <f t="shared" si="29"/>
        <v>679323.22699999996</v>
      </c>
      <c r="O343" s="115">
        <v>1135.5</v>
      </c>
      <c r="P343" s="115">
        <v>39.19</v>
      </c>
      <c r="Q343" s="30"/>
      <c r="R343" s="115"/>
      <c r="S343" s="114" t="s">
        <v>37</v>
      </c>
      <c r="T343" s="114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 x14ac:dyDescent="0.3">
      <c r="C344" s="112">
        <v>13</v>
      </c>
      <c r="D344" s="63" t="s">
        <v>289</v>
      </c>
      <c r="E344" s="112">
        <v>1956</v>
      </c>
      <c r="F344" s="112"/>
      <c r="G344" s="112" t="s">
        <v>63</v>
      </c>
      <c r="H344" s="112">
        <v>2</v>
      </c>
      <c r="I344" s="110">
        <v>565.21</v>
      </c>
      <c r="J344" s="112">
        <v>327.17</v>
      </c>
      <c r="K344" s="64" t="s">
        <v>42</v>
      </c>
      <c r="L344" s="110">
        <f>I344*O344</f>
        <v>94678.327099999995</v>
      </c>
      <c r="M344" s="115">
        <f>I344*P344</f>
        <v>8630.7566999999999</v>
      </c>
      <c r="N344" s="115">
        <f t="shared" si="29"/>
        <v>103309.08379999999</v>
      </c>
      <c r="O344" s="115">
        <v>167.51</v>
      </c>
      <c r="P344" s="115">
        <v>15.27</v>
      </c>
      <c r="Q344" s="30"/>
      <c r="R344" s="115"/>
      <c r="S344" s="114" t="s">
        <v>37</v>
      </c>
      <c r="T344" s="114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37.5" x14ac:dyDescent="0.3">
      <c r="C345" s="112"/>
      <c r="D345" s="63"/>
      <c r="E345" s="112"/>
      <c r="F345" s="112"/>
      <c r="G345" s="112"/>
      <c r="H345" s="112"/>
      <c r="I345" s="110"/>
      <c r="J345" s="112"/>
      <c r="K345" s="64" t="s">
        <v>45</v>
      </c>
      <c r="L345" s="110">
        <f>I344*O345</f>
        <v>242000.31360000002</v>
      </c>
      <c r="M345" s="115">
        <f>I344*P345</f>
        <v>9919.4355000000014</v>
      </c>
      <c r="N345" s="115">
        <f t="shared" si="29"/>
        <v>251919.74910000002</v>
      </c>
      <c r="O345" s="115">
        <v>428.16</v>
      </c>
      <c r="P345" s="115">
        <v>17.55</v>
      </c>
      <c r="Q345" s="30"/>
      <c r="R345" s="115"/>
      <c r="S345" s="114" t="s">
        <v>37</v>
      </c>
      <c r="T345" s="114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56.25" x14ac:dyDescent="0.3">
      <c r="C346" s="112"/>
      <c r="D346" s="63"/>
      <c r="E346" s="112"/>
      <c r="F346" s="112"/>
      <c r="G346" s="112"/>
      <c r="H346" s="112"/>
      <c r="I346" s="110"/>
      <c r="J346" s="112"/>
      <c r="K346" s="64" t="s">
        <v>35</v>
      </c>
      <c r="L346" s="110">
        <f>I344*O346</f>
        <v>30487.4274</v>
      </c>
      <c r="M346" s="115">
        <f>I344*P346</f>
        <v>7765.9854000000005</v>
      </c>
      <c r="N346" s="115">
        <f t="shared" si="29"/>
        <v>38253.412799999998</v>
      </c>
      <c r="O346" s="115">
        <v>53.94</v>
      </c>
      <c r="P346" s="115">
        <v>13.74</v>
      </c>
      <c r="Q346" s="30"/>
      <c r="R346" s="115"/>
      <c r="S346" s="114" t="s">
        <v>37</v>
      </c>
      <c r="T346" s="114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 x14ac:dyDescent="0.3">
      <c r="C347" s="112"/>
      <c r="D347" s="63"/>
      <c r="E347" s="112"/>
      <c r="F347" s="112"/>
      <c r="G347" s="112"/>
      <c r="H347" s="112"/>
      <c r="I347" s="110"/>
      <c r="J347" s="112"/>
      <c r="K347" s="64" t="s">
        <v>53</v>
      </c>
      <c r="L347" s="110">
        <f>I344*O347</f>
        <v>18968.447600000003</v>
      </c>
      <c r="M347" s="115">
        <f>I344*P347</f>
        <v>7517.2930000000006</v>
      </c>
      <c r="N347" s="115">
        <f t="shared" si="29"/>
        <v>26485.740600000005</v>
      </c>
      <c r="O347" s="115">
        <v>33.56</v>
      </c>
      <c r="P347" s="115">
        <v>13.3</v>
      </c>
      <c r="Q347" s="30"/>
      <c r="R347" s="115"/>
      <c r="S347" s="114" t="s">
        <v>37</v>
      </c>
      <c r="T347" s="114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37.5" x14ac:dyDescent="0.3">
      <c r="C348" s="112">
        <v>14</v>
      </c>
      <c r="D348" s="63" t="s">
        <v>290</v>
      </c>
      <c r="E348" s="112">
        <v>1959</v>
      </c>
      <c r="F348" s="112"/>
      <c r="G348" s="112" t="s">
        <v>63</v>
      </c>
      <c r="H348" s="112">
        <v>2</v>
      </c>
      <c r="I348" s="110">
        <v>576.29999999999995</v>
      </c>
      <c r="J348" s="112">
        <v>342.9</v>
      </c>
      <c r="K348" s="64" t="s">
        <v>45</v>
      </c>
      <c r="L348" s="110">
        <f>I348*O348</f>
        <v>246748.60800000001</v>
      </c>
      <c r="M348" s="115">
        <f>I348*P348</f>
        <v>10114.065000000001</v>
      </c>
      <c r="N348" s="115">
        <f t="shared" si="29"/>
        <v>256862.67300000001</v>
      </c>
      <c r="O348" s="115">
        <v>428.16</v>
      </c>
      <c r="P348" s="115">
        <v>17.55</v>
      </c>
      <c r="Q348" s="30"/>
      <c r="R348" s="115"/>
      <c r="S348" s="114" t="s">
        <v>37</v>
      </c>
      <c r="T348" s="114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56.25" x14ac:dyDescent="0.3">
      <c r="C349" s="112"/>
      <c r="D349" s="63"/>
      <c r="E349" s="112"/>
      <c r="F349" s="112"/>
      <c r="G349" s="112"/>
      <c r="H349" s="112"/>
      <c r="I349" s="110"/>
      <c r="J349" s="112"/>
      <c r="K349" s="64" t="s">
        <v>35</v>
      </c>
      <c r="L349" s="110">
        <f>I348*O349</f>
        <v>31085.621999999996</v>
      </c>
      <c r="M349" s="115">
        <f>I348*P349</f>
        <v>7918.3619999999992</v>
      </c>
      <c r="N349" s="115">
        <f t="shared" si="29"/>
        <v>39003.983999999997</v>
      </c>
      <c r="O349" s="115">
        <v>53.94</v>
      </c>
      <c r="P349" s="115">
        <v>13.74</v>
      </c>
      <c r="Q349" s="30"/>
      <c r="R349" s="115"/>
      <c r="S349" s="114" t="s">
        <v>37</v>
      </c>
      <c r="T349" s="114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 x14ac:dyDescent="0.3">
      <c r="C350" s="112"/>
      <c r="D350" s="63"/>
      <c r="E350" s="112"/>
      <c r="F350" s="112"/>
      <c r="G350" s="112"/>
      <c r="H350" s="112"/>
      <c r="I350" s="110"/>
      <c r="J350" s="112"/>
      <c r="K350" s="64" t="s">
        <v>53</v>
      </c>
      <c r="L350" s="110">
        <f>I348*O350</f>
        <v>19340.628000000001</v>
      </c>
      <c r="M350" s="115">
        <f>I348*P350</f>
        <v>7664.79</v>
      </c>
      <c r="N350" s="115">
        <f t="shared" si="29"/>
        <v>27005.418000000001</v>
      </c>
      <c r="O350" s="115">
        <v>33.56</v>
      </c>
      <c r="P350" s="115">
        <v>13.3</v>
      </c>
      <c r="Q350" s="30"/>
      <c r="R350" s="115"/>
      <c r="S350" s="114" t="s">
        <v>37</v>
      </c>
      <c r="T350" s="114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37.5" x14ac:dyDescent="0.3">
      <c r="C351" s="112">
        <v>15</v>
      </c>
      <c r="D351" s="63" t="s">
        <v>291</v>
      </c>
      <c r="E351" s="112">
        <v>1959</v>
      </c>
      <c r="F351" s="112"/>
      <c r="G351" s="112" t="s">
        <v>63</v>
      </c>
      <c r="H351" s="112">
        <v>2</v>
      </c>
      <c r="I351" s="110">
        <v>583</v>
      </c>
      <c r="J351" s="112">
        <v>328.8</v>
      </c>
      <c r="K351" s="64" t="s">
        <v>45</v>
      </c>
      <c r="L351" s="110">
        <f>I351*O351</f>
        <v>249617.28000000003</v>
      </c>
      <c r="M351" s="115">
        <f>I351*P351</f>
        <v>10231.65</v>
      </c>
      <c r="N351" s="115">
        <f t="shared" si="29"/>
        <v>259848.93000000002</v>
      </c>
      <c r="O351" s="115">
        <v>428.16</v>
      </c>
      <c r="P351" s="115">
        <v>17.55</v>
      </c>
      <c r="Q351" s="30"/>
      <c r="R351" s="115"/>
      <c r="S351" s="114" t="s">
        <v>37</v>
      </c>
      <c r="T351" s="114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56.25" x14ac:dyDescent="0.3">
      <c r="C352" s="112"/>
      <c r="D352" s="63"/>
      <c r="E352" s="112"/>
      <c r="F352" s="112"/>
      <c r="G352" s="112"/>
      <c r="H352" s="112"/>
      <c r="I352" s="110"/>
      <c r="J352" s="112"/>
      <c r="K352" s="64" t="s">
        <v>35</v>
      </c>
      <c r="L352" s="110">
        <f>I351*O352</f>
        <v>31447.02</v>
      </c>
      <c r="M352" s="115">
        <f>I351*P352</f>
        <v>8010.42</v>
      </c>
      <c r="N352" s="115">
        <f t="shared" si="29"/>
        <v>39457.440000000002</v>
      </c>
      <c r="O352" s="115">
        <v>53.94</v>
      </c>
      <c r="P352" s="115">
        <v>13.74</v>
      </c>
      <c r="Q352" s="30"/>
      <c r="R352" s="115"/>
      <c r="S352" s="114" t="s">
        <v>37</v>
      </c>
      <c r="T352" s="114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 ht="37.5" x14ac:dyDescent="0.3">
      <c r="C353" s="112"/>
      <c r="D353" s="63"/>
      <c r="E353" s="112"/>
      <c r="F353" s="112"/>
      <c r="G353" s="112"/>
      <c r="H353" s="112"/>
      <c r="I353" s="110"/>
      <c r="J353" s="112"/>
      <c r="K353" s="64" t="s">
        <v>53</v>
      </c>
      <c r="L353" s="110">
        <f>I351*O353</f>
        <v>19565.48</v>
      </c>
      <c r="M353" s="115">
        <f>I351*P353</f>
        <v>7753.9000000000005</v>
      </c>
      <c r="N353" s="115">
        <f t="shared" si="29"/>
        <v>27319.38</v>
      </c>
      <c r="O353" s="115">
        <v>33.56</v>
      </c>
      <c r="P353" s="115">
        <v>13.3</v>
      </c>
      <c r="Q353" s="30"/>
      <c r="R353" s="115"/>
      <c r="S353" s="114" t="s">
        <v>37</v>
      </c>
      <c r="T353" s="114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 x14ac:dyDescent="0.3">
      <c r="C354" s="112"/>
      <c r="D354" s="63"/>
      <c r="E354" s="112"/>
      <c r="F354" s="112"/>
      <c r="G354" s="112"/>
      <c r="H354" s="112"/>
      <c r="I354" s="110"/>
      <c r="J354" s="112"/>
      <c r="K354" s="64" t="s">
        <v>229</v>
      </c>
      <c r="L354" s="110">
        <f>I351*O354</f>
        <v>632980.59</v>
      </c>
      <c r="M354" s="115">
        <f>I351*P354</f>
        <v>22544.61</v>
      </c>
      <c r="N354" s="115">
        <f t="shared" si="29"/>
        <v>655525.19999999995</v>
      </c>
      <c r="O354" s="115">
        <v>1085.73</v>
      </c>
      <c r="P354" s="115">
        <v>38.67</v>
      </c>
      <c r="Q354" s="30"/>
      <c r="R354" s="115"/>
      <c r="S354" s="114" t="s">
        <v>37</v>
      </c>
      <c r="T354" s="114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 x14ac:dyDescent="0.3">
      <c r="C355" s="112">
        <v>16</v>
      </c>
      <c r="D355" s="63" t="s">
        <v>292</v>
      </c>
      <c r="E355" s="112">
        <v>1962</v>
      </c>
      <c r="F355" s="112"/>
      <c r="G355" s="112" t="s">
        <v>34</v>
      </c>
      <c r="H355" s="112">
        <v>2</v>
      </c>
      <c r="I355" s="110">
        <v>541.5</v>
      </c>
      <c r="J355" s="112">
        <v>293.2</v>
      </c>
      <c r="K355" s="64" t="s">
        <v>229</v>
      </c>
      <c r="L355" s="110">
        <f>I355*O355</f>
        <v>614873.25</v>
      </c>
      <c r="M355" s="115">
        <f>I355*P355</f>
        <v>21221.384999999998</v>
      </c>
      <c r="N355" s="115">
        <f t="shared" si="29"/>
        <v>636094.63500000001</v>
      </c>
      <c r="O355" s="115">
        <v>1135.5</v>
      </c>
      <c r="P355" s="115">
        <v>39.19</v>
      </c>
      <c r="Q355" s="30"/>
      <c r="R355" s="115"/>
      <c r="S355" s="114" t="s">
        <v>37</v>
      </c>
      <c r="T355" s="114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37.5" x14ac:dyDescent="0.3">
      <c r="C356" s="112"/>
      <c r="D356" s="63"/>
      <c r="E356" s="112"/>
      <c r="F356" s="112"/>
      <c r="G356" s="112"/>
      <c r="H356" s="112"/>
      <c r="I356" s="110"/>
      <c r="J356" s="112"/>
      <c r="K356" s="64" t="s">
        <v>45</v>
      </c>
      <c r="L356" s="110">
        <f>I355*O356</f>
        <v>241676.86499999999</v>
      </c>
      <c r="M356" s="115">
        <f>I355*P356</f>
        <v>9714.51</v>
      </c>
      <c r="N356" s="115">
        <f t="shared" si="29"/>
        <v>251391.375</v>
      </c>
      <c r="O356" s="115">
        <v>446.31</v>
      </c>
      <c r="P356" s="115">
        <v>17.940000000000001</v>
      </c>
      <c r="Q356" s="30"/>
      <c r="R356" s="115"/>
      <c r="S356" s="114" t="s">
        <v>37</v>
      </c>
      <c r="T356" s="114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56.25" x14ac:dyDescent="0.3">
      <c r="C357" s="112"/>
      <c r="D357" s="63"/>
      <c r="E357" s="112"/>
      <c r="F357" s="112"/>
      <c r="G357" s="112"/>
      <c r="H357" s="112"/>
      <c r="I357" s="110"/>
      <c r="J357" s="112"/>
      <c r="K357" s="64" t="s">
        <v>35</v>
      </c>
      <c r="L357" s="110">
        <f>I355*O357</f>
        <v>30448.544999999998</v>
      </c>
      <c r="M357" s="115">
        <f>I355*P357</f>
        <v>7467.2849999999999</v>
      </c>
      <c r="N357" s="115">
        <f t="shared" si="29"/>
        <v>37915.83</v>
      </c>
      <c r="O357" s="115">
        <v>56.23</v>
      </c>
      <c r="P357" s="115">
        <v>13.79</v>
      </c>
      <c r="Q357" s="30"/>
      <c r="R357" s="115"/>
      <c r="S357" s="114" t="s">
        <v>37</v>
      </c>
      <c r="T357" s="114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 x14ac:dyDescent="0.3">
      <c r="C358" s="112"/>
      <c r="D358" s="63"/>
      <c r="E358" s="112"/>
      <c r="F358" s="112"/>
      <c r="G358" s="112"/>
      <c r="H358" s="112"/>
      <c r="I358" s="110"/>
      <c r="J358" s="112"/>
      <c r="K358" s="64" t="s">
        <v>53</v>
      </c>
      <c r="L358" s="110">
        <f>I355*O358</f>
        <v>18936.255000000001</v>
      </c>
      <c r="M358" s="115">
        <f>I355*P358</f>
        <v>7218.1949999999997</v>
      </c>
      <c r="N358" s="115">
        <f t="shared" si="29"/>
        <v>26154.45</v>
      </c>
      <c r="O358" s="115">
        <v>34.97</v>
      </c>
      <c r="P358" s="115">
        <v>13.33</v>
      </c>
      <c r="Q358" s="30"/>
      <c r="R358" s="115"/>
      <c r="S358" s="114" t="s">
        <v>37</v>
      </c>
      <c r="T358" s="114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37.5" x14ac:dyDescent="0.3">
      <c r="C359" s="112">
        <v>17</v>
      </c>
      <c r="D359" s="63" t="s">
        <v>293</v>
      </c>
      <c r="E359" s="112">
        <v>1959</v>
      </c>
      <c r="F359" s="112"/>
      <c r="G359" s="112" t="s">
        <v>34</v>
      </c>
      <c r="H359" s="112">
        <v>2</v>
      </c>
      <c r="I359" s="110">
        <v>543</v>
      </c>
      <c r="J359" s="112">
        <v>304</v>
      </c>
      <c r="K359" s="64" t="s">
        <v>45</v>
      </c>
      <c r="L359" s="110">
        <f>I359*O359</f>
        <v>242346.33</v>
      </c>
      <c r="M359" s="115">
        <f>I359*P359</f>
        <v>9741.42</v>
      </c>
      <c r="N359" s="115">
        <f t="shared" si="29"/>
        <v>252087.75</v>
      </c>
      <c r="O359" s="115">
        <v>446.31</v>
      </c>
      <c r="P359" s="115">
        <v>17.940000000000001</v>
      </c>
      <c r="Q359" s="30"/>
      <c r="R359" s="115"/>
      <c r="S359" s="114" t="s">
        <v>37</v>
      </c>
      <c r="T359" s="114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56.25" x14ac:dyDescent="0.3">
      <c r="C360" s="112"/>
      <c r="D360" s="63"/>
      <c r="E360" s="112"/>
      <c r="F360" s="112"/>
      <c r="G360" s="112"/>
      <c r="H360" s="112"/>
      <c r="I360" s="110"/>
      <c r="J360" s="112"/>
      <c r="K360" s="64" t="s">
        <v>35</v>
      </c>
      <c r="L360" s="110">
        <f>I359*O360</f>
        <v>30532.89</v>
      </c>
      <c r="M360" s="115">
        <f>I359*P360</f>
        <v>7487.9699999999993</v>
      </c>
      <c r="N360" s="115">
        <f t="shared" si="29"/>
        <v>38020.86</v>
      </c>
      <c r="O360" s="115">
        <v>56.23</v>
      </c>
      <c r="P360" s="115">
        <v>13.79</v>
      </c>
      <c r="Q360" s="30"/>
      <c r="R360" s="115"/>
      <c r="S360" s="114" t="s">
        <v>37</v>
      </c>
      <c r="T360" s="114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9" customFormat="1" ht="37.5" x14ac:dyDescent="0.3">
      <c r="C361" s="112"/>
      <c r="D361" s="63"/>
      <c r="E361" s="112"/>
      <c r="F361" s="112"/>
      <c r="G361" s="112"/>
      <c r="H361" s="112"/>
      <c r="I361" s="110"/>
      <c r="J361" s="112"/>
      <c r="K361" s="64" t="s">
        <v>53</v>
      </c>
      <c r="L361" s="110">
        <f>I359*O361</f>
        <v>18988.71</v>
      </c>
      <c r="M361" s="115">
        <f>I359*P361</f>
        <v>7238.19</v>
      </c>
      <c r="N361" s="115">
        <f t="shared" si="29"/>
        <v>26226.899999999998</v>
      </c>
      <c r="O361" s="115">
        <v>34.97</v>
      </c>
      <c r="P361" s="115">
        <v>13.33</v>
      </c>
      <c r="Q361" s="30"/>
      <c r="R361" s="115"/>
      <c r="S361" s="114" t="s">
        <v>37</v>
      </c>
      <c r="T361" s="114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3:44" s="66" customFormat="1" x14ac:dyDescent="0.3">
      <c r="C362" s="32"/>
      <c r="D362" s="62" t="s">
        <v>68</v>
      </c>
      <c r="E362" s="32"/>
      <c r="F362" s="32"/>
      <c r="G362" s="32"/>
      <c r="H362" s="32"/>
      <c r="I362" s="26"/>
      <c r="J362" s="32"/>
      <c r="K362" s="27"/>
      <c r="L362" s="26">
        <f>SUM(L363:L366)</f>
        <v>3827761.6579999998</v>
      </c>
      <c r="M362" s="30">
        <f>SUM(M363:M366)</f>
        <v>379050.05</v>
      </c>
      <c r="N362" s="30">
        <f>SUM(N363:N366)</f>
        <v>4206811.7079999996</v>
      </c>
      <c r="O362" s="30"/>
      <c r="P362" s="115"/>
      <c r="Q362" s="30"/>
      <c r="R362" s="30"/>
      <c r="S362" s="30"/>
      <c r="T362" s="47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</row>
    <row r="363" spans="3:44" s="9" customFormat="1" ht="37.5" x14ac:dyDescent="0.3">
      <c r="C363" s="112">
        <v>1</v>
      </c>
      <c r="D363" s="63" t="s">
        <v>294</v>
      </c>
      <c r="E363" s="112">
        <v>1976</v>
      </c>
      <c r="F363" s="112"/>
      <c r="G363" s="112" t="s">
        <v>34</v>
      </c>
      <c r="H363" s="112">
        <v>5</v>
      </c>
      <c r="I363" s="110">
        <v>6821</v>
      </c>
      <c r="J363" s="112">
        <v>3331.5</v>
      </c>
      <c r="K363" s="64" t="s">
        <v>42</v>
      </c>
      <c r="L363" s="110">
        <f>I363*O363</f>
        <v>1026219.45</v>
      </c>
      <c r="M363" s="115">
        <f>I363*P363</f>
        <v>102042.16</v>
      </c>
      <c r="N363" s="115">
        <f>L363+M363</f>
        <v>1128261.6099999999</v>
      </c>
      <c r="O363" s="115">
        <v>150.44999999999999</v>
      </c>
      <c r="P363" s="115">
        <v>14.96</v>
      </c>
      <c r="Q363" s="30"/>
      <c r="R363" s="115"/>
      <c r="S363" s="114" t="s">
        <v>37</v>
      </c>
      <c r="T363" s="114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 x14ac:dyDescent="0.3">
      <c r="C364" s="112">
        <v>2</v>
      </c>
      <c r="D364" s="63" t="s">
        <v>295</v>
      </c>
      <c r="E364" s="112">
        <v>1981</v>
      </c>
      <c r="F364" s="112"/>
      <c r="G364" s="112" t="s">
        <v>34</v>
      </c>
      <c r="H364" s="112">
        <v>5</v>
      </c>
      <c r="I364" s="110">
        <v>6850</v>
      </c>
      <c r="J364" s="112">
        <v>3362.4</v>
      </c>
      <c r="K364" s="64" t="s">
        <v>42</v>
      </c>
      <c r="L364" s="110">
        <f>I364*O364</f>
        <v>1030582.4999999999</v>
      </c>
      <c r="M364" s="115">
        <f>I364*P364</f>
        <v>102476</v>
      </c>
      <c r="N364" s="115">
        <f>L364+M364</f>
        <v>1133058.5</v>
      </c>
      <c r="O364" s="115">
        <v>150.44999999999999</v>
      </c>
      <c r="P364" s="115">
        <v>14.96</v>
      </c>
      <c r="Q364" s="30"/>
      <c r="R364" s="115"/>
      <c r="S364" s="114" t="s">
        <v>37</v>
      </c>
      <c r="T364" s="114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 x14ac:dyDescent="0.3">
      <c r="C365" s="112">
        <v>3</v>
      </c>
      <c r="D365" s="63" t="s">
        <v>296</v>
      </c>
      <c r="E365" s="112">
        <v>1986</v>
      </c>
      <c r="F365" s="112"/>
      <c r="G365" s="112" t="s">
        <v>34</v>
      </c>
      <c r="H365" s="112">
        <v>5</v>
      </c>
      <c r="I365" s="110">
        <v>10515.4</v>
      </c>
      <c r="J365" s="112">
        <v>6084.4</v>
      </c>
      <c r="K365" s="64" t="s">
        <v>42</v>
      </c>
      <c r="L365" s="110">
        <f>I365*O365</f>
        <v>1582041.93</v>
      </c>
      <c r="M365" s="115">
        <f>I365*P365</f>
        <v>157310.38399999999</v>
      </c>
      <c r="N365" s="115">
        <f>L365+M365</f>
        <v>1739352.314</v>
      </c>
      <c r="O365" s="115">
        <v>150.44999999999999</v>
      </c>
      <c r="P365" s="115">
        <v>14.96</v>
      </c>
      <c r="Q365" s="30"/>
      <c r="R365" s="115"/>
      <c r="S365" s="114" t="s">
        <v>37</v>
      </c>
      <c r="T365" s="114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9" customFormat="1" ht="37.5" x14ac:dyDescent="0.3">
      <c r="C366" s="112">
        <v>4</v>
      </c>
      <c r="D366" s="63" t="s">
        <v>297</v>
      </c>
      <c r="E366" s="112">
        <v>1977</v>
      </c>
      <c r="F366" s="112"/>
      <c r="G366" s="112" t="s">
        <v>63</v>
      </c>
      <c r="H366" s="112">
        <v>1</v>
      </c>
      <c r="I366" s="110">
        <v>1127.8</v>
      </c>
      <c r="J366" s="112">
        <v>525.29999999999995</v>
      </c>
      <c r="K366" s="64" t="s">
        <v>42</v>
      </c>
      <c r="L366" s="110">
        <f>I366*O366</f>
        <v>188917.77799999999</v>
      </c>
      <c r="M366" s="115">
        <f>I366*P366</f>
        <v>17221.505999999998</v>
      </c>
      <c r="N366" s="115">
        <f>L366+M366</f>
        <v>206139.28399999999</v>
      </c>
      <c r="O366" s="115">
        <v>167.51</v>
      </c>
      <c r="P366" s="115">
        <v>15.27</v>
      </c>
      <c r="Q366" s="30"/>
      <c r="R366" s="115"/>
      <c r="S366" s="114" t="s">
        <v>37</v>
      </c>
      <c r="T366" s="114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3:44" s="66" customFormat="1" x14ac:dyDescent="0.3">
      <c r="C367" s="32"/>
      <c r="D367" s="62" t="s">
        <v>74</v>
      </c>
      <c r="E367" s="32"/>
      <c r="F367" s="32"/>
      <c r="G367" s="32"/>
      <c r="H367" s="32"/>
      <c r="I367" s="26"/>
      <c r="J367" s="32"/>
      <c r="K367" s="27"/>
      <c r="L367" s="26">
        <f>SUM(L368:L374)</f>
        <v>18353051.166000001</v>
      </c>
      <c r="M367" s="30">
        <f>SUM(M368:M374)</f>
        <v>470519.88400000002</v>
      </c>
      <c r="N367" s="30">
        <f>SUM(N368:N374)</f>
        <v>18823571.050000001</v>
      </c>
      <c r="O367" s="30"/>
      <c r="P367" s="115"/>
      <c r="Q367" s="30"/>
      <c r="R367" s="115"/>
      <c r="S367" s="115"/>
      <c r="T367" s="47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</row>
    <row r="368" spans="3:44" s="9" customFormat="1" ht="37.5" x14ac:dyDescent="0.3">
      <c r="C368" s="112">
        <v>1</v>
      </c>
      <c r="D368" s="63" t="s">
        <v>298</v>
      </c>
      <c r="E368" s="112">
        <v>1965</v>
      </c>
      <c r="F368" s="112"/>
      <c r="G368" s="112" t="s">
        <v>34</v>
      </c>
      <c r="H368" s="112">
        <v>3</v>
      </c>
      <c r="I368" s="110">
        <v>2945</v>
      </c>
      <c r="J368" s="112">
        <v>1460.9</v>
      </c>
      <c r="K368" s="64" t="s">
        <v>48</v>
      </c>
      <c r="L368" s="110">
        <f>I368*O368</f>
        <v>3064508.0999999996</v>
      </c>
      <c r="M368" s="115">
        <f>I368*P368</f>
        <v>65585.149999999994</v>
      </c>
      <c r="N368" s="115">
        <f t="shared" ref="N368:N374" si="30">L368+M368</f>
        <v>3130093.2499999995</v>
      </c>
      <c r="O368" s="115">
        <v>1040.58</v>
      </c>
      <c r="P368" s="115">
        <v>22.27</v>
      </c>
      <c r="Q368" s="30"/>
      <c r="R368" s="115"/>
      <c r="S368" s="114" t="s">
        <v>37</v>
      </c>
      <c r="T368" s="114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 x14ac:dyDescent="0.3">
      <c r="C369" s="112">
        <v>2</v>
      </c>
      <c r="D369" s="63" t="s">
        <v>299</v>
      </c>
      <c r="E369" s="112">
        <v>1965</v>
      </c>
      <c r="F369" s="112"/>
      <c r="G369" s="112" t="s">
        <v>34</v>
      </c>
      <c r="H369" s="112">
        <v>3</v>
      </c>
      <c r="I369" s="110">
        <v>2927.4</v>
      </c>
      <c r="J369" s="112">
        <v>1438.8</v>
      </c>
      <c r="K369" s="64" t="s">
        <v>229</v>
      </c>
      <c r="L369" s="110">
        <f>I369*O369</f>
        <v>3046193.892</v>
      </c>
      <c r="M369" s="115">
        <f>I369*P369</f>
        <v>65193.198000000004</v>
      </c>
      <c r="N369" s="115">
        <f t="shared" si="30"/>
        <v>3111387.09</v>
      </c>
      <c r="O369" s="115">
        <v>1040.58</v>
      </c>
      <c r="P369" s="115">
        <v>22.27</v>
      </c>
      <c r="Q369" s="30"/>
      <c r="R369" s="115"/>
      <c r="S369" s="114" t="s">
        <v>37</v>
      </c>
      <c r="T369" s="114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 x14ac:dyDescent="0.3">
      <c r="C370" s="112">
        <v>3</v>
      </c>
      <c r="D370" s="63" t="s">
        <v>300</v>
      </c>
      <c r="E370" s="112">
        <v>1972</v>
      </c>
      <c r="F370" s="112"/>
      <c r="G370" s="112" t="s">
        <v>34</v>
      </c>
      <c r="H370" s="112">
        <v>4</v>
      </c>
      <c r="I370" s="110">
        <v>3552.7</v>
      </c>
      <c r="J370" s="112">
        <v>1982.8</v>
      </c>
      <c r="K370" s="64" t="s">
        <v>42</v>
      </c>
      <c r="L370" s="110">
        <f>I370*O370</f>
        <v>552444.85</v>
      </c>
      <c r="M370" s="115">
        <f>I370*P370</f>
        <v>53183.919000000002</v>
      </c>
      <c r="N370" s="115">
        <f t="shared" si="30"/>
        <v>605628.76899999997</v>
      </c>
      <c r="O370" s="115">
        <v>155.5</v>
      </c>
      <c r="P370" s="115">
        <v>14.97</v>
      </c>
      <c r="Q370" s="30"/>
      <c r="R370" s="115"/>
      <c r="S370" s="114" t="s">
        <v>37</v>
      </c>
      <c r="T370" s="114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 x14ac:dyDescent="0.3">
      <c r="C371" s="112"/>
      <c r="D371" s="63"/>
      <c r="E371" s="112"/>
      <c r="F371" s="112"/>
      <c r="G371" s="112"/>
      <c r="H371" s="112"/>
      <c r="I371" s="110"/>
      <c r="J371" s="112"/>
      <c r="K371" s="64" t="s">
        <v>53</v>
      </c>
      <c r="L371" s="110">
        <f>I370*O371</f>
        <v>121360.23199999997</v>
      </c>
      <c r="M371" s="115">
        <f>I370*P371</f>
        <v>38973.118999999999</v>
      </c>
      <c r="N371" s="115">
        <f>L371+M371</f>
        <v>160333.35099999997</v>
      </c>
      <c r="O371" s="115">
        <v>34.159999999999997</v>
      </c>
      <c r="P371" s="115">
        <v>10.97</v>
      </c>
      <c r="Q371" s="30"/>
      <c r="R371" s="115"/>
      <c r="S371" s="114" t="s">
        <v>37</v>
      </c>
      <c r="T371" s="114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 ht="37.5" x14ac:dyDescent="0.3">
      <c r="C372" s="112">
        <v>4</v>
      </c>
      <c r="D372" s="63" t="s">
        <v>301</v>
      </c>
      <c r="E372" s="112">
        <v>1974</v>
      </c>
      <c r="F372" s="112"/>
      <c r="G372" s="112" t="s">
        <v>34</v>
      </c>
      <c r="H372" s="112">
        <v>4</v>
      </c>
      <c r="I372" s="110">
        <v>2844.1</v>
      </c>
      <c r="J372" s="112">
        <v>1597.2</v>
      </c>
      <c r="K372" s="64" t="s">
        <v>229</v>
      </c>
      <c r="L372" s="110">
        <f>I372*O372</f>
        <v>2959513.5779999997</v>
      </c>
      <c r="M372" s="115">
        <f>I372*P372</f>
        <v>63338.106999999996</v>
      </c>
      <c r="N372" s="115">
        <f t="shared" si="30"/>
        <v>3022851.6849999996</v>
      </c>
      <c r="O372" s="115">
        <v>1040.58</v>
      </c>
      <c r="P372" s="115">
        <v>22.27</v>
      </c>
      <c r="Q372" s="115"/>
      <c r="R372" s="115"/>
      <c r="S372" s="114" t="s">
        <v>37</v>
      </c>
      <c r="T372" s="114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 x14ac:dyDescent="0.3">
      <c r="C373" s="112">
        <v>5</v>
      </c>
      <c r="D373" s="63" t="s">
        <v>302</v>
      </c>
      <c r="E373" s="112">
        <v>1985</v>
      </c>
      <c r="F373" s="112"/>
      <c r="G373" s="112" t="s">
        <v>34</v>
      </c>
      <c r="H373" s="112">
        <v>5</v>
      </c>
      <c r="I373" s="110">
        <v>5705.3</v>
      </c>
      <c r="J373" s="112">
        <v>3457.9</v>
      </c>
      <c r="K373" s="64" t="s">
        <v>229</v>
      </c>
      <c r="L373" s="110">
        <f>I373*O373</f>
        <v>5936821.074</v>
      </c>
      <c r="M373" s="115">
        <f>I373*P373</f>
        <v>127057.031</v>
      </c>
      <c r="N373" s="115">
        <f t="shared" si="30"/>
        <v>6063878.1050000004</v>
      </c>
      <c r="O373" s="115">
        <v>1040.58</v>
      </c>
      <c r="P373" s="115">
        <v>22.27</v>
      </c>
      <c r="Q373" s="30"/>
      <c r="R373" s="115"/>
      <c r="S373" s="114" t="s">
        <v>37</v>
      </c>
      <c r="T373" s="114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9" customFormat="1" x14ac:dyDescent="0.3">
      <c r="C374" s="112">
        <v>6</v>
      </c>
      <c r="D374" s="63" t="s">
        <v>303</v>
      </c>
      <c r="E374" s="112">
        <v>1991</v>
      </c>
      <c r="F374" s="112"/>
      <c r="G374" s="112" t="s">
        <v>34</v>
      </c>
      <c r="H374" s="112">
        <v>4</v>
      </c>
      <c r="I374" s="110">
        <v>2568</v>
      </c>
      <c r="J374" s="112">
        <v>1399.6</v>
      </c>
      <c r="K374" s="64" t="s">
        <v>229</v>
      </c>
      <c r="L374" s="110">
        <f>I374*O374</f>
        <v>2672209.44</v>
      </c>
      <c r="M374" s="115">
        <f>I374*P374</f>
        <v>57189.36</v>
      </c>
      <c r="N374" s="115">
        <f t="shared" si="30"/>
        <v>2729398.8</v>
      </c>
      <c r="O374" s="115">
        <v>1040.58</v>
      </c>
      <c r="P374" s="115">
        <v>22.27</v>
      </c>
      <c r="Q374" s="30"/>
      <c r="R374" s="115"/>
      <c r="S374" s="114" t="s">
        <v>37</v>
      </c>
      <c r="T374" s="114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3:44" s="66" customFormat="1" x14ac:dyDescent="0.3">
      <c r="C375" s="32"/>
      <c r="D375" s="62" t="s">
        <v>76</v>
      </c>
      <c r="E375" s="32"/>
      <c r="F375" s="32"/>
      <c r="G375" s="32"/>
      <c r="H375" s="32"/>
      <c r="I375" s="26"/>
      <c r="J375" s="32"/>
      <c r="K375" s="27"/>
      <c r="L375" s="26">
        <f>SUM(L376:L420)</f>
        <v>37831181.787600003</v>
      </c>
      <c r="M375" s="30">
        <f>SUM(M376:M420)</f>
        <v>1723469.1583999998</v>
      </c>
      <c r="N375" s="30">
        <f>SUM(N376:N420)</f>
        <v>39554650.945999987</v>
      </c>
      <c r="O375" s="30"/>
      <c r="P375" s="115"/>
      <c r="Q375" s="30"/>
      <c r="R375" s="30"/>
      <c r="S375" s="30"/>
      <c r="T375" s="47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</row>
    <row r="376" spans="3:44" s="9" customFormat="1" ht="37.5" x14ac:dyDescent="0.3">
      <c r="C376" s="112">
        <v>1</v>
      </c>
      <c r="D376" s="63" t="s">
        <v>304</v>
      </c>
      <c r="E376" s="112">
        <v>1959</v>
      </c>
      <c r="F376" s="112"/>
      <c r="G376" s="112" t="s">
        <v>63</v>
      </c>
      <c r="H376" s="112">
        <v>1</v>
      </c>
      <c r="I376" s="110">
        <v>998.9</v>
      </c>
      <c r="J376" s="112">
        <v>370.4</v>
      </c>
      <c r="K376" s="64" t="s">
        <v>42</v>
      </c>
      <c r="L376" s="110">
        <f t="shared" ref="L376:L384" si="31">I376*O376</f>
        <v>124502.89599999999</v>
      </c>
      <c r="M376" s="115">
        <f t="shared" ref="M376:M381" si="32">I376*P376</f>
        <v>15233.225</v>
      </c>
      <c r="N376" s="115">
        <f t="shared" ref="N376:N420" si="33">L376+M376</f>
        <v>139736.12099999998</v>
      </c>
      <c r="O376" s="115">
        <v>124.64</v>
      </c>
      <c r="P376" s="115">
        <v>15.25</v>
      </c>
      <c r="Q376" s="30"/>
      <c r="R376" s="115"/>
      <c r="S376" s="114" t="s">
        <v>37</v>
      </c>
      <c r="T376" s="114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 x14ac:dyDescent="0.3">
      <c r="C377" s="112">
        <v>2</v>
      </c>
      <c r="D377" s="63" t="s">
        <v>305</v>
      </c>
      <c r="E377" s="112">
        <v>1987</v>
      </c>
      <c r="F377" s="112"/>
      <c r="G377" s="112" t="s">
        <v>34</v>
      </c>
      <c r="H377" s="112">
        <v>3</v>
      </c>
      <c r="I377" s="110">
        <v>1786.1</v>
      </c>
      <c r="J377" s="112">
        <v>883.8</v>
      </c>
      <c r="K377" s="64" t="s">
        <v>42</v>
      </c>
      <c r="L377" s="110">
        <f t="shared" si="31"/>
        <v>277738.55</v>
      </c>
      <c r="M377" s="115">
        <f t="shared" si="32"/>
        <v>26737.917000000001</v>
      </c>
      <c r="N377" s="115">
        <f t="shared" si="33"/>
        <v>304476.467</v>
      </c>
      <c r="O377" s="115">
        <v>155.5</v>
      </c>
      <c r="P377" s="115">
        <v>14.97</v>
      </c>
      <c r="Q377" s="30"/>
      <c r="R377" s="115"/>
      <c r="S377" s="114" t="s">
        <v>37</v>
      </c>
      <c r="T377" s="114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 x14ac:dyDescent="0.3">
      <c r="C378" s="112">
        <v>3</v>
      </c>
      <c r="D378" s="63" t="s">
        <v>306</v>
      </c>
      <c r="E378" s="112">
        <v>1987</v>
      </c>
      <c r="F378" s="112"/>
      <c r="G378" s="112" t="s">
        <v>34</v>
      </c>
      <c r="H378" s="112">
        <v>3</v>
      </c>
      <c r="I378" s="110">
        <v>1716.8</v>
      </c>
      <c r="J378" s="112">
        <v>892.5</v>
      </c>
      <c r="K378" s="64" t="s">
        <v>42</v>
      </c>
      <c r="L378" s="110">
        <f t="shared" si="31"/>
        <v>266962.39999999997</v>
      </c>
      <c r="M378" s="115">
        <f t="shared" si="32"/>
        <v>25700.495999999999</v>
      </c>
      <c r="N378" s="115">
        <f t="shared" si="33"/>
        <v>292662.89599999995</v>
      </c>
      <c r="O378" s="115">
        <v>155.5</v>
      </c>
      <c r="P378" s="115">
        <v>14.97</v>
      </c>
      <c r="Q378" s="30"/>
      <c r="R378" s="115"/>
      <c r="S378" s="114" t="s">
        <v>37</v>
      </c>
      <c r="T378" s="114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 x14ac:dyDescent="0.3">
      <c r="C379" s="112">
        <v>4</v>
      </c>
      <c r="D379" s="63" t="s">
        <v>307</v>
      </c>
      <c r="E379" s="112">
        <v>1990</v>
      </c>
      <c r="F379" s="112"/>
      <c r="G379" s="112" t="s">
        <v>34</v>
      </c>
      <c r="H379" s="112">
        <v>3</v>
      </c>
      <c r="I379" s="110">
        <v>2556.9</v>
      </c>
      <c r="J379" s="112">
        <v>1212.5</v>
      </c>
      <c r="K379" s="64" t="s">
        <v>42</v>
      </c>
      <c r="L379" s="110">
        <f t="shared" si="31"/>
        <v>397597.95</v>
      </c>
      <c r="M379" s="115">
        <f t="shared" si="32"/>
        <v>38276.793000000005</v>
      </c>
      <c r="N379" s="115">
        <f t="shared" si="33"/>
        <v>435874.74300000002</v>
      </c>
      <c r="O379" s="115">
        <v>155.5</v>
      </c>
      <c r="P379" s="115">
        <v>14.97</v>
      </c>
      <c r="Q379" s="30"/>
      <c r="R379" s="115"/>
      <c r="S379" s="114" t="s">
        <v>37</v>
      </c>
      <c r="T379" s="114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 ht="37.5" x14ac:dyDescent="0.3">
      <c r="C380" s="112">
        <v>5</v>
      </c>
      <c r="D380" s="63" t="s">
        <v>308</v>
      </c>
      <c r="E380" s="112">
        <v>1987</v>
      </c>
      <c r="F380" s="112"/>
      <c r="G380" s="112" t="s">
        <v>34</v>
      </c>
      <c r="H380" s="112">
        <v>3</v>
      </c>
      <c r="I380" s="110">
        <v>2504.1999999999998</v>
      </c>
      <c r="J380" s="112">
        <v>1180.5999999999999</v>
      </c>
      <c r="K380" s="64" t="s">
        <v>42</v>
      </c>
      <c r="L380" s="110">
        <f t="shared" si="31"/>
        <v>389403.1</v>
      </c>
      <c r="M380" s="115">
        <f t="shared" si="32"/>
        <v>37487.873999999996</v>
      </c>
      <c r="N380" s="115">
        <f t="shared" si="33"/>
        <v>426890.97399999999</v>
      </c>
      <c r="O380" s="115">
        <v>155.5</v>
      </c>
      <c r="P380" s="115">
        <v>14.97</v>
      </c>
      <c r="Q380" s="30"/>
      <c r="R380" s="115"/>
      <c r="S380" s="114" t="s">
        <v>37</v>
      </c>
      <c r="T380" s="114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 x14ac:dyDescent="0.3">
      <c r="C381" s="112">
        <v>6</v>
      </c>
      <c r="D381" s="63" t="s">
        <v>309</v>
      </c>
      <c r="E381" s="112">
        <v>1961</v>
      </c>
      <c r="F381" s="112"/>
      <c r="G381" s="112" t="s">
        <v>63</v>
      </c>
      <c r="H381" s="112">
        <v>1</v>
      </c>
      <c r="I381" s="110">
        <v>1026.4000000000001</v>
      </c>
      <c r="J381" s="112">
        <v>593</v>
      </c>
      <c r="K381" s="64" t="s">
        <v>229</v>
      </c>
      <c r="L381" s="110">
        <f t="shared" si="31"/>
        <v>1143553.2960000001</v>
      </c>
      <c r="M381" s="115">
        <f t="shared" si="32"/>
        <v>36457.72800000001</v>
      </c>
      <c r="N381" s="115">
        <f t="shared" si="33"/>
        <v>1180011.0240000002</v>
      </c>
      <c r="O381" s="115">
        <v>1114.1400000000001</v>
      </c>
      <c r="P381" s="115">
        <v>35.520000000000003</v>
      </c>
      <c r="Q381" s="115"/>
      <c r="R381" s="115"/>
      <c r="S381" s="114" t="s">
        <v>37</v>
      </c>
      <c r="T381" s="114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 x14ac:dyDescent="0.3">
      <c r="C382" s="112">
        <v>7</v>
      </c>
      <c r="D382" s="63" t="s">
        <v>80</v>
      </c>
      <c r="E382" s="112">
        <v>1987</v>
      </c>
      <c r="F382" s="112"/>
      <c r="G382" s="112" t="s">
        <v>63</v>
      </c>
      <c r="H382" s="112">
        <v>2</v>
      </c>
      <c r="I382" s="110">
        <v>1301.9000000000001</v>
      </c>
      <c r="J382" s="112">
        <v>738.2</v>
      </c>
      <c r="K382" s="64" t="s">
        <v>42</v>
      </c>
      <c r="L382" s="110">
        <f t="shared" si="31"/>
        <v>218068.25000000003</v>
      </c>
      <c r="M382" s="115">
        <f>I382*O382</f>
        <v>218068.25000000003</v>
      </c>
      <c r="N382" s="115">
        <f t="shared" si="33"/>
        <v>436136.50000000006</v>
      </c>
      <c r="O382" s="115">
        <v>167.5</v>
      </c>
      <c r="P382" s="115">
        <v>15.26</v>
      </c>
      <c r="Q382" s="30"/>
      <c r="R382" s="115"/>
      <c r="S382" s="114" t="s">
        <v>37</v>
      </c>
      <c r="T382" s="114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 x14ac:dyDescent="0.3">
      <c r="C383" s="112">
        <v>8</v>
      </c>
      <c r="D383" s="63" t="s">
        <v>310</v>
      </c>
      <c r="E383" s="112">
        <v>1979</v>
      </c>
      <c r="F383" s="112"/>
      <c r="G383" s="112" t="s">
        <v>34</v>
      </c>
      <c r="H383" s="112">
        <v>2</v>
      </c>
      <c r="I383" s="110">
        <v>2057</v>
      </c>
      <c r="J383" s="112">
        <v>834</v>
      </c>
      <c r="K383" s="64" t="s">
        <v>45</v>
      </c>
      <c r="L383" s="110">
        <f t="shared" si="31"/>
        <v>918059.67</v>
      </c>
      <c r="M383" s="115">
        <f>I383*P383</f>
        <v>36902.58</v>
      </c>
      <c r="N383" s="115">
        <f t="shared" si="33"/>
        <v>954962.25</v>
      </c>
      <c r="O383" s="115">
        <v>446.31</v>
      </c>
      <c r="P383" s="115">
        <v>17.940000000000001</v>
      </c>
      <c r="Q383" s="30"/>
      <c r="R383" s="115"/>
      <c r="S383" s="114" t="s">
        <v>37</v>
      </c>
      <c r="T383" s="114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 ht="37.5" x14ac:dyDescent="0.3">
      <c r="C384" s="112">
        <v>9</v>
      </c>
      <c r="D384" s="63" t="s">
        <v>311</v>
      </c>
      <c r="E384" s="112">
        <v>1939</v>
      </c>
      <c r="F384" s="112"/>
      <c r="G384" s="112" t="s">
        <v>63</v>
      </c>
      <c r="H384" s="112">
        <v>2</v>
      </c>
      <c r="I384" s="110">
        <v>830.98</v>
      </c>
      <c r="J384" s="112">
        <v>452.7</v>
      </c>
      <c r="K384" s="64" t="s">
        <v>42</v>
      </c>
      <c r="L384" s="110">
        <f t="shared" si="31"/>
        <v>103573.3472</v>
      </c>
      <c r="M384" s="115">
        <f>I384*P384</f>
        <v>12672.445</v>
      </c>
      <c r="N384" s="115">
        <f t="shared" si="33"/>
        <v>116245.7922</v>
      </c>
      <c r="O384" s="115">
        <v>124.64</v>
      </c>
      <c r="P384" s="115">
        <v>15.25</v>
      </c>
      <c r="Q384" s="30"/>
      <c r="R384" s="115"/>
      <c r="S384" s="114" t="s">
        <v>37</v>
      </c>
      <c r="T384" s="114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 x14ac:dyDescent="0.3">
      <c r="C385" s="112"/>
      <c r="D385" s="63"/>
      <c r="E385" s="112"/>
      <c r="F385" s="112"/>
      <c r="G385" s="112"/>
      <c r="H385" s="112"/>
      <c r="I385" s="110"/>
      <c r="J385" s="112"/>
      <c r="K385" s="64" t="s">
        <v>229</v>
      </c>
      <c r="L385" s="110">
        <f>I384*O385</f>
        <v>707122.4310000001</v>
      </c>
      <c r="M385" s="115">
        <f>I384*P385</f>
        <v>15132.1458</v>
      </c>
      <c r="N385" s="115">
        <f t="shared" si="33"/>
        <v>722254.57680000016</v>
      </c>
      <c r="O385" s="115">
        <v>850.95</v>
      </c>
      <c r="P385" s="115">
        <v>18.21</v>
      </c>
      <c r="Q385" s="30"/>
      <c r="R385" s="115"/>
      <c r="S385" s="114" t="s">
        <v>37</v>
      </c>
      <c r="T385" s="114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 x14ac:dyDescent="0.3">
      <c r="C386" s="112">
        <v>10</v>
      </c>
      <c r="D386" s="63" t="s">
        <v>81</v>
      </c>
      <c r="E386" s="112">
        <v>1978</v>
      </c>
      <c r="F386" s="112"/>
      <c r="G386" s="112" t="s">
        <v>34</v>
      </c>
      <c r="H386" s="112">
        <v>2</v>
      </c>
      <c r="I386" s="110">
        <v>2181.4</v>
      </c>
      <c r="J386" s="112">
        <v>994.6</v>
      </c>
      <c r="K386" s="64" t="s">
        <v>42</v>
      </c>
      <c r="L386" s="110">
        <f>I386*O386</f>
        <v>334495.87600000005</v>
      </c>
      <c r="M386" s="115">
        <f>I386*P386</f>
        <v>33157.279999999999</v>
      </c>
      <c r="N386" s="115">
        <f t="shared" si="33"/>
        <v>367653.15600000008</v>
      </c>
      <c r="O386" s="115">
        <v>153.34</v>
      </c>
      <c r="P386" s="115">
        <v>15.2</v>
      </c>
      <c r="Q386" s="30"/>
      <c r="R386" s="115"/>
      <c r="S386" s="114" t="s">
        <v>37</v>
      </c>
      <c r="T386" s="114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 x14ac:dyDescent="0.3">
      <c r="C387" s="112">
        <v>11</v>
      </c>
      <c r="D387" s="63" t="s">
        <v>312</v>
      </c>
      <c r="E387" s="112">
        <v>1985</v>
      </c>
      <c r="F387" s="112"/>
      <c r="G387" s="112" t="s">
        <v>34</v>
      </c>
      <c r="H387" s="112">
        <v>2</v>
      </c>
      <c r="I387" s="110">
        <v>2238.5</v>
      </c>
      <c r="J387" s="112">
        <v>961.1</v>
      </c>
      <c r="K387" s="64" t="s">
        <v>42</v>
      </c>
      <c r="L387" s="110">
        <f>I387*O387</f>
        <v>343251.59</v>
      </c>
      <c r="M387" s="115">
        <f>I387*P387</f>
        <v>34025.199999999997</v>
      </c>
      <c r="N387" s="115">
        <f t="shared" si="33"/>
        <v>377276.79000000004</v>
      </c>
      <c r="O387" s="115">
        <v>153.34</v>
      </c>
      <c r="P387" s="115">
        <v>15.2</v>
      </c>
      <c r="Q387" s="30"/>
      <c r="R387" s="115"/>
      <c r="S387" s="114" t="s">
        <v>37</v>
      </c>
      <c r="T387" s="114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 x14ac:dyDescent="0.3">
      <c r="C388" s="112">
        <v>12</v>
      </c>
      <c r="D388" s="63" t="s">
        <v>313</v>
      </c>
      <c r="E388" s="112">
        <v>1968</v>
      </c>
      <c r="F388" s="112"/>
      <c r="G388" s="112" t="s">
        <v>34</v>
      </c>
      <c r="H388" s="112">
        <v>4</v>
      </c>
      <c r="I388" s="110">
        <v>3615.9</v>
      </c>
      <c r="J388" s="112">
        <v>2075.9</v>
      </c>
      <c r="K388" s="64" t="s">
        <v>42</v>
      </c>
      <c r="L388" s="110">
        <f>I388*O388</f>
        <v>562272.45000000007</v>
      </c>
      <c r="M388" s="115">
        <f>I388*P388</f>
        <v>54130.023000000001</v>
      </c>
      <c r="N388" s="115">
        <f t="shared" si="33"/>
        <v>616402.47300000011</v>
      </c>
      <c r="O388" s="115">
        <v>155.5</v>
      </c>
      <c r="P388" s="115">
        <v>14.97</v>
      </c>
      <c r="Q388" s="30"/>
      <c r="R388" s="115"/>
      <c r="S388" s="114" t="s">
        <v>37</v>
      </c>
      <c r="T388" s="114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37.5" x14ac:dyDescent="0.3">
      <c r="C389" s="112"/>
      <c r="D389" s="63"/>
      <c r="E389" s="112"/>
      <c r="F389" s="112"/>
      <c r="G389" s="112"/>
      <c r="H389" s="112"/>
      <c r="I389" s="110"/>
      <c r="J389" s="112"/>
      <c r="K389" s="64" t="s">
        <v>45</v>
      </c>
      <c r="L389" s="110">
        <f>I388*O389</f>
        <v>1481398.071</v>
      </c>
      <c r="M389" s="115">
        <f>I388*P389</f>
        <v>53949.228000000003</v>
      </c>
      <c r="N389" s="115">
        <f t="shared" si="33"/>
        <v>1535347.2990000001</v>
      </c>
      <c r="O389" s="115">
        <v>409.69</v>
      </c>
      <c r="P389" s="115">
        <v>14.92</v>
      </c>
      <c r="Q389" s="30"/>
      <c r="R389" s="115"/>
      <c r="S389" s="114" t="s">
        <v>37</v>
      </c>
      <c r="T389" s="114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56.25" x14ac:dyDescent="0.3">
      <c r="C390" s="112">
        <v>13</v>
      </c>
      <c r="D390" s="63" t="s">
        <v>314</v>
      </c>
      <c r="E390" s="112">
        <v>1959</v>
      </c>
      <c r="F390" s="112"/>
      <c r="G390" s="112" t="s">
        <v>56</v>
      </c>
      <c r="H390" s="112">
        <v>2</v>
      </c>
      <c r="I390" s="110">
        <v>1063.8</v>
      </c>
      <c r="J390" s="112">
        <v>419.3</v>
      </c>
      <c r="K390" s="64" t="s">
        <v>42</v>
      </c>
      <c r="L390" s="110">
        <f>I390*O390</f>
        <v>163389.04199999999</v>
      </c>
      <c r="M390" s="115">
        <f>I390*P390</f>
        <v>16180.398000000001</v>
      </c>
      <c r="N390" s="115">
        <f t="shared" si="33"/>
        <v>179569.44</v>
      </c>
      <c r="O390" s="115">
        <v>153.59</v>
      </c>
      <c r="P390" s="115">
        <v>15.21</v>
      </c>
      <c r="Q390" s="30"/>
      <c r="R390" s="115"/>
      <c r="S390" s="114" t="s">
        <v>37</v>
      </c>
      <c r="T390" s="114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37.5" x14ac:dyDescent="0.3">
      <c r="C391" s="112"/>
      <c r="D391" s="63"/>
      <c r="E391" s="112"/>
      <c r="F391" s="112"/>
      <c r="G391" s="112"/>
      <c r="H391" s="112"/>
      <c r="I391" s="110"/>
      <c r="J391" s="112"/>
      <c r="K391" s="64" t="s">
        <v>45</v>
      </c>
      <c r="L391" s="110">
        <f>I390*O391</f>
        <v>455476.60800000001</v>
      </c>
      <c r="M391" s="115">
        <f>I390*P391</f>
        <v>18669.689999999999</v>
      </c>
      <c r="N391" s="115">
        <f t="shared" si="33"/>
        <v>474146.29800000001</v>
      </c>
      <c r="O391" s="115">
        <v>428.16</v>
      </c>
      <c r="P391" s="115">
        <v>17.55</v>
      </c>
      <c r="Q391" s="30"/>
      <c r="R391" s="115"/>
      <c r="S391" s="114" t="s">
        <v>37</v>
      </c>
      <c r="T391" s="114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56.25" x14ac:dyDescent="0.3">
      <c r="C392" s="112"/>
      <c r="D392" s="63"/>
      <c r="E392" s="112"/>
      <c r="F392" s="112"/>
      <c r="G392" s="112"/>
      <c r="H392" s="112"/>
      <c r="I392" s="110"/>
      <c r="J392" s="112"/>
      <c r="K392" s="64" t="s">
        <v>35</v>
      </c>
      <c r="L392" s="110">
        <f>I390*O392</f>
        <v>57381.371999999996</v>
      </c>
      <c r="M392" s="115">
        <f>I390*P392</f>
        <v>14616.611999999999</v>
      </c>
      <c r="N392" s="115">
        <f t="shared" si="33"/>
        <v>71997.983999999997</v>
      </c>
      <c r="O392" s="115">
        <v>53.94</v>
      </c>
      <c r="P392" s="115">
        <v>13.74</v>
      </c>
      <c r="Q392" s="30"/>
      <c r="R392" s="115"/>
      <c r="S392" s="114" t="s">
        <v>37</v>
      </c>
      <c r="T392" s="114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37.5" x14ac:dyDescent="0.3">
      <c r="C393" s="112"/>
      <c r="D393" s="63"/>
      <c r="E393" s="112"/>
      <c r="F393" s="112"/>
      <c r="G393" s="112"/>
      <c r="H393" s="112"/>
      <c r="I393" s="110"/>
      <c r="J393" s="112"/>
      <c r="K393" s="64" t="s">
        <v>53</v>
      </c>
      <c r="L393" s="110">
        <f>I390*O393</f>
        <v>35701.128000000004</v>
      </c>
      <c r="M393" s="115">
        <f>I390*P393</f>
        <v>14148.54</v>
      </c>
      <c r="N393" s="115">
        <f t="shared" si="33"/>
        <v>49849.668000000005</v>
      </c>
      <c r="O393" s="115">
        <v>33.56</v>
      </c>
      <c r="P393" s="115">
        <v>13.3</v>
      </c>
      <c r="Q393" s="30"/>
      <c r="R393" s="115"/>
      <c r="S393" s="114" t="s">
        <v>37</v>
      </c>
      <c r="T393" s="114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 x14ac:dyDescent="0.3">
      <c r="C394" s="112">
        <v>14</v>
      </c>
      <c r="D394" s="63" t="s">
        <v>315</v>
      </c>
      <c r="E394" s="112">
        <v>1953</v>
      </c>
      <c r="F394" s="112"/>
      <c r="G394" s="112" t="s">
        <v>56</v>
      </c>
      <c r="H394" s="112">
        <v>2</v>
      </c>
      <c r="I394" s="110">
        <v>716.7</v>
      </c>
      <c r="J394" s="112">
        <v>384.3</v>
      </c>
      <c r="K394" s="64" t="s">
        <v>229</v>
      </c>
      <c r="L394" s="110">
        <f>I394*O394</f>
        <v>771771.228</v>
      </c>
      <c r="M394" s="115">
        <f>I394*P394</f>
        <v>27549.948</v>
      </c>
      <c r="N394" s="115">
        <f t="shared" si="33"/>
        <v>799321.17599999998</v>
      </c>
      <c r="O394" s="115">
        <v>1076.8399999999999</v>
      </c>
      <c r="P394" s="115">
        <v>38.44</v>
      </c>
      <c r="Q394" s="30"/>
      <c r="R394" s="115"/>
      <c r="S394" s="114" t="s">
        <v>37</v>
      </c>
      <c r="T394" s="114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 x14ac:dyDescent="0.3">
      <c r="C395" s="112">
        <v>15</v>
      </c>
      <c r="D395" s="63" t="s">
        <v>316</v>
      </c>
      <c r="E395" s="112">
        <v>1954</v>
      </c>
      <c r="F395" s="112"/>
      <c r="G395" s="112" t="s">
        <v>56</v>
      </c>
      <c r="H395" s="112">
        <v>2</v>
      </c>
      <c r="I395" s="110">
        <v>726.8</v>
      </c>
      <c r="J395" s="112">
        <v>387.6</v>
      </c>
      <c r="K395" s="64" t="s">
        <v>229</v>
      </c>
      <c r="L395" s="110">
        <f>I395*O395</f>
        <v>782647.31199999992</v>
      </c>
      <c r="M395" s="115">
        <f>I395*P395</f>
        <v>27938.191999999995</v>
      </c>
      <c r="N395" s="115">
        <f t="shared" si="33"/>
        <v>810585.50399999996</v>
      </c>
      <c r="O395" s="115">
        <v>1076.8399999999999</v>
      </c>
      <c r="P395" s="115">
        <v>38.44</v>
      </c>
      <c r="Q395" s="30"/>
      <c r="R395" s="115"/>
      <c r="S395" s="114" t="s">
        <v>37</v>
      </c>
      <c r="T395" s="114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 x14ac:dyDescent="0.3">
      <c r="C396" s="112">
        <v>16</v>
      </c>
      <c r="D396" s="63" t="s">
        <v>317</v>
      </c>
      <c r="E396" s="112">
        <v>1957</v>
      </c>
      <c r="F396" s="112"/>
      <c r="G396" s="112" t="s">
        <v>56</v>
      </c>
      <c r="H396" s="112">
        <v>2</v>
      </c>
      <c r="I396" s="110">
        <v>1813</v>
      </c>
      <c r="J396" s="112">
        <v>732.7</v>
      </c>
      <c r="K396" s="64" t="s">
        <v>104</v>
      </c>
      <c r="L396" s="110">
        <f>I396*O396</f>
        <v>1199372.02</v>
      </c>
      <c r="M396" s="115">
        <f>I396*P396</f>
        <v>25672.080000000002</v>
      </c>
      <c r="N396" s="115">
        <f t="shared" si="33"/>
        <v>1225044.1000000001</v>
      </c>
      <c r="O396" s="115">
        <v>661.54</v>
      </c>
      <c r="P396" s="115">
        <v>14.16</v>
      </c>
      <c r="Q396" s="30"/>
      <c r="R396" s="115"/>
      <c r="S396" s="114" t="s">
        <v>37</v>
      </c>
      <c r="T396" s="114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 ht="56.25" x14ac:dyDescent="0.3">
      <c r="C397" s="112">
        <v>17</v>
      </c>
      <c r="D397" s="63" t="s">
        <v>318</v>
      </c>
      <c r="E397" s="112">
        <v>1956</v>
      </c>
      <c r="F397" s="112"/>
      <c r="G397" s="112" t="s">
        <v>56</v>
      </c>
      <c r="H397" s="112">
        <v>2</v>
      </c>
      <c r="I397" s="110">
        <v>729.9</v>
      </c>
      <c r="J397" s="112">
        <v>384.4</v>
      </c>
      <c r="K397" s="64" t="s">
        <v>42</v>
      </c>
      <c r="L397" s="110">
        <f>I397*O397</f>
        <v>119761.992</v>
      </c>
      <c r="M397" s="115">
        <f>I397*P397</f>
        <v>11101.779</v>
      </c>
      <c r="N397" s="115">
        <f t="shared" si="33"/>
        <v>130863.77099999999</v>
      </c>
      <c r="O397" s="115">
        <v>164.08</v>
      </c>
      <c r="P397" s="115">
        <v>15.21</v>
      </c>
      <c r="Q397" s="30"/>
      <c r="R397" s="115"/>
      <c r="S397" s="114" t="s">
        <v>37</v>
      </c>
      <c r="T397" s="114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 x14ac:dyDescent="0.3">
      <c r="C398" s="112"/>
      <c r="D398" s="63"/>
      <c r="E398" s="112"/>
      <c r="F398" s="112"/>
      <c r="G398" s="112"/>
      <c r="H398" s="112"/>
      <c r="I398" s="110"/>
      <c r="J398" s="112"/>
      <c r="K398" s="64" t="s">
        <v>229</v>
      </c>
      <c r="L398" s="110">
        <f>I397*O398</f>
        <v>785985.51599999995</v>
      </c>
      <c r="M398" s="115">
        <f>I397*P398</f>
        <v>28057.355999999996</v>
      </c>
      <c r="N398" s="115">
        <f t="shared" si="33"/>
        <v>814042.87199999997</v>
      </c>
      <c r="O398" s="115">
        <v>1076.8399999999999</v>
      </c>
      <c r="P398" s="115">
        <v>38.44</v>
      </c>
      <c r="Q398" s="30"/>
      <c r="R398" s="115"/>
      <c r="S398" s="114" t="s">
        <v>37</v>
      </c>
      <c r="T398" s="114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56.25" x14ac:dyDescent="0.3">
      <c r="C399" s="112">
        <v>18</v>
      </c>
      <c r="D399" s="63" t="s">
        <v>319</v>
      </c>
      <c r="E399" s="112">
        <v>1952</v>
      </c>
      <c r="F399" s="112"/>
      <c r="G399" s="112" t="s">
        <v>56</v>
      </c>
      <c r="H399" s="112">
        <v>2</v>
      </c>
      <c r="I399" s="110">
        <v>694.9</v>
      </c>
      <c r="J399" s="112">
        <v>368.9</v>
      </c>
      <c r="K399" s="64" t="s">
        <v>42</v>
      </c>
      <c r="L399" s="110">
        <f t="shared" ref="L399:L416" si="34">I399*O399</f>
        <v>114019.19200000001</v>
      </c>
      <c r="M399" s="115">
        <f t="shared" ref="M399:M416" si="35">I399*P399</f>
        <v>10569.429</v>
      </c>
      <c r="N399" s="115">
        <f t="shared" si="33"/>
        <v>124588.62100000001</v>
      </c>
      <c r="O399" s="115">
        <v>164.08</v>
      </c>
      <c r="P399" s="115">
        <v>15.21</v>
      </c>
      <c r="Q399" s="30"/>
      <c r="R399" s="115"/>
      <c r="S399" s="114" t="s">
        <v>37</v>
      </c>
      <c r="T399" s="114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37.5" x14ac:dyDescent="0.3">
      <c r="C400" s="112">
        <v>19</v>
      </c>
      <c r="D400" s="63" t="s">
        <v>320</v>
      </c>
      <c r="E400" s="112">
        <v>1981</v>
      </c>
      <c r="F400" s="112"/>
      <c r="G400" s="112" t="s">
        <v>34</v>
      </c>
      <c r="H400" s="112">
        <v>2</v>
      </c>
      <c r="I400" s="110">
        <v>1305.1500000000001</v>
      </c>
      <c r="J400" s="112">
        <v>726.6</v>
      </c>
      <c r="K400" s="64" t="s">
        <v>42</v>
      </c>
      <c r="L400" s="110">
        <f t="shared" si="34"/>
        <v>213835.77600000001</v>
      </c>
      <c r="M400" s="115">
        <f t="shared" si="35"/>
        <v>19838.28</v>
      </c>
      <c r="N400" s="115">
        <f t="shared" si="33"/>
        <v>233674.05600000001</v>
      </c>
      <c r="O400" s="115">
        <v>163.84</v>
      </c>
      <c r="P400" s="115">
        <v>15.2</v>
      </c>
      <c r="Q400" s="30"/>
      <c r="R400" s="115"/>
      <c r="S400" s="114" t="s">
        <v>37</v>
      </c>
      <c r="T400" s="114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 x14ac:dyDescent="0.3">
      <c r="C401" s="112">
        <v>20</v>
      </c>
      <c r="D401" s="63" t="s">
        <v>321</v>
      </c>
      <c r="E401" s="112">
        <v>1957</v>
      </c>
      <c r="F401" s="112"/>
      <c r="G401" s="112" t="s">
        <v>56</v>
      </c>
      <c r="H401" s="112">
        <v>3</v>
      </c>
      <c r="I401" s="110">
        <v>2862.5</v>
      </c>
      <c r="J401" s="112">
        <v>1502</v>
      </c>
      <c r="K401" s="64" t="s">
        <v>229</v>
      </c>
      <c r="L401" s="110">
        <f t="shared" si="34"/>
        <v>2858578.375</v>
      </c>
      <c r="M401" s="115">
        <f t="shared" si="35"/>
        <v>61171.625</v>
      </c>
      <c r="N401" s="115">
        <f t="shared" si="33"/>
        <v>2919750</v>
      </c>
      <c r="O401" s="115">
        <v>998.63</v>
      </c>
      <c r="P401" s="115">
        <v>21.37</v>
      </c>
      <c r="Q401" s="30"/>
      <c r="R401" s="115"/>
      <c r="S401" s="114" t="s">
        <v>37</v>
      </c>
      <c r="T401" s="114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 x14ac:dyDescent="0.3">
      <c r="C402" s="112">
        <v>21</v>
      </c>
      <c r="D402" s="63" t="s">
        <v>322</v>
      </c>
      <c r="E402" s="112">
        <v>1963</v>
      </c>
      <c r="F402" s="112"/>
      <c r="G402" s="112" t="s">
        <v>56</v>
      </c>
      <c r="H402" s="112">
        <v>2</v>
      </c>
      <c r="I402" s="110">
        <v>1011.9</v>
      </c>
      <c r="J402" s="112">
        <v>380.9</v>
      </c>
      <c r="K402" s="64" t="s">
        <v>229</v>
      </c>
      <c r="L402" s="110">
        <f t="shared" si="34"/>
        <v>1046061.7439999999</v>
      </c>
      <c r="M402" s="115">
        <f t="shared" si="35"/>
        <v>38897.435999999994</v>
      </c>
      <c r="N402" s="115">
        <f t="shared" si="33"/>
        <v>1084959.18</v>
      </c>
      <c r="O402" s="115">
        <v>1033.76</v>
      </c>
      <c r="P402" s="115">
        <v>38.44</v>
      </c>
      <c r="Q402" s="30"/>
      <c r="R402" s="115"/>
      <c r="S402" s="114" t="s">
        <v>37</v>
      </c>
      <c r="T402" s="114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56.25" x14ac:dyDescent="0.3">
      <c r="C403" s="112">
        <v>22</v>
      </c>
      <c r="D403" s="63" t="s">
        <v>323</v>
      </c>
      <c r="E403" s="112">
        <v>1958</v>
      </c>
      <c r="F403" s="112"/>
      <c r="G403" s="112" t="s">
        <v>56</v>
      </c>
      <c r="H403" s="112">
        <v>2</v>
      </c>
      <c r="I403" s="110">
        <v>2519.2199999999998</v>
      </c>
      <c r="J403" s="112">
        <v>988.22</v>
      </c>
      <c r="K403" s="64" t="s">
        <v>229</v>
      </c>
      <c r="L403" s="110">
        <f t="shared" si="34"/>
        <v>2604268.8671999997</v>
      </c>
      <c r="M403" s="115">
        <f t="shared" si="35"/>
        <v>96838.816799999986</v>
      </c>
      <c r="N403" s="115">
        <f t="shared" si="33"/>
        <v>2701107.6839999999</v>
      </c>
      <c r="O403" s="115">
        <v>1033.76</v>
      </c>
      <c r="P403" s="115">
        <v>38.44</v>
      </c>
      <c r="Q403" s="30"/>
      <c r="R403" s="115"/>
      <c r="S403" s="114" t="s">
        <v>37</v>
      </c>
      <c r="T403" s="114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37.5" x14ac:dyDescent="0.3">
      <c r="C404" s="112">
        <v>23</v>
      </c>
      <c r="D404" s="63" t="s">
        <v>324</v>
      </c>
      <c r="E404" s="112">
        <v>1987</v>
      </c>
      <c r="F404" s="112"/>
      <c r="G404" s="112" t="s">
        <v>34</v>
      </c>
      <c r="H404" s="112">
        <v>4</v>
      </c>
      <c r="I404" s="110">
        <v>9191.1</v>
      </c>
      <c r="J404" s="112">
        <v>4925.5</v>
      </c>
      <c r="K404" s="64" t="s">
        <v>229</v>
      </c>
      <c r="L404" s="110">
        <f t="shared" si="34"/>
        <v>9564074.8379999995</v>
      </c>
      <c r="M404" s="115">
        <f t="shared" si="35"/>
        <v>204685.79699999999</v>
      </c>
      <c r="N404" s="115">
        <f t="shared" si="33"/>
        <v>9768760.6349999998</v>
      </c>
      <c r="O404" s="115">
        <v>1040.58</v>
      </c>
      <c r="P404" s="115">
        <v>22.27</v>
      </c>
      <c r="Q404" s="30"/>
      <c r="R404" s="115"/>
      <c r="S404" s="114" t="s">
        <v>37</v>
      </c>
      <c r="T404" s="114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 x14ac:dyDescent="0.3">
      <c r="C405" s="112">
        <v>24</v>
      </c>
      <c r="D405" s="63" t="s">
        <v>325</v>
      </c>
      <c r="E405" s="112">
        <v>1967</v>
      </c>
      <c r="F405" s="112"/>
      <c r="G405" s="112" t="s">
        <v>56</v>
      </c>
      <c r="H405" s="112">
        <v>2</v>
      </c>
      <c r="I405" s="110">
        <v>687.6</v>
      </c>
      <c r="J405" s="112">
        <v>362.5</v>
      </c>
      <c r="K405" s="64" t="s">
        <v>42</v>
      </c>
      <c r="L405" s="110">
        <f t="shared" si="34"/>
        <v>112766.40000000001</v>
      </c>
      <c r="M405" s="115">
        <f t="shared" si="35"/>
        <v>10458.396000000001</v>
      </c>
      <c r="N405" s="115">
        <f t="shared" si="33"/>
        <v>123224.796</v>
      </c>
      <c r="O405" s="115">
        <v>164</v>
      </c>
      <c r="P405" s="115">
        <v>15.21</v>
      </c>
      <c r="Q405" s="30"/>
      <c r="R405" s="115"/>
      <c r="S405" s="114" t="s">
        <v>37</v>
      </c>
      <c r="T405" s="114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 x14ac:dyDescent="0.3">
      <c r="C406" s="112">
        <v>25</v>
      </c>
      <c r="D406" s="63" t="s">
        <v>326</v>
      </c>
      <c r="E406" s="112">
        <v>1969</v>
      </c>
      <c r="F406" s="112"/>
      <c r="G406" s="112" t="s">
        <v>56</v>
      </c>
      <c r="H406" s="112">
        <v>2</v>
      </c>
      <c r="I406" s="110">
        <v>1124.4000000000001</v>
      </c>
      <c r="J406" s="112">
        <v>577.70000000000005</v>
      </c>
      <c r="K406" s="64" t="s">
        <v>42</v>
      </c>
      <c r="L406" s="110">
        <f t="shared" si="34"/>
        <v>184401.6</v>
      </c>
      <c r="M406" s="115">
        <f t="shared" si="35"/>
        <v>17102.124000000003</v>
      </c>
      <c r="N406" s="115">
        <f t="shared" si="33"/>
        <v>201503.72400000002</v>
      </c>
      <c r="O406" s="115">
        <v>164</v>
      </c>
      <c r="P406" s="115">
        <v>15.21</v>
      </c>
      <c r="Q406" s="30"/>
      <c r="R406" s="115"/>
      <c r="S406" s="114" t="s">
        <v>37</v>
      </c>
      <c r="T406" s="114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 x14ac:dyDescent="0.3">
      <c r="C407" s="112">
        <v>26</v>
      </c>
      <c r="D407" s="63" t="s">
        <v>327</v>
      </c>
      <c r="E407" s="112">
        <v>1965</v>
      </c>
      <c r="F407" s="112"/>
      <c r="G407" s="112" t="s">
        <v>56</v>
      </c>
      <c r="H407" s="112">
        <v>2</v>
      </c>
      <c r="I407" s="110">
        <v>571.9</v>
      </c>
      <c r="J407" s="112">
        <v>334.9</v>
      </c>
      <c r="K407" s="64" t="s">
        <v>42</v>
      </c>
      <c r="L407" s="110">
        <f t="shared" si="34"/>
        <v>93791.599999999991</v>
      </c>
      <c r="M407" s="115">
        <f t="shared" si="35"/>
        <v>8698.5990000000002</v>
      </c>
      <c r="N407" s="115">
        <f t="shared" si="33"/>
        <v>102490.19899999999</v>
      </c>
      <c r="O407" s="115">
        <v>164</v>
      </c>
      <c r="P407" s="115">
        <v>15.21</v>
      </c>
      <c r="Q407" s="30"/>
      <c r="R407" s="115"/>
      <c r="S407" s="114" t="s">
        <v>37</v>
      </c>
      <c r="T407" s="114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56.25" x14ac:dyDescent="0.3">
      <c r="C408" s="112">
        <v>27</v>
      </c>
      <c r="D408" s="63" t="s">
        <v>328</v>
      </c>
      <c r="E408" s="112">
        <v>1965</v>
      </c>
      <c r="F408" s="112"/>
      <c r="G408" s="112" t="s">
        <v>56</v>
      </c>
      <c r="H408" s="112">
        <v>2</v>
      </c>
      <c r="I408" s="110">
        <v>656</v>
      </c>
      <c r="J408" s="112">
        <v>350.8</v>
      </c>
      <c r="K408" s="64" t="s">
        <v>42</v>
      </c>
      <c r="L408" s="110">
        <f t="shared" si="34"/>
        <v>107584</v>
      </c>
      <c r="M408" s="115">
        <f t="shared" si="35"/>
        <v>9977.76</v>
      </c>
      <c r="N408" s="115">
        <f t="shared" si="33"/>
        <v>117561.76</v>
      </c>
      <c r="O408" s="115">
        <v>164</v>
      </c>
      <c r="P408" s="115">
        <v>15.21</v>
      </c>
      <c r="Q408" s="30"/>
      <c r="R408" s="115"/>
      <c r="S408" s="114" t="s">
        <v>37</v>
      </c>
      <c r="T408" s="114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 x14ac:dyDescent="0.3">
      <c r="C409" s="112">
        <v>28</v>
      </c>
      <c r="D409" s="63" t="s">
        <v>329</v>
      </c>
      <c r="E409" s="112">
        <v>1974</v>
      </c>
      <c r="F409" s="112"/>
      <c r="G409" s="112" t="s">
        <v>34</v>
      </c>
      <c r="H409" s="112">
        <v>2</v>
      </c>
      <c r="I409" s="110">
        <v>1290.3</v>
      </c>
      <c r="J409" s="112">
        <v>711.7</v>
      </c>
      <c r="K409" s="64" t="s">
        <v>42</v>
      </c>
      <c r="L409" s="110">
        <f t="shared" si="34"/>
        <v>211286.625</v>
      </c>
      <c r="M409" s="115">
        <f t="shared" si="35"/>
        <v>19612.559999999998</v>
      </c>
      <c r="N409" s="115">
        <f t="shared" si="33"/>
        <v>230899.185</v>
      </c>
      <c r="O409" s="115">
        <v>163.75</v>
      </c>
      <c r="P409" s="115">
        <v>15.2</v>
      </c>
      <c r="Q409" s="30"/>
      <c r="R409" s="115"/>
      <c r="S409" s="114" t="s">
        <v>37</v>
      </c>
      <c r="T409" s="114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 x14ac:dyDescent="0.3">
      <c r="C410" s="112">
        <v>29</v>
      </c>
      <c r="D410" s="63" t="s">
        <v>330</v>
      </c>
      <c r="E410" s="112">
        <v>1972</v>
      </c>
      <c r="F410" s="112"/>
      <c r="G410" s="112" t="s">
        <v>34</v>
      </c>
      <c r="H410" s="112">
        <v>2</v>
      </c>
      <c r="I410" s="110">
        <v>1726.2</v>
      </c>
      <c r="J410" s="112">
        <v>672.4</v>
      </c>
      <c r="K410" s="64" t="s">
        <v>42</v>
      </c>
      <c r="L410" s="110">
        <f t="shared" si="34"/>
        <v>264695.50800000003</v>
      </c>
      <c r="M410" s="115">
        <f t="shared" si="35"/>
        <v>26238.239999999998</v>
      </c>
      <c r="N410" s="115">
        <f t="shared" si="33"/>
        <v>290933.74800000002</v>
      </c>
      <c r="O410" s="115">
        <v>153.34</v>
      </c>
      <c r="P410" s="115">
        <v>15.2</v>
      </c>
      <c r="Q410" s="30"/>
      <c r="R410" s="115"/>
      <c r="S410" s="114" t="s">
        <v>37</v>
      </c>
      <c r="T410" s="114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 x14ac:dyDescent="0.3">
      <c r="C411" s="112">
        <v>30</v>
      </c>
      <c r="D411" s="63" t="s">
        <v>331</v>
      </c>
      <c r="E411" s="112">
        <v>1980</v>
      </c>
      <c r="F411" s="112"/>
      <c r="G411" s="112" t="s">
        <v>34</v>
      </c>
      <c r="H411" s="112">
        <v>2</v>
      </c>
      <c r="I411" s="110">
        <v>2293.3200000000002</v>
      </c>
      <c r="J411" s="112">
        <v>921.2</v>
      </c>
      <c r="K411" s="64" t="s">
        <v>45</v>
      </c>
      <c r="L411" s="110">
        <f t="shared" si="34"/>
        <v>1023531.6492000001</v>
      </c>
      <c r="M411" s="115">
        <f t="shared" si="35"/>
        <v>41142.160800000005</v>
      </c>
      <c r="N411" s="115">
        <f t="shared" si="33"/>
        <v>1064673.81</v>
      </c>
      <c r="O411" s="115">
        <v>446.31</v>
      </c>
      <c r="P411" s="115">
        <v>17.940000000000001</v>
      </c>
      <c r="Q411" s="115"/>
      <c r="R411" s="115"/>
      <c r="S411" s="114" t="s">
        <v>37</v>
      </c>
      <c r="T411" s="114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 x14ac:dyDescent="0.3">
      <c r="C412" s="112">
        <v>31</v>
      </c>
      <c r="D412" s="63" t="s">
        <v>332</v>
      </c>
      <c r="E412" s="112">
        <v>1982</v>
      </c>
      <c r="F412" s="112"/>
      <c r="G412" s="112" t="s">
        <v>34</v>
      </c>
      <c r="H412" s="112">
        <v>2</v>
      </c>
      <c r="I412" s="110">
        <v>2250.1</v>
      </c>
      <c r="J412" s="112">
        <v>885.4</v>
      </c>
      <c r="K412" s="64" t="s">
        <v>42</v>
      </c>
      <c r="L412" s="110">
        <f t="shared" si="34"/>
        <v>345030.33399999997</v>
      </c>
      <c r="M412" s="115">
        <f t="shared" si="35"/>
        <v>34201.519999999997</v>
      </c>
      <c r="N412" s="115">
        <f t="shared" si="33"/>
        <v>379231.85399999999</v>
      </c>
      <c r="O412" s="115">
        <v>153.34</v>
      </c>
      <c r="P412" s="115">
        <v>15.2</v>
      </c>
      <c r="Q412" s="30"/>
      <c r="R412" s="115"/>
      <c r="S412" s="114" t="s">
        <v>37</v>
      </c>
      <c r="T412" s="114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 x14ac:dyDescent="0.3">
      <c r="C413" s="112">
        <v>32</v>
      </c>
      <c r="D413" s="63" t="s">
        <v>333</v>
      </c>
      <c r="E413" s="112">
        <v>1982</v>
      </c>
      <c r="F413" s="112"/>
      <c r="G413" s="112" t="s">
        <v>34</v>
      </c>
      <c r="H413" s="112">
        <v>2</v>
      </c>
      <c r="I413" s="110">
        <v>2138.1</v>
      </c>
      <c r="J413" s="112">
        <v>879</v>
      </c>
      <c r="K413" s="64" t="s">
        <v>42</v>
      </c>
      <c r="L413" s="110">
        <f t="shared" si="34"/>
        <v>327856.25400000002</v>
      </c>
      <c r="M413" s="115">
        <f t="shared" si="35"/>
        <v>32499.119999999995</v>
      </c>
      <c r="N413" s="115">
        <f t="shared" si="33"/>
        <v>360355.37400000001</v>
      </c>
      <c r="O413" s="115">
        <v>153.34</v>
      </c>
      <c r="P413" s="115">
        <v>15.2</v>
      </c>
      <c r="Q413" s="30"/>
      <c r="R413" s="115"/>
      <c r="S413" s="114" t="s">
        <v>37</v>
      </c>
      <c r="T413" s="114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37.5" x14ac:dyDescent="0.3">
      <c r="C414" s="112">
        <v>33</v>
      </c>
      <c r="D414" s="63" t="s">
        <v>334</v>
      </c>
      <c r="E414" s="112">
        <v>1986</v>
      </c>
      <c r="F414" s="112"/>
      <c r="G414" s="112" t="s">
        <v>34</v>
      </c>
      <c r="H414" s="112">
        <v>2</v>
      </c>
      <c r="I414" s="110">
        <v>2149.8000000000002</v>
      </c>
      <c r="J414" s="112">
        <v>913.1</v>
      </c>
      <c r="K414" s="64" t="s">
        <v>42</v>
      </c>
      <c r="L414" s="110">
        <f t="shared" si="34"/>
        <v>329650.33200000005</v>
      </c>
      <c r="M414" s="115">
        <f t="shared" si="35"/>
        <v>32676.960000000003</v>
      </c>
      <c r="N414" s="115">
        <f t="shared" si="33"/>
        <v>362327.29200000007</v>
      </c>
      <c r="O414" s="115">
        <v>153.34</v>
      </c>
      <c r="P414" s="115">
        <v>15.2</v>
      </c>
      <c r="Q414" s="30"/>
      <c r="R414" s="115"/>
      <c r="S414" s="114" t="s">
        <v>37</v>
      </c>
      <c r="T414" s="114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56.25" x14ac:dyDescent="0.3">
      <c r="C415" s="112">
        <v>34</v>
      </c>
      <c r="D415" s="63" t="s">
        <v>335</v>
      </c>
      <c r="E415" s="112">
        <v>1960</v>
      </c>
      <c r="F415" s="112"/>
      <c r="G415" s="112" t="s">
        <v>56</v>
      </c>
      <c r="H415" s="112">
        <v>2</v>
      </c>
      <c r="I415" s="110">
        <v>1053.8</v>
      </c>
      <c r="J415" s="112">
        <v>397.6</v>
      </c>
      <c r="K415" s="64" t="s">
        <v>45</v>
      </c>
      <c r="L415" s="110">
        <f t="shared" si="34"/>
        <v>451195.00800000003</v>
      </c>
      <c r="M415" s="115">
        <f t="shared" si="35"/>
        <v>18494.189999999999</v>
      </c>
      <c r="N415" s="115">
        <f t="shared" si="33"/>
        <v>469689.19800000003</v>
      </c>
      <c r="O415" s="115">
        <v>428.16</v>
      </c>
      <c r="P415" s="115">
        <v>17.55</v>
      </c>
      <c r="Q415" s="30"/>
      <c r="R415" s="115"/>
      <c r="S415" s="114" t="s">
        <v>37</v>
      </c>
      <c r="T415" s="114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37.5" x14ac:dyDescent="0.3">
      <c r="C416" s="112">
        <v>35</v>
      </c>
      <c r="D416" s="63" t="s">
        <v>336</v>
      </c>
      <c r="E416" s="112">
        <v>1976</v>
      </c>
      <c r="F416" s="112"/>
      <c r="G416" s="112" t="s">
        <v>34</v>
      </c>
      <c r="H416" s="112">
        <v>2</v>
      </c>
      <c r="I416" s="110">
        <v>1271.7</v>
      </c>
      <c r="J416" s="112">
        <v>710.5</v>
      </c>
      <c r="K416" s="64" t="s">
        <v>45</v>
      </c>
      <c r="L416" s="110">
        <f t="shared" si="34"/>
        <v>567572.42700000003</v>
      </c>
      <c r="M416" s="115">
        <f t="shared" si="35"/>
        <v>22814.298000000003</v>
      </c>
      <c r="N416" s="115">
        <f t="shared" si="33"/>
        <v>590386.72499999998</v>
      </c>
      <c r="O416" s="115">
        <v>446.31</v>
      </c>
      <c r="P416" s="115">
        <v>17.940000000000001</v>
      </c>
      <c r="Q416" s="115"/>
      <c r="R416" s="115"/>
      <c r="S416" s="114" t="s">
        <v>37</v>
      </c>
      <c r="T416" s="114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 ht="56.25" x14ac:dyDescent="0.3">
      <c r="C417" s="112"/>
      <c r="D417" s="63"/>
      <c r="E417" s="112"/>
      <c r="F417" s="112"/>
      <c r="G417" s="112"/>
      <c r="H417" s="112"/>
      <c r="I417" s="110"/>
      <c r="J417" s="112"/>
      <c r="K417" s="64" t="s">
        <v>35</v>
      </c>
      <c r="L417" s="110">
        <f>I416*O417</f>
        <v>71507.690999999992</v>
      </c>
      <c r="M417" s="115">
        <f>I416*P417</f>
        <v>17536.742999999999</v>
      </c>
      <c r="N417" s="115">
        <f t="shared" si="33"/>
        <v>89044.433999999994</v>
      </c>
      <c r="O417" s="115">
        <v>56.23</v>
      </c>
      <c r="P417" s="115">
        <v>13.79</v>
      </c>
      <c r="Q417" s="30"/>
      <c r="R417" s="115"/>
      <c r="S417" s="114" t="s">
        <v>37</v>
      </c>
      <c r="T417" s="114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 x14ac:dyDescent="0.3">
      <c r="C418" s="112">
        <v>36</v>
      </c>
      <c r="D418" s="63" t="s">
        <v>87</v>
      </c>
      <c r="E418" s="112">
        <v>1980</v>
      </c>
      <c r="F418" s="112"/>
      <c r="G418" s="112" t="s">
        <v>34</v>
      </c>
      <c r="H418" s="112">
        <v>2</v>
      </c>
      <c r="I418" s="110">
        <v>1647.7</v>
      </c>
      <c r="J418" s="112">
        <v>944.8</v>
      </c>
      <c r="K418" s="64" t="s">
        <v>229</v>
      </c>
      <c r="L418" s="110">
        <f>I418*O418</f>
        <v>1899995.8239999998</v>
      </c>
      <c r="M418" s="115">
        <f>I418*P418</f>
        <v>59383.108</v>
      </c>
      <c r="N418" s="115">
        <f t="shared" si="33"/>
        <v>1959378.9319999998</v>
      </c>
      <c r="O418" s="115">
        <v>1153.1199999999999</v>
      </c>
      <c r="P418" s="115">
        <v>36.04</v>
      </c>
      <c r="Q418" s="30"/>
      <c r="R418" s="115"/>
      <c r="S418" s="114" t="s">
        <v>37</v>
      </c>
      <c r="T418" s="114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 x14ac:dyDescent="0.3">
      <c r="C419" s="112">
        <v>37</v>
      </c>
      <c r="D419" s="63" t="s">
        <v>88</v>
      </c>
      <c r="E419" s="112">
        <v>1980</v>
      </c>
      <c r="F419" s="112"/>
      <c r="G419" s="112" t="s">
        <v>34</v>
      </c>
      <c r="H419" s="112">
        <v>2</v>
      </c>
      <c r="I419" s="110">
        <v>1647.7</v>
      </c>
      <c r="J419" s="112">
        <v>944.8</v>
      </c>
      <c r="K419" s="64" t="s">
        <v>229</v>
      </c>
      <c r="L419" s="110">
        <f>I419*O419</f>
        <v>1899995.8239999998</v>
      </c>
      <c r="M419" s="115">
        <f>I419*P419</f>
        <v>59383.108</v>
      </c>
      <c r="N419" s="115">
        <f t="shared" si="33"/>
        <v>1959378.9319999998</v>
      </c>
      <c r="O419" s="115">
        <v>1153.1199999999999</v>
      </c>
      <c r="P419" s="115">
        <v>36.04</v>
      </c>
      <c r="Q419" s="30"/>
      <c r="R419" s="115"/>
      <c r="S419" s="114" t="s">
        <v>37</v>
      </c>
      <c r="T419" s="114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9" customFormat="1" x14ac:dyDescent="0.3">
      <c r="C420" s="112">
        <v>38</v>
      </c>
      <c r="D420" s="63" t="s">
        <v>86</v>
      </c>
      <c r="E420" s="112">
        <v>1980</v>
      </c>
      <c r="F420" s="112"/>
      <c r="G420" s="112" t="s">
        <v>34</v>
      </c>
      <c r="H420" s="112">
        <v>2</v>
      </c>
      <c r="I420" s="110">
        <v>1647.7</v>
      </c>
      <c r="J420" s="112">
        <v>944.8</v>
      </c>
      <c r="K420" s="64" t="s">
        <v>229</v>
      </c>
      <c r="L420" s="110">
        <f>I420*O420</f>
        <v>1899995.8239999998</v>
      </c>
      <c r="M420" s="115">
        <f>I420*P420</f>
        <v>59383.108</v>
      </c>
      <c r="N420" s="115">
        <f t="shared" si="33"/>
        <v>1959378.9319999998</v>
      </c>
      <c r="O420" s="115">
        <v>1153.1199999999999</v>
      </c>
      <c r="P420" s="115">
        <v>36.04</v>
      </c>
      <c r="Q420" s="30"/>
      <c r="R420" s="115"/>
      <c r="S420" s="114" t="s">
        <v>37</v>
      </c>
      <c r="T420" s="114" t="s">
        <v>265</v>
      </c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3:44" s="66" customFormat="1" x14ac:dyDescent="0.3">
      <c r="C421" s="32"/>
      <c r="D421" s="62" t="s">
        <v>107</v>
      </c>
      <c r="E421" s="32"/>
      <c r="F421" s="32"/>
      <c r="G421" s="32"/>
      <c r="H421" s="32"/>
      <c r="I421" s="26"/>
      <c r="J421" s="32"/>
      <c r="K421" s="27"/>
      <c r="L421" s="26">
        <f>SUM(L422:L433)</f>
        <v>7697373.7489999989</v>
      </c>
      <c r="M421" s="30">
        <f>SUM(M422:M433)</f>
        <v>355725.97899999993</v>
      </c>
      <c r="N421" s="30">
        <f>SUM(N422:N433)</f>
        <v>8053099.7279999983</v>
      </c>
      <c r="O421" s="30"/>
      <c r="P421" s="115"/>
      <c r="Q421" s="30"/>
      <c r="R421" s="30"/>
      <c r="S421" s="30"/>
      <c r="T421" s="47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</row>
    <row r="422" spans="3:44" s="9" customFormat="1" ht="37.5" x14ac:dyDescent="0.3">
      <c r="C422" s="112">
        <v>1</v>
      </c>
      <c r="D422" s="63" t="s">
        <v>337</v>
      </c>
      <c r="E422" s="112">
        <v>1970</v>
      </c>
      <c r="F422" s="112"/>
      <c r="G422" s="112" t="s">
        <v>34</v>
      </c>
      <c r="H422" s="112">
        <v>2</v>
      </c>
      <c r="I422" s="110">
        <v>1840.9</v>
      </c>
      <c r="J422" s="112">
        <v>738.1</v>
      </c>
      <c r="K422" s="64" t="s">
        <v>42</v>
      </c>
      <c r="L422" s="110">
        <f>I422*O422</f>
        <v>282283.60600000003</v>
      </c>
      <c r="M422" s="115">
        <f>I422*P422</f>
        <v>27981.68</v>
      </c>
      <c r="N422" s="115">
        <f t="shared" ref="N422:N433" si="36">L422+M422</f>
        <v>310265.28600000002</v>
      </c>
      <c r="O422" s="115">
        <v>153.34</v>
      </c>
      <c r="P422" s="115">
        <v>15.2</v>
      </c>
      <c r="Q422" s="30"/>
      <c r="R422" s="115"/>
      <c r="S422" s="114" t="s">
        <v>37</v>
      </c>
      <c r="T422" s="114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 x14ac:dyDescent="0.3">
      <c r="C423" s="112">
        <v>2</v>
      </c>
      <c r="D423" s="63" t="s">
        <v>338</v>
      </c>
      <c r="E423" s="112">
        <v>1972</v>
      </c>
      <c r="F423" s="112"/>
      <c r="G423" s="112" t="s">
        <v>63</v>
      </c>
      <c r="H423" s="112">
        <v>2</v>
      </c>
      <c r="I423" s="110">
        <v>694.8</v>
      </c>
      <c r="J423" s="112">
        <v>389.4</v>
      </c>
      <c r="K423" s="64" t="s">
        <v>42</v>
      </c>
      <c r="L423" s="110">
        <f>I423*O423</f>
        <v>86599.871999999988</v>
      </c>
      <c r="M423" s="115">
        <f>I423*P423</f>
        <v>10595.699999999999</v>
      </c>
      <c r="N423" s="115">
        <f t="shared" si="36"/>
        <v>97195.571999999986</v>
      </c>
      <c r="O423" s="115">
        <v>124.64</v>
      </c>
      <c r="P423" s="115">
        <v>15.25</v>
      </c>
      <c r="Q423" s="30"/>
      <c r="R423" s="115"/>
      <c r="S423" s="114" t="s">
        <v>37</v>
      </c>
      <c r="T423" s="114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 ht="37.5" x14ac:dyDescent="0.3">
      <c r="C424" s="112">
        <v>3</v>
      </c>
      <c r="D424" s="63" t="s">
        <v>339</v>
      </c>
      <c r="E424" s="112">
        <v>1973</v>
      </c>
      <c r="F424" s="112"/>
      <c r="G424" s="112" t="s">
        <v>63</v>
      </c>
      <c r="H424" s="112">
        <v>2</v>
      </c>
      <c r="I424" s="110">
        <v>899.4</v>
      </c>
      <c r="J424" s="112">
        <v>497.2</v>
      </c>
      <c r="K424" s="64" t="s">
        <v>42</v>
      </c>
      <c r="L424" s="110">
        <f>I424*O424</f>
        <v>112101.216</v>
      </c>
      <c r="M424" s="115">
        <f>I424*P424</f>
        <v>13715.85</v>
      </c>
      <c r="N424" s="115">
        <f t="shared" si="36"/>
        <v>125817.06600000001</v>
      </c>
      <c r="O424" s="115">
        <v>124.64</v>
      </c>
      <c r="P424" s="115">
        <v>15.25</v>
      </c>
      <c r="Q424" s="30"/>
      <c r="R424" s="115"/>
      <c r="S424" s="114" t="s">
        <v>37</v>
      </c>
      <c r="T424" s="114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 x14ac:dyDescent="0.3">
      <c r="C425" s="112"/>
      <c r="D425" s="63"/>
      <c r="E425" s="112"/>
      <c r="F425" s="112"/>
      <c r="G425" s="112"/>
      <c r="H425" s="112"/>
      <c r="I425" s="110"/>
      <c r="J425" s="112"/>
      <c r="K425" s="64" t="s">
        <v>229</v>
      </c>
      <c r="L425" s="110">
        <f>I424*O425</f>
        <v>765344.43</v>
      </c>
      <c r="M425" s="115">
        <f>I424*P425</f>
        <v>16378.074000000001</v>
      </c>
      <c r="N425" s="115">
        <f t="shared" si="36"/>
        <v>781722.50400000007</v>
      </c>
      <c r="O425" s="115">
        <v>850.95</v>
      </c>
      <c r="P425" s="115">
        <v>18.21</v>
      </c>
      <c r="Q425" s="30"/>
      <c r="R425" s="115"/>
      <c r="S425" s="114" t="s">
        <v>37</v>
      </c>
      <c r="T425" s="114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 ht="37.5" x14ac:dyDescent="0.3">
      <c r="C426" s="112">
        <v>4</v>
      </c>
      <c r="D426" s="63" t="s">
        <v>340</v>
      </c>
      <c r="E426" s="112">
        <v>1973</v>
      </c>
      <c r="F426" s="112"/>
      <c r="G426" s="112" t="s">
        <v>34</v>
      </c>
      <c r="H426" s="112">
        <v>2</v>
      </c>
      <c r="I426" s="110">
        <v>1568.1</v>
      </c>
      <c r="J426" s="112">
        <v>862</v>
      </c>
      <c r="K426" s="64" t="s">
        <v>42</v>
      </c>
      <c r="L426" s="110">
        <f>I426*O426</f>
        <v>256776.37499999997</v>
      </c>
      <c r="M426" s="115">
        <f>I426*P426</f>
        <v>23835.119999999999</v>
      </c>
      <c r="N426" s="115">
        <f t="shared" si="36"/>
        <v>280611.495</v>
      </c>
      <c r="O426" s="115">
        <v>163.75</v>
      </c>
      <c r="P426" s="115">
        <v>15.2</v>
      </c>
      <c r="Q426" s="30"/>
      <c r="R426" s="115"/>
      <c r="S426" s="114" t="s">
        <v>37</v>
      </c>
      <c r="T426" s="114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s="9" customFormat="1" x14ac:dyDescent="0.3">
      <c r="C427" s="112"/>
      <c r="D427" s="63"/>
      <c r="E427" s="112"/>
      <c r="F427" s="112"/>
      <c r="G427" s="112"/>
      <c r="H427" s="112"/>
      <c r="I427" s="110"/>
      <c r="J427" s="112"/>
      <c r="K427" s="64" t="s">
        <v>229</v>
      </c>
      <c r="L427" s="110">
        <f>I426*O427</f>
        <v>1780577.5499999998</v>
      </c>
      <c r="M427" s="115">
        <f>I426*P427</f>
        <v>61453.838999999993</v>
      </c>
      <c r="N427" s="115">
        <f t="shared" si="36"/>
        <v>1842031.3889999997</v>
      </c>
      <c r="O427" s="115">
        <v>1135.5</v>
      </c>
      <c r="P427" s="115">
        <v>39.19</v>
      </c>
      <c r="Q427" s="30"/>
      <c r="R427" s="115"/>
      <c r="S427" s="114" t="s">
        <v>37</v>
      </c>
      <c r="T427" s="114" t="s">
        <v>265</v>
      </c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3:44" ht="37.5" x14ac:dyDescent="0.3">
      <c r="C428" s="112">
        <v>5</v>
      </c>
      <c r="D428" s="63" t="s">
        <v>341</v>
      </c>
      <c r="E428" s="112">
        <v>1973</v>
      </c>
      <c r="F428" s="112"/>
      <c r="G428" s="112" t="s">
        <v>34</v>
      </c>
      <c r="H428" s="112">
        <v>2</v>
      </c>
      <c r="I428" s="110">
        <v>1572.3</v>
      </c>
      <c r="J428" s="112">
        <v>866.2</v>
      </c>
      <c r="K428" s="64" t="s">
        <v>42</v>
      </c>
      <c r="L428" s="110">
        <f>I428*O428</f>
        <v>257464.125</v>
      </c>
      <c r="M428" s="115">
        <f>I428*P428</f>
        <v>23898.959999999999</v>
      </c>
      <c r="N428" s="115">
        <f t="shared" si="36"/>
        <v>281363.08500000002</v>
      </c>
      <c r="O428" s="115">
        <v>163.75</v>
      </c>
      <c r="P428" s="115">
        <v>15.2</v>
      </c>
      <c r="Q428" s="30"/>
      <c r="R428" s="115"/>
      <c r="S428" s="114" t="s">
        <v>37</v>
      </c>
      <c r="T428" s="114" t="s">
        <v>265</v>
      </c>
    </row>
    <row r="429" spans="3:44" x14ac:dyDescent="0.3">
      <c r="C429" s="112"/>
      <c r="D429" s="63"/>
      <c r="E429" s="112"/>
      <c r="F429" s="112"/>
      <c r="G429" s="112"/>
      <c r="H429" s="112"/>
      <c r="I429" s="110"/>
      <c r="J429" s="112"/>
      <c r="K429" s="64" t="s">
        <v>229</v>
      </c>
      <c r="L429" s="110">
        <f>I428*O429</f>
        <v>1785346.65</v>
      </c>
      <c r="M429" s="115">
        <f>I428*P429</f>
        <v>61618.436999999998</v>
      </c>
      <c r="N429" s="115">
        <f t="shared" si="36"/>
        <v>1846965.0869999998</v>
      </c>
      <c r="O429" s="115">
        <v>1135.5</v>
      </c>
      <c r="P429" s="115">
        <v>39.19</v>
      </c>
      <c r="Q429" s="115"/>
      <c r="R429" s="115"/>
      <c r="S429" s="114" t="s">
        <v>37</v>
      </c>
      <c r="T429" s="114" t="s">
        <v>265</v>
      </c>
    </row>
    <row r="430" spans="3:44" ht="37.5" x14ac:dyDescent="0.3">
      <c r="C430" s="112">
        <v>6</v>
      </c>
      <c r="D430" s="63" t="s">
        <v>342</v>
      </c>
      <c r="E430" s="112">
        <v>1975</v>
      </c>
      <c r="F430" s="112"/>
      <c r="G430" s="112" t="s">
        <v>34</v>
      </c>
      <c r="H430" s="112">
        <v>2</v>
      </c>
      <c r="I430" s="110">
        <v>1018.4</v>
      </c>
      <c r="J430" s="112">
        <v>568.4</v>
      </c>
      <c r="K430" s="64" t="s">
        <v>42</v>
      </c>
      <c r="L430" s="110">
        <f>I430*O430</f>
        <v>166763</v>
      </c>
      <c r="M430" s="115">
        <f>I430*P430</f>
        <v>15479.679999999998</v>
      </c>
      <c r="N430" s="115">
        <f t="shared" si="36"/>
        <v>182242.68</v>
      </c>
      <c r="O430" s="115">
        <v>163.75</v>
      </c>
      <c r="P430" s="115">
        <v>15.2</v>
      </c>
      <c r="Q430" s="30"/>
      <c r="R430" s="115"/>
      <c r="S430" s="114" t="s">
        <v>37</v>
      </c>
      <c r="T430" s="114" t="s">
        <v>265</v>
      </c>
    </row>
    <row r="431" spans="3:44" ht="37.5" x14ac:dyDescent="0.3">
      <c r="C431" s="112">
        <v>7</v>
      </c>
      <c r="D431" s="63" t="s">
        <v>343</v>
      </c>
      <c r="E431" s="112">
        <v>1975</v>
      </c>
      <c r="F431" s="112"/>
      <c r="G431" s="112" t="s">
        <v>34</v>
      </c>
      <c r="H431" s="112">
        <v>2</v>
      </c>
      <c r="I431" s="110">
        <v>1018.4</v>
      </c>
      <c r="J431" s="112">
        <v>568.4</v>
      </c>
      <c r="K431" s="64" t="s">
        <v>42</v>
      </c>
      <c r="L431" s="110">
        <f>I431*O431</f>
        <v>166763</v>
      </c>
      <c r="M431" s="115">
        <f>I431*P431</f>
        <v>15479.679999999998</v>
      </c>
      <c r="N431" s="115">
        <f t="shared" si="36"/>
        <v>182242.68</v>
      </c>
      <c r="O431" s="115">
        <v>163.75</v>
      </c>
      <c r="P431" s="115">
        <v>15.2</v>
      </c>
      <c r="Q431" s="30"/>
      <c r="R431" s="115"/>
      <c r="S431" s="114" t="s">
        <v>37</v>
      </c>
      <c r="T431" s="114" t="s">
        <v>265</v>
      </c>
    </row>
    <row r="432" spans="3:44" ht="37.5" x14ac:dyDescent="0.3">
      <c r="C432" s="112">
        <v>8</v>
      </c>
      <c r="D432" s="63" t="s">
        <v>344</v>
      </c>
      <c r="E432" s="112">
        <v>1974</v>
      </c>
      <c r="F432" s="112"/>
      <c r="G432" s="112" t="s">
        <v>34</v>
      </c>
      <c r="H432" s="112">
        <v>2</v>
      </c>
      <c r="I432" s="110">
        <v>1568.1</v>
      </c>
      <c r="J432" s="112">
        <v>862</v>
      </c>
      <c r="K432" s="64" t="s">
        <v>42</v>
      </c>
      <c r="L432" s="110">
        <f>I432*O432</f>
        <v>256776.37499999997</v>
      </c>
      <c r="M432" s="115">
        <f>I432*P432</f>
        <v>23835.119999999999</v>
      </c>
      <c r="N432" s="115">
        <f t="shared" si="36"/>
        <v>280611.495</v>
      </c>
      <c r="O432" s="115">
        <v>163.75</v>
      </c>
      <c r="P432" s="115">
        <v>15.2</v>
      </c>
      <c r="Q432" s="115"/>
      <c r="R432" s="115"/>
      <c r="S432" s="114" t="s">
        <v>37</v>
      </c>
      <c r="T432" s="114" t="s">
        <v>265</v>
      </c>
    </row>
    <row r="433" spans="1:20" x14ac:dyDescent="0.3">
      <c r="C433" s="112"/>
      <c r="D433" s="63"/>
      <c r="E433" s="112"/>
      <c r="F433" s="112"/>
      <c r="G433" s="112"/>
      <c r="H433" s="112"/>
      <c r="I433" s="110"/>
      <c r="J433" s="112"/>
      <c r="K433" s="64" t="s">
        <v>229</v>
      </c>
      <c r="L433" s="110">
        <f>I432*O433</f>
        <v>1780577.5499999998</v>
      </c>
      <c r="M433" s="115">
        <f>I432*P433</f>
        <v>61453.838999999993</v>
      </c>
      <c r="N433" s="115">
        <f t="shared" si="36"/>
        <v>1842031.3889999997</v>
      </c>
      <c r="O433" s="115">
        <v>1135.5</v>
      </c>
      <c r="P433" s="115">
        <v>39.19</v>
      </c>
      <c r="Q433" s="30"/>
      <c r="R433" s="115"/>
      <c r="S433" s="114" t="s">
        <v>37</v>
      </c>
      <c r="T433" s="114" t="s">
        <v>265</v>
      </c>
    </row>
    <row r="434" spans="1:20" s="61" customFormat="1" x14ac:dyDescent="0.3">
      <c r="A434" s="133"/>
      <c r="B434" s="1"/>
      <c r="C434" s="32"/>
      <c r="D434" s="62" t="s">
        <v>109</v>
      </c>
      <c r="E434" s="32"/>
      <c r="F434" s="32"/>
      <c r="G434" s="32"/>
      <c r="H434" s="32"/>
      <c r="I434" s="26"/>
      <c r="J434" s="32"/>
      <c r="K434" s="27"/>
      <c r="L434" s="26">
        <f>SUM(L435:L445)</f>
        <v>3710533.7685999991</v>
      </c>
      <c r="M434" s="30">
        <f>SUM(M435:M445)</f>
        <v>282995.788</v>
      </c>
      <c r="N434" s="30">
        <f>SUM(N435:N445)</f>
        <v>3993529.5566000007</v>
      </c>
      <c r="O434" s="30"/>
      <c r="P434" s="115"/>
      <c r="Q434" s="30"/>
      <c r="R434" s="30"/>
      <c r="S434" s="30"/>
      <c r="T434" s="47"/>
    </row>
    <row r="435" spans="1:20" ht="37.5" x14ac:dyDescent="0.3">
      <c r="C435" s="112">
        <v>1</v>
      </c>
      <c r="D435" s="63" t="s">
        <v>345</v>
      </c>
      <c r="E435" s="112">
        <v>1983</v>
      </c>
      <c r="F435" s="112"/>
      <c r="G435" s="112" t="s">
        <v>34</v>
      </c>
      <c r="H435" s="112">
        <v>2</v>
      </c>
      <c r="I435" s="110">
        <v>1770</v>
      </c>
      <c r="J435" s="112">
        <v>426.9</v>
      </c>
      <c r="K435" s="64" t="s">
        <v>42</v>
      </c>
      <c r="L435" s="110">
        <f>I435*O435</f>
        <v>271411.8</v>
      </c>
      <c r="M435" s="115">
        <f>I435*P435</f>
        <v>26904</v>
      </c>
      <c r="N435" s="115">
        <f t="shared" ref="N435:N445" si="37">L435+M435</f>
        <v>298315.8</v>
      </c>
      <c r="O435" s="115">
        <v>153.34</v>
      </c>
      <c r="P435" s="115">
        <v>15.2</v>
      </c>
      <c r="Q435" s="30"/>
      <c r="R435" s="115"/>
      <c r="S435" s="114" t="s">
        <v>37</v>
      </c>
      <c r="T435" s="114" t="s">
        <v>265</v>
      </c>
    </row>
    <row r="436" spans="1:20" ht="37.5" x14ac:dyDescent="0.3">
      <c r="C436" s="112">
        <v>2</v>
      </c>
      <c r="D436" s="63" t="s">
        <v>110</v>
      </c>
      <c r="E436" s="112">
        <v>1980</v>
      </c>
      <c r="F436" s="112"/>
      <c r="G436" s="112" t="s">
        <v>34</v>
      </c>
      <c r="H436" s="112">
        <v>2</v>
      </c>
      <c r="I436" s="110">
        <v>1971.9499999999998</v>
      </c>
      <c r="J436" s="112">
        <v>832.3</v>
      </c>
      <c r="K436" s="64" t="s">
        <v>42</v>
      </c>
      <c r="L436" s="110">
        <f>I436*O436</f>
        <v>302378.81299999997</v>
      </c>
      <c r="M436" s="115">
        <f>I436*P436</f>
        <v>29973.639999999996</v>
      </c>
      <c r="N436" s="115">
        <f t="shared" si="37"/>
        <v>332352.45299999998</v>
      </c>
      <c r="O436" s="115">
        <v>153.34</v>
      </c>
      <c r="P436" s="115">
        <v>15.2</v>
      </c>
      <c r="Q436" s="30"/>
      <c r="R436" s="115"/>
      <c r="S436" s="114" t="s">
        <v>37</v>
      </c>
      <c r="T436" s="114" t="s">
        <v>265</v>
      </c>
    </row>
    <row r="437" spans="1:20" ht="37.5" x14ac:dyDescent="0.3">
      <c r="C437" s="112">
        <v>3</v>
      </c>
      <c r="D437" s="63" t="s">
        <v>346</v>
      </c>
      <c r="E437" s="112">
        <v>1980</v>
      </c>
      <c r="F437" s="112"/>
      <c r="G437" s="112" t="s">
        <v>34</v>
      </c>
      <c r="H437" s="112">
        <v>2</v>
      </c>
      <c r="I437" s="110">
        <v>2160.4</v>
      </c>
      <c r="J437" s="112">
        <v>849.9</v>
      </c>
      <c r="K437" s="64" t="s">
        <v>42</v>
      </c>
      <c r="L437" s="110">
        <f>I437*O437</f>
        <v>331275.73600000003</v>
      </c>
      <c r="M437" s="115">
        <f>I437*P437</f>
        <v>32838.080000000002</v>
      </c>
      <c r="N437" s="115">
        <f t="shared" si="37"/>
        <v>364113.81600000005</v>
      </c>
      <c r="O437" s="115">
        <v>153.34</v>
      </c>
      <c r="P437" s="115">
        <v>15.2</v>
      </c>
      <c r="Q437" s="30"/>
      <c r="R437" s="115"/>
      <c r="S437" s="114" t="s">
        <v>37</v>
      </c>
      <c r="T437" s="114" t="s">
        <v>265</v>
      </c>
    </row>
    <row r="438" spans="1:20" ht="37.5" x14ac:dyDescent="0.3">
      <c r="C438" s="112"/>
      <c r="D438" s="63"/>
      <c r="E438" s="112"/>
      <c r="F438" s="112"/>
      <c r="G438" s="112"/>
      <c r="H438" s="112"/>
      <c r="I438" s="110"/>
      <c r="J438" s="112"/>
      <c r="K438" s="64" t="s">
        <v>45</v>
      </c>
      <c r="L438" s="115">
        <f>I437*O438</f>
        <v>964208.12400000007</v>
      </c>
      <c r="M438" s="115">
        <f>I437*P438</f>
        <v>38757.576000000001</v>
      </c>
      <c r="N438" s="115">
        <f t="shared" si="37"/>
        <v>1002965.7000000001</v>
      </c>
      <c r="O438" s="115">
        <v>446.31</v>
      </c>
      <c r="P438" s="115">
        <v>17.940000000000001</v>
      </c>
      <c r="Q438" s="115"/>
      <c r="R438" s="115"/>
      <c r="S438" s="114" t="s">
        <v>37</v>
      </c>
      <c r="T438" s="114" t="s">
        <v>265</v>
      </c>
    </row>
    <row r="439" spans="1:20" ht="37.5" x14ac:dyDescent="0.3">
      <c r="C439" s="112">
        <v>4</v>
      </c>
      <c r="D439" s="63" t="s">
        <v>347</v>
      </c>
      <c r="E439" s="112">
        <v>1992</v>
      </c>
      <c r="F439" s="112"/>
      <c r="G439" s="112" t="s">
        <v>63</v>
      </c>
      <c r="H439" s="112">
        <v>2</v>
      </c>
      <c r="I439" s="110">
        <v>1248.7</v>
      </c>
      <c r="J439" s="112">
        <v>743.5</v>
      </c>
      <c r="K439" s="64" t="s">
        <v>42</v>
      </c>
      <c r="L439" s="110">
        <f>I439*O439</f>
        <v>209169.73699999999</v>
      </c>
      <c r="M439" s="115">
        <f>I439*P439</f>
        <v>19067.649000000001</v>
      </c>
      <c r="N439" s="115">
        <f t="shared" si="37"/>
        <v>228237.386</v>
      </c>
      <c r="O439" s="115">
        <v>167.51</v>
      </c>
      <c r="P439" s="115">
        <v>15.27</v>
      </c>
      <c r="Q439" s="30"/>
      <c r="R439" s="115"/>
      <c r="S439" s="114" t="s">
        <v>37</v>
      </c>
      <c r="T439" s="114" t="s">
        <v>265</v>
      </c>
    </row>
    <row r="440" spans="1:20" ht="37.5" x14ac:dyDescent="0.3">
      <c r="C440" s="112">
        <v>5</v>
      </c>
      <c r="D440" s="63" t="s">
        <v>348</v>
      </c>
      <c r="E440" s="112">
        <v>1994</v>
      </c>
      <c r="F440" s="112"/>
      <c r="G440" s="112" t="s">
        <v>34</v>
      </c>
      <c r="H440" s="112">
        <v>2</v>
      </c>
      <c r="I440" s="110">
        <v>1503.29</v>
      </c>
      <c r="J440" s="112">
        <v>490.2</v>
      </c>
      <c r="K440" s="64" t="s">
        <v>42</v>
      </c>
      <c r="L440" s="110">
        <f>I440*O440</f>
        <v>230514.48860000001</v>
      </c>
      <c r="M440" s="115">
        <f>I440*P440</f>
        <v>22850.007999999998</v>
      </c>
      <c r="N440" s="115">
        <f t="shared" si="37"/>
        <v>253364.49660000001</v>
      </c>
      <c r="O440" s="115">
        <v>153.34</v>
      </c>
      <c r="P440" s="115">
        <v>15.2</v>
      </c>
      <c r="Q440" s="30"/>
      <c r="R440" s="115"/>
      <c r="S440" s="114" t="s">
        <v>37</v>
      </c>
      <c r="T440" s="114" t="s">
        <v>265</v>
      </c>
    </row>
    <row r="441" spans="1:20" ht="37.5" x14ac:dyDescent="0.3">
      <c r="C441" s="112">
        <v>6</v>
      </c>
      <c r="D441" s="63" t="s">
        <v>349</v>
      </c>
      <c r="E441" s="112">
        <v>1976</v>
      </c>
      <c r="F441" s="112"/>
      <c r="G441" s="112" t="s">
        <v>34</v>
      </c>
      <c r="H441" s="112">
        <v>2</v>
      </c>
      <c r="I441" s="110">
        <v>1816.5</v>
      </c>
      <c r="J441" s="112">
        <v>724.3</v>
      </c>
      <c r="K441" s="64" t="s">
        <v>42</v>
      </c>
      <c r="L441" s="110">
        <f>I441*O441</f>
        <v>278542.11</v>
      </c>
      <c r="M441" s="115">
        <f>I441*P441</f>
        <v>27610.799999999999</v>
      </c>
      <c r="N441" s="115">
        <f t="shared" si="37"/>
        <v>306152.90999999997</v>
      </c>
      <c r="O441" s="115">
        <v>153.34</v>
      </c>
      <c r="P441" s="115">
        <v>15.2</v>
      </c>
      <c r="Q441" s="30"/>
      <c r="R441" s="115"/>
      <c r="S441" s="114" t="s">
        <v>37</v>
      </c>
      <c r="T441" s="114" t="s">
        <v>265</v>
      </c>
    </row>
    <row r="442" spans="1:20" ht="37.5" x14ac:dyDescent="0.3">
      <c r="C442" s="112"/>
      <c r="D442" s="63"/>
      <c r="E442" s="112"/>
      <c r="F442" s="112"/>
      <c r="G442" s="112"/>
      <c r="H442" s="112"/>
      <c r="I442" s="110"/>
      <c r="J442" s="112"/>
      <c r="K442" s="64" t="s">
        <v>45</v>
      </c>
      <c r="L442" s="110">
        <f>I441*O442</f>
        <v>810722.11499999999</v>
      </c>
      <c r="M442" s="115">
        <f>I441*P442</f>
        <v>32588.010000000002</v>
      </c>
      <c r="N442" s="115">
        <f t="shared" si="37"/>
        <v>843310.125</v>
      </c>
      <c r="O442" s="115">
        <v>446.31</v>
      </c>
      <c r="P442" s="115">
        <v>17.940000000000001</v>
      </c>
      <c r="Q442" s="30"/>
      <c r="R442" s="115"/>
      <c r="S442" s="114" t="s">
        <v>37</v>
      </c>
      <c r="T442" s="114" t="s">
        <v>265</v>
      </c>
    </row>
    <row r="443" spans="1:20" ht="56.25" x14ac:dyDescent="0.3">
      <c r="C443" s="112"/>
      <c r="D443" s="63"/>
      <c r="E443" s="112"/>
      <c r="F443" s="112"/>
      <c r="G443" s="112"/>
      <c r="H443" s="112"/>
      <c r="I443" s="110"/>
      <c r="J443" s="112"/>
      <c r="K443" s="64" t="s">
        <v>35</v>
      </c>
      <c r="L443" s="110">
        <f>I441*O443</f>
        <v>102141.795</v>
      </c>
      <c r="M443" s="115">
        <f>I441*P443</f>
        <v>25049.535</v>
      </c>
      <c r="N443" s="115">
        <f t="shared" si="37"/>
        <v>127191.33</v>
      </c>
      <c r="O443" s="115">
        <v>56.23</v>
      </c>
      <c r="P443" s="115">
        <v>13.79</v>
      </c>
      <c r="Q443" s="30"/>
      <c r="R443" s="115"/>
      <c r="S443" s="114" t="s">
        <v>37</v>
      </c>
      <c r="T443" s="114" t="s">
        <v>265</v>
      </c>
    </row>
    <row r="444" spans="1:20" ht="56.25" x14ac:dyDescent="0.3">
      <c r="C444" s="112"/>
      <c r="D444" s="63"/>
      <c r="E444" s="112"/>
      <c r="F444" s="112"/>
      <c r="G444" s="112"/>
      <c r="H444" s="112"/>
      <c r="I444" s="110"/>
      <c r="J444" s="112"/>
      <c r="K444" s="64" t="s">
        <v>38</v>
      </c>
      <c r="L444" s="110">
        <f>I441*O444</f>
        <v>63523.004999999997</v>
      </c>
      <c r="M444" s="115">
        <f>I441*P444</f>
        <v>24213.945</v>
      </c>
      <c r="N444" s="115">
        <f t="shared" si="37"/>
        <v>87736.95</v>
      </c>
      <c r="O444" s="115">
        <v>34.97</v>
      </c>
      <c r="P444" s="115">
        <v>13.33</v>
      </c>
      <c r="Q444" s="30"/>
      <c r="R444" s="115"/>
      <c r="S444" s="114" t="s">
        <v>37</v>
      </c>
      <c r="T444" s="114" t="s">
        <v>265</v>
      </c>
    </row>
    <row r="445" spans="1:20" x14ac:dyDescent="0.3">
      <c r="C445" s="112"/>
      <c r="D445" s="63"/>
      <c r="E445" s="112"/>
      <c r="F445" s="112"/>
      <c r="G445" s="112"/>
      <c r="H445" s="112"/>
      <c r="I445" s="110"/>
      <c r="J445" s="112"/>
      <c r="K445" s="64" t="s">
        <v>105</v>
      </c>
      <c r="L445" s="110">
        <f>I441*O445</f>
        <v>146646.04500000001</v>
      </c>
      <c r="M445" s="115">
        <f>I441*P445</f>
        <v>3142.5450000000001</v>
      </c>
      <c r="N445" s="115">
        <f t="shared" si="37"/>
        <v>149788.59000000003</v>
      </c>
      <c r="O445" s="115">
        <v>80.73</v>
      </c>
      <c r="P445" s="115">
        <v>1.73</v>
      </c>
      <c r="Q445" s="30"/>
      <c r="R445" s="115"/>
      <c r="S445" s="114" t="s">
        <v>37</v>
      </c>
      <c r="T445" s="114" t="s">
        <v>265</v>
      </c>
    </row>
    <row r="446" spans="1:20" s="61" customFormat="1" x14ac:dyDescent="0.3">
      <c r="A446" s="133"/>
      <c r="B446" s="1"/>
      <c r="C446" s="32"/>
      <c r="D446" s="62" t="s">
        <v>111</v>
      </c>
      <c r="E446" s="32"/>
      <c r="F446" s="32"/>
      <c r="G446" s="32"/>
      <c r="H446" s="32"/>
      <c r="I446" s="26"/>
      <c r="J446" s="32"/>
      <c r="K446" s="27"/>
      <c r="L446" s="26">
        <f>SUM(L447:L474)</f>
        <v>12648854.9211</v>
      </c>
      <c r="M446" s="30">
        <f>SUM(M447:M474)</f>
        <v>626213.40520000004</v>
      </c>
      <c r="N446" s="30">
        <f>SUM(N447:N474)</f>
        <v>13275068.326299997</v>
      </c>
      <c r="O446" s="30"/>
      <c r="P446" s="115"/>
      <c r="Q446" s="30"/>
      <c r="R446" s="30"/>
      <c r="S446" s="30"/>
      <c r="T446" s="47"/>
    </row>
    <row r="447" spans="1:20" ht="37.5" x14ac:dyDescent="0.3">
      <c r="C447" s="112">
        <v>1</v>
      </c>
      <c r="D447" s="63" t="s">
        <v>350</v>
      </c>
      <c r="E447" s="112">
        <v>1985</v>
      </c>
      <c r="F447" s="112"/>
      <c r="G447" s="112" t="s">
        <v>34</v>
      </c>
      <c r="H447" s="112">
        <v>3</v>
      </c>
      <c r="I447" s="110">
        <v>2125.42</v>
      </c>
      <c r="J447" s="112">
        <v>878.96</v>
      </c>
      <c r="K447" s="64" t="s">
        <v>42</v>
      </c>
      <c r="L447" s="110">
        <f>I447*O447</f>
        <v>330502.81</v>
      </c>
      <c r="M447" s="115">
        <f>I447*P447</f>
        <v>31817.537400000001</v>
      </c>
      <c r="N447" s="115">
        <f t="shared" ref="N447:N474" si="38">L447+M447</f>
        <v>362320.34739999997</v>
      </c>
      <c r="O447" s="115">
        <v>155.5</v>
      </c>
      <c r="P447" s="115">
        <v>14.97</v>
      </c>
      <c r="Q447" s="30"/>
      <c r="R447" s="115"/>
      <c r="S447" s="114" t="s">
        <v>37</v>
      </c>
      <c r="T447" s="114" t="s">
        <v>265</v>
      </c>
    </row>
    <row r="448" spans="1:20" ht="37.5" x14ac:dyDescent="0.3">
      <c r="C448" s="112">
        <v>2</v>
      </c>
      <c r="D448" s="63" t="s">
        <v>351</v>
      </c>
      <c r="E448" s="112">
        <v>1971</v>
      </c>
      <c r="F448" s="112"/>
      <c r="G448" s="112" t="s">
        <v>34</v>
      </c>
      <c r="H448" s="112">
        <v>3</v>
      </c>
      <c r="I448" s="110">
        <v>3432.09</v>
      </c>
      <c r="J448" s="112">
        <v>1480.73</v>
      </c>
      <c r="K448" s="64" t="s">
        <v>45</v>
      </c>
      <c r="L448" s="110">
        <f>I448*O448</f>
        <v>1406092.9521000001</v>
      </c>
      <c r="M448" s="115">
        <f>I448*P448</f>
        <v>51206.782800000001</v>
      </c>
      <c r="N448" s="115">
        <f t="shared" si="38"/>
        <v>1457299.7349</v>
      </c>
      <c r="O448" s="115">
        <v>409.69</v>
      </c>
      <c r="P448" s="115">
        <v>14.92</v>
      </c>
      <c r="Q448" s="30"/>
      <c r="R448" s="115"/>
      <c r="S448" s="114" t="s">
        <v>37</v>
      </c>
      <c r="T448" s="114" t="s">
        <v>265</v>
      </c>
    </row>
    <row r="449" spans="3:20" x14ac:dyDescent="0.3">
      <c r="C449" s="112"/>
      <c r="D449" s="63"/>
      <c r="E449" s="112"/>
      <c r="F449" s="112"/>
      <c r="G449" s="112"/>
      <c r="H449" s="112"/>
      <c r="I449" s="110"/>
      <c r="J449" s="112"/>
      <c r="K449" s="64" t="s">
        <v>229</v>
      </c>
      <c r="L449" s="110">
        <f>I448*O449</f>
        <v>3571364.2122</v>
      </c>
      <c r="M449" s="115">
        <f>I448*P449</f>
        <v>76432.6443</v>
      </c>
      <c r="N449" s="115">
        <f t="shared" si="38"/>
        <v>3647796.8564999998</v>
      </c>
      <c r="O449" s="115">
        <v>1040.58</v>
      </c>
      <c r="P449" s="115">
        <v>22.27</v>
      </c>
      <c r="Q449" s="30"/>
      <c r="R449" s="115"/>
      <c r="S449" s="114" t="s">
        <v>37</v>
      </c>
      <c r="T449" s="114" t="s">
        <v>265</v>
      </c>
    </row>
    <row r="450" spans="3:20" ht="56.25" x14ac:dyDescent="0.3">
      <c r="C450" s="112">
        <v>3</v>
      </c>
      <c r="D450" s="63" t="s">
        <v>352</v>
      </c>
      <c r="E450" s="112">
        <v>1961</v>
      </c>
      <c r="F450" s="112"/>
      <c r="G450" s="112" t="s">
        <v>56</v>
      </c>
      <c r="H450" s="112">
        <v>2</v>
      </c>
      <c r="I450" s="110">
        <v>1815.59</v>
      </c>
      <c r="J450" s="112">
        <v>716.59</v>
      </c>
      <c r="K450" s="64" t="s">
        <v>42</v>
      </c>
      <c r="L450" s="110">
        <f>I450*O450</f>
        <v>278747.53269999998</v>
      </c>
      <c r="M450" s="115">
        <f>I450*P450</f>
        <v>27615.123899999999</v>
      </c>
      <c r="N450" s="115">
        <f t="shared" si="38"/>
        <v>306362.65659999999</v>
      </c>
      <c r="O450" s="115">
        <v>153.53</v>
      </c>
      <c r="P450" s="115">
        <v>15.21</v>
      </c>
      <c r="Q450" s="30"/>
      <c r="R450" s="115"/>
      <c r="S450" s="114" t="s">
        <v>37</v>
      </c>
      <c r="T450" s="114" t="s">
        <v>265</v>
      </c>
    </row>
    <row r="451" spans="3:20" ht="37.5" x14ac:dyDescent="0.3">
      <c r="C451" s="112"/>
      <c r="D451" s="63"/>
      <c r="E451" s="112"/>
      <c r="F451" s="112"/>
      <c r="G451" s="112"/>
      <c r="H451" s="112"/>
      <c r="I451" s="110"/>
      <c r="J451" s="112"/>
      <c r="K451" s="64" t="s">
        <v>45</v>
      </c>
      <c r="L451" s="110">
        <f>I450*O451</f>
        <v>777363.01439999999</v>
      </c>
      <c r="M451" s="115">
        <f>I450*P451</f>
        <v>31863.604500000001</v>
      </c>
      <c r="N451" s="115">
        <f t="shared" si="38"/>
        <v>809226.6189</v>
      </c>
      <c r="O451" s="115">
        <v>428.16</v>
      </c>
      <c r="P451" s="115">
        <v>17.55</v>
      </c>
      <c r="Q451" s="30"/>
      <c r="R451" s="115"/>
      <c r="S451" s="114" t="s">
        <v>37</v>
      </c>
      <c r="T451" s="114" t="s">
        <v>265</v>
      </c>
    </row>
    <row r="452" spans="3:20" ht="56.25" x14ac:dyDescent="0.3">
      <c r="C452" s="112"/>
      <c r="D452" s="63"/>
      <c r="E452" s="112"/>
      <c r="F452" s="112"/>
      <c r="G452" s="112"/>
      <c r="H452" s="112"/>
      <c r="I452" s="110"/>
      <c r="J452" s="112"/>
      <c r="K452" s="64" t="s">
        <v>35</v>
      </c>
      <c r="L452" s="110">
        <f>I450*O452</f>
        <v>97932.924599999998</v>
      </c>
      <c r="M452" s="115">
        <f>I450*P452</f>
        <v>24946.206599999998</v>
      </c>
      <c r="N452" s="115">
        <f t="shared" si="38"/>
        <v>122879.1312</v>
      </c>
      <c r="O452" s="115">
        <v>53.94</v>
      </c>
      <c r="P452" s="115">
        <v>13.74</v>
      </c>
      <c r="Q452" s="30"/>
      <c r="R452" s="115"/>
      <c r="S452" s="114" t="s">
        <v>37</v>
      </c>
      <c r="T452" s="114" t="s">
        <v>265</v>
      </c>
    </row>
    <row r="453" spans="3:20" ht="37.5" x14ac:dyDescent="0.3">
      <c r="C453" s="112"/>
      <c r="D453" s="63"/>
      <c r="E453" s="112"/>
      <c r="F453" s="112"/>
      <c r="G453" s="112"/>
      <c r="H453" s="112"/>
      <c r="I453" s="110"/>
      <c r="J453" s="112"/>
      <c r="K453" s="64" t="s">
        <v>53</v>
      </c>
      <c r="L453" s="110">
        <f>I450*O453</f>
        <v>60931.200400000002</v>
      </c>
      <c r="M453" s="115">
        <f>I450*P453</f>
        <v>24147.347000000002</v>
      </c>
      <c r="N453" s="115">
        <f t="shared" si="38"/>
        <v>85078.54740000001</v>
      </c>
      <c r="O453" s="115">
        <v>33.56</v>
      </c>
      <c r="P453" s="115">
        <v>13.3</v>
      </c>
      <c r="Q453" s="30"/>
      <c r="R453" s="115"/>
      <c r="S453" s="114" t="s">
        <v>37</v>
      </c>
      <c r="T453" s="114" t="s">
        <v>265</v>
      </c>
    </row>
    <row r="454" spans="3:20" x14ac:dyDescent="0.3">
      <c r="C454" s="112"/>
      <c r="D454" s="63"/>
      <c r="E454" s="112"/>
      <c r="F454" s="112"/>
      <c r="G454" s="112"/>
      <c r="H454" s="112"/>
      <c r="I454" s="110"/>
      <c r="J454" s="112"/>
      <c r="K454" s="64" t="s">
        <v>229</v>
      </c>
      <c r="L454" s="110">
        <f>I450*O454</f>
        <v>1876866.1624999999</v>
      </c>
      <c r="M454" s="115">
        <f>I450*P454</f>
        <v>69791.279599999994</v>
      </c>
      <c r="N454" s="115">
        <f t="shared" si="38"/>
        <v>1946657.4420999999</v>
      </c>
      <c r="O454" s="115">
        <v>1033.75</v>
      </c>
      <c r="P454" s="115">
        <v>38.44</v>
      </c>
      <c r="Q454" s="30"/>
      <c r="R454" s="115"/>
      <c r="S454" s="114" t="s">
        <v>37</v>
      </c>
      <c r="T454" s="114" t="s">
        <v>265</v>
      </c>
    </row>
    <row r="455" spans="3:20" ht="56.25" x14ac:dyDescent="0.3">
      <c r="C455" s="112">
        <v>4</v>
      </c>
      <c r="D455" s="63" t="s">
        <v>353</v>
      </c>
      <c r="E455" s="112">
        <v>1960</v>
      </c>
      <c r="F455" s="112"/>
      <c r="G455" s="112" t="s">
        <v>56</v>
      </c>
      <c r="H455" s="112">
        <v>2</v>
      </c>
      <c r="I455" s="110">
        <v>689.53</v>
      </c>
      <c r="J455" s="112">
        <v>378.2</v>
      </c>
      <c r="K455" s="64" t="s">
        <v>45</v>
      </c>
      <c r="L455" s="110">
        <f>I455*O455</f>
        <v>295229.16480000003</v>
      </c>
      <c r="M455" s="115">
        <f>I455*P455</f>
        <v>12101.2515</v>
      </c>
      <c r="N455" s="115">
        <f t="shared" si="38"/>
        <v>307330.41630000004</v>
      </c>
      <c r="O455" s="115">
        <v>428.16</v>
      </c>
      <c r="P455" s="115">
        <v>17.55</v>
      </c>
      <c r="Q455" s="30"/>
      <c r="R455" s="115"/>
      <c r="S455" s="114" t="s">
        <v>37</v>
      </c>
      <c r="T455" s="114" t="s">
        <v>265</v>
      </c>
    </row>
    <row r="456" spans="3:20" ht="37.5" x14ac:dyDescent="0.3">
      <c r="C456" s="112"/>
      <c r="D456" s="63"/>
      <c r="E456" s="112"/>
      <c r="F456" s="112"/>
      <c r="G456" s="112"/>
      <c r="H456" s="112"/>
      <c r="I456" s="110"/>
      <c r="J456" s="112"/>
      <c r="K456" s="64" t="s">
        <v>42</v>
      </c>
      <c r="L456" s="110">
        <f>I455*O456</f>
        <v>113138.0824</v>
      </c>
      <c r="M456" s="115">
        <f>I455*P456</f>
        <v>10487.7513</v>
      </c>
      <c r="N456" s="115">
        <f t="shared" si="38"/>
        <v>123625.8337</v>
      </c>
      <c r="O456" s="115">
        <v>164.08</v>
      </c>
      <c r="P456" s="115">
        <v>15.21</v>
      </c>
      <c r="Q456" s="30"/>
      <c r="R456" s="115"/>
      <c r="S456" s="114" t="s">
        <v>37</v>
      </c>
      <c r="T456" s="114" t="s">
        <v>265</v>
      </c>
    </row>
    <row r="457" spans="3:20" ht="37.5" x14ac:dyDescent="0.3">
      <c r="C457" s="112"/>
      <c r="D457" s="63"/>
      <c r="E457" s="112"/>
      <c r="F457" s="112"/>
      <c r="G457" s="112"/>
      <c r="H457" s="112"/>
      <c r="I457" s="110"/>
      <c r="J457" s="112"/>
      <c r="K457" s="64" t="s">
        <v>354</v>
      </c>
      <c r="L457" s="110">
        <f>I455*O457</f>
        <v>93569.22099999999</v>
      </c>
      <c r="M457" s="115">
        <f>I455*P457</f>
        <v>10680.8197</v>
      </c>
      <c r="N457" s="115">
        <f t="shared" si="38"/>
        <v>104250.04069999998</v>
      </c>
      <c r="O457" s="115">
        <v>135.69999999999999</v>
      </c>
      <c r="P457" s="115">
        <v>15.49</v>
      </c>
      <c r="Q457" s="30"/>
      <c r="R457" s="115"/>
      <c r="S457" s="114" t="s">
        <v>37</v>
      </c>
      <c r="T457" s="114" t="s">
        <v>265</v>
      </c>
    </row>
    <row r="458" spans="3:20" ht="37.5" x14ac:dyDescent="0.3">
      <c r="C458" s="112"/>
      <c r="D458" s="63"/>
      <c r="E458" s="112"/>
      <c r="F458" s="112"/>
      <c r="G458" s="112"/>
      <c r="H458" s="112"/>
      <c r="I458" s="110"/>
      <c r="J458" s="112"/>
      <c r="K458" s="64" t="s">
        <v>355</v>
      </c>
      <c r="L458" s="110">
        <f>I455*O458</f>
        <v>37193.248199999995</v>
      </c>
      <c r="M458" s="115">
        <f>I455*P458</f>
        <v>9474.1422000000002</v>
      </c>
      <c r="N458" s="115">
        <f t="shared" si="38"/>
        <v>46667.390399999997</v>
      </c>
      <c r="O458" s="115">
        <v>53.94</v>
      </c>
      <c r="P458" s="115">
        <v>13.74</v>
      </c>
      <c r="Q458" s="30"/>
      <c r="R458" s="115"/>
      <c r="S458" s="114" t="s">
        <v>37</v>
      </c>
      <c r="T458" s="114" t="s">
        <v>265</v>
      </c>
    </row>
    <row r="459" spans="3:20" ht="56.25" x14ac:dyDescent="0.3">
      <c r="C459" s="112">
        <v>5</v>
      </c>
      <c r="D459" s="63" t="s">
        <v>356</v>
      </c>
      <c r="E459" s="112">
        <v>1960</v>
      </c>
      <c r="F459" s="112"/>
      <c r="G459" s="112" t="s">
        <v>56</v>
      </c>
      <c r="H459" s="112">
        <v>2</v>
      </c>
      <c r="I459" s="110">
        <v>658.2</v>
      </c>
      <c r="J459" s="112">
        <v>381.9</v>
      </c>
      <c r="K459" s="64" t="s">
        <v>354</v>
      </c>
      <c r="L459" s="110">
        <f>I459*O459</f>
        <v>89317.74</v>
      </c>
      <c r="M459" s="115">
        <f>I459*P459</f>
        <v>10195.518</v>
      </c>
      <c r="N459" s="115">
        <f t="shared" si="38"/>
        <v>99513.258000000002</v>
      </c>
      <c r="O459" s="115">
        <v>135.69999999999999</v>
      </c>
      <c r="P459" s="115">
        <v>15.49</v>
      </c>
      <c r="Q459" s="30"/>
      <c r="R459" s="115"/>
      <c r="S459" s="114" t="s">
        <v>37</v>
      </c>
      <c r="T459" s="114" t="s">
        <v>265</v>
      </c>
    </row>
    <row r="460" spans="3:20" ht="37.5" x14ac:dyDescent="0.3">
      <c r="C460" s="112"/>
      <c r="D460" s="63"/>
      <c r="E460" s="112"/>
      <c r="F460" s="112"/>
      <c r="G460" s="112"/>
      <c r="H460" s="112"/>
      <c r="I460" s="110"/>
      <c r="J460" s="112"/>
      <c r="K460" s="64" t="s">
        <v>42</v>
      </c>
      <c r="L460" s="110">
        <f>I459*O460</f>
        <v>107997.45600000002</v>
      </c>
      <c r="M460" s="115">
        <f>I459*P460</f>
        <v>10011.222000000002</v>
      </c>
      <c r="N460" s="115">
        <f t="shared" si="38"/>
        <v>118008.67800000001</v>
      </c>
      <c r="O460" s="115">
        <v>164.08</v>
      </c>
      <c r="P460" s="115">
        <v>15.21</v>
      </c>
      <c r="Q460" s="30"/>
      <c r="R460" s="115"/>
      <c r="S460" s="114" t="s">
        <v>37</v>
      </c>
      <c r="T460" s="114" t="s">
        <v>265</v>
      </c>
    </row>
    <row r="461" spans="3:20" ht="37.5" x14ac:dyDescent="0.3">
      <c r="C461" s="112"/>
      <c r="D461" s="63"/>
      <c r="E461" s="112"/>
      <c r="F461" s="112"/>
      <c r="G461" s="112"/>
      <c r="H461" s="112"/>
      <c r="I461" s="110"/>
      <c r="J461" s="112"/>
      <c r="K461" s="64" t="s">
        <v>45</v>
      </c>
      <c r="L461" s="110">
        <f>I459*O461</f>
        <v>281814.91200000001</v>
      </c>
      <c r="M461" s="115">
        <f>I459*P461</f>
        <v>11551.410000000002</v>
      </c>
      <c r="N461" s="115">
        <f t="shared" si="38"/>
        <v>293366.32199999999</v>
      </c>
      <c r="O461" s="115">
        <v>428.16</v>
      </c>
      <c r="P461" s="115">
        <v>17.55</v>
      </c>
      <c r="Q461" s="30"/>
      <c r="R461" s="115"/>
      <c r="S461" s="114" t="s">
        <v>37</v>
      </c>
      <c r="T461" s="114" t="s">
        <v>265</v>
      </c>
    </row>
    <row r="462" spans="3:20" ht="37.5" x14ac:dyDescent="0.3">
      <c r="C462" s="112"/>
      <c r="D462" s="63"/>
      <c r="E462" s="112"/>
      <c r="F462" s="112"/>
      <c r="G462" s="112"/>
      <c r="H462" s="112"/>
      <c r="I462" s="110"/>
      <c r="J462" s="112"/>
      <c r="K462" s="64" t="s">
        <v>355</v>
      </c>
      <c r="L462" s="110">
        <f>I459*O462</f>
        <v>35503.308000000005</v>
      </c>
      <c r="M462" s="115">
        <f>I459*P462</f>
        <v>9043.6680000000015</v>
      </c>
      <c r="N462" s="115">
        <f t="shared" si="38"/>
        <v>44546.97600000001</v>
      </c>
      <c r="O462" s="115">
        <v>53.94</v>
      </c>
      <c r="P462" s="115">
        <v>13.74</v>
      </c>
      <c r="Q462" s="30"/>
      <c r="R462" s="115"/>
      <c r="S462" s="114" t="s">
        <v>37</v>
      </c>
      <c r="T462" s="114" t="s">
        <v>265</v>
      </c>
    </row>
    <row r="463" spans="3:20" ht="56.25" x14ac:dyDescent="0.3">
      <c r="C463" s="112">
        <v>6</v>
      </c>
      <c r="D463" s="63" t="s">
        <v>357</v>
      </c>
      <c r="E463" s="112">
        <v>1961</v>
      </c>
      <c r="F463" s="112"/>
      <c r="G463" s="112" t="s">
        <v>56</v>
      </c>
      <c r="H463" s="112">
        <v>2</v>
      </c>
      <c r="I463" s="110">
        <v>676.94</v>
      </c>
      <c r="J463" s="112">
        <v>368.58</v>
      </c>
      <c r="K463" s="64" t="s">
        <v>104</v>
      </c>
      <c r="L463" s="110">
        <f>I463*O463</f>
        <v>447822.88760000002</v>
      </c>
      <c r="M463" s="115">
        <f>I463*P463</f>
        <v>9585.4704000000002</v>
      </c>
      <c r="N463" s="115">
        <f t="shared" si="38"/>
        <v>457408.35800000001</v>
      </c>
      <c r="O463" s="115">
        <v>661.54</v>
      </c>
      <c r="P463" s="115">
        <v>14.16</v>
      </c>
      <c r="Q463" s="30"/>
      <c r="R463" s="115"/>
      <c r="S463" s="114" t="s">
        <v>37</v>
      </c>
      <c r="T463" s="114" t="s">
        <v>265</v>
      </c>
    </row>
    <row r="464" spans="3:20" ht="37.5" x14ac:dyDescent="0.3">
      <c r="C464" s="112"/>
      <c r="D464" s="63"/>
      <c r="E464" s="112"/>
      <c r="F464" s="112"/>
      <c r="G464" s="112"/>
      <c r="H464" s="112"/>
      <c r="I464" s="110"/>
      <c r="J464" s="112"/>
      <c r="K464" s="64" t="s">
        <v>358</v>
      </c>
      <c r="L464" s="110">
        <f>I463*O464</f>
        <v>111072.31520000001</v>
      </c>
      <c r="M464" s="115">
        <f>I463*P464</f>
        <v>10296.257400000002</v>
      </c>
      <c r="N464" s="115">
        <f t="shared" si="38"/>
        <v>121368.57260000001</v>
      </c>
      <c r="O464" s="115">
        <v>164.08</v>
      </c>
      <c r="P464" s="115">
        <v>15.21</v>
      </c>
      <c r="Q464" s="30"/>
      <c r="R464" s="115"/>
      <c r="S464" s="114" t="s">
        <v>37</v>
      </c>
      <c r="T464" s="114" t="s">
        <v>265</v>
      </c>
    </row>
    <row r="465" spans="1:20" ht="37.5" x14ac:dyDescent="0.3">
      <c r="C465" s="112"/>
      <c r="D465" s="63"/>
      <c r="E465" s="112"/>
      <c r="F465" s="112"/>
      <c r="G465" s="112"/>
      <c r="H465" s="112"/>
      <c r="I465" s="110"/>
      <c r="J465" s="112"/>
      <c r="K465" s="64" t="s">
        <v>355</v>
      </c>
      <c r="L465" s="110">
        <f>I463*O465</f>
        <v>36514.143600000003</v>
      </c>
      <c r="M465" s="115">
        <f>I463*P465</f>
        <v>9301.1556</v>
      </c>
      <c r="N465" s="115">
        <f t="shared" si="38"/>
        <v>45815.299200000001</v>
      </c>
      <c r="O465" s="115">
        <v>53.94</v>
      </c>
      <c r="P465" s="115">
        <v>13.74</v>
      </c>
      <c r="Q465" s="30"/>
      <c r="R465" s="115"/>
      <c r="S465" s="114" t="s">
        <v>37</v>
      </c>
      <c r="T465" s="114" t="s">
        <v>265</v>
      </c>
    </row>
    <row r="466" spans="1:20" ht="56.25" x14ac:dyDescent="0.3">
      <c r="C466" s="112">
        <v>7</v>
      </c>
      <c r="D466" s="63" t="s">
        <v>359</v>
      </c>
      <c r="E466" s="112">
        <v>1960</v>
      </c>
      <c r="F466" s="112"/>
      <c r="G466" s="112" t="s">
        <v>56</v>
      </c>
      <c r="H466" s="112">
        <v>2</v>
      </c>
      <c r="I466" s="110">
        <v>680.74</v>
      </c>
      <c r="J466" s="112">
        <v>367.85</v>
      </c>
      <c r="K466" s="64" t="s">
        <v>45</v>
      </c>
      <c r="L466" s="110">
        <f>I466*O466</f>
        <v>291465.6384</v>
      </c>
      <c r="M466" s="115">
        <f>I466*P466</f>
        <v>11946.987000000001</v>
      </c>
      <c r="N466" s="115">
        <f t="shared" si="38"/>
        <v>303412.62540000002</v>
      </c>
      <c r="O466" s="115">
        <v>428.16</v>
      </c>
      <c r="P466" s="115">
        <v>17.55</v>
      </c>
      <c r="Q466" s="30"/>
      <c r="R466" s="115"/>
      <c r="S466" s="114" t="s">
        <v>37</v>
      </c>
      <c r="T466" s="114" t="s">
        <v>265</v>
      </c>
    </row>
    <row r="467" spans="1:20" ht="37.5" x14ac:dyDescent="0.3">
      <c r="C467" s="112"/>
      <c r="D467" s="63"/>
      <c r="E467" s="112"/>
      <c r="F467" s="112"/>
      <c r="G467" s="112"/>
      <c r="H467" s="112"/>
      <c r="I467" s="110"/>
      <c r="J467" s="112"/>
      <c r="K467" s="64" t="s">
        <v>354</v>
      </c>
      <c r="L467" s="110">
        <f>I466*O467</f>
        <v>92376.417999999991</v>
      </c>
      <c r="M467" s="115">
        <f>I466*P467</f>
        <v>10544.6626</v>
      </c>
      <c r="N467" s="115">
        <f t="shared" si="38"/>
        <v>102921.08059999999</v>
      </c>
      <c r="O467" s="115">
        <v>135.69999999999999</v>
      </c>
      <c r="P467" s="115">
        <v>15.49</v>
      </c>
      <c r="Q467" s="30"/>
      <c r="R467" s="115"/>
      <c r="S467" s="114" t="s">
        <v>37</v>
      </c>
      <c r="T467" s="114" t="s">
        <v>265</v>
      </c>
    </row>
    <row r="468" spans="1:20" ht="37.5" x14ac:dyDescent="0.3">
      <c r="C468" s="112"/>
      <c r="D468" s="63"/>
      <c r="E468" s="112"/>
      <c r="F468" s="112"/>
      <c r="G468" s="112"/>
      <c r="H468" s="112"/>
      <c r="I468" s="110"/>
      <c r="J468" s="112"/>
      <c r="K468" s="64" t="s">
        <v>355</v>
      </c>
      <c r="L468" s="110">
        <f>I466*O468</f>
        <v>36719.115599999997</v>
      </c>
      <c r="M468" s="115">
        <f>I466*P468</f>
        <v>9353.3675999999996</v>
      </c>
      <c r="N468" s="115">
        <f t="shared" si="38"/>
        <v>46072.483199999995</v>
      </c>
      <c r="O468" s="115">
        <v>53.94</v>
      </c>
      <c r="P468" s="115">
        <v>13.74</v>
      </c>
      <c r="Q468" s="30"/>
      <c r="R468" s="115"/>
      <c r="S468" s="114" t="s">
        <v>37</v>
      </c>
      <c r="T468" s="114" t="s">
        <v>265</v>
      </c>
    </row>
    <row r="469" spans="1:20" ht="37.5" x14ac:dyDescent="0.3">
      <c r="C469" s="112"/>
      <c r="D469" s="63"/>
      <c r="E469" s="112"/>
      <c r="F469" s="112"/>
      <c r="G469" s="112"/>
      <c r="H469" s="112"/>
      <c r="I469" s="110"/>
      <c r="J469" s="112"/>
      <c r="K469" s="64" t="s">
        <v>42</v>
      </c>
      <c r="L469" s="110">
        <f>I466*O469</f>
        <v>111695.81920000001</v>
      </c>
      <c r="M469" s="115">
        <f>I466*P469</f>
        <v>10354.055400000001</v>
      </c>
      <c r="N469" s="115">
        <f t="shared" si="38"/>
        <v>122049.87460000001</v>
      </c>
      <c r="O469" s="115">
        <v>164.08</v>
      </c>
      <c r="P469" s="115">
        <v>15.21</v>
      </c>
      <c r="Q469" s="30"/>
      <c r="R469" s="115"/>
      <c r="S469" s="114" t="s">
        <v>37</v>
      </c>
      <c r="T469" s="114" t="s">
        <v>265</v>
      </c>
    </row>
    <row r="470" spans="1:20" ht="56.25" x14ac:dyDescent="0.3">
      <c r="C470" s="112">
        <v>8</v>
      </c>
      <c r="D470" s="63" t="s">
        <v>360</v>
      </c>
      <c r="E470" s="112">
        <v>1961</v>
      </c>
      <c r="F470" s="112"/>
      <c r="G470" s="112" t="s">
        <v>56</v>
      </c>
      <c r="H470" s="112">
        <v>2</v>
      </c>
      <c r="I470" s="110">
        <v>681.96</v>
      </c>
      <c r="J470" s="112">
        <v>407.76</v>
      </c>
      <c r="K470" s="64" t="s">
        <v>104</v>
      </c>
      <c r="L470" s="110">
        <f>I470*O470</f>
        <v>451143.81839999999</v>
      </c>
      <c r="M470" s="115">
        <f>I470*P470</f>
        <v>9656.5536000000011</v>
      </c>
      <c r="N470" s="115">
        <f t="shared" si="38"/>
        <v>460800.37199999997</v>
      </c>
      <c r="O470" s="115">
        <v>661.54</v>
      </c>
      <c r="P470" s="115">
        <v>14.16</v>
      </c>
      <c r="Q470" s="30"/>
      <c r="R470" s="115"/>
      <c r="S470" s="114" t="s">
        <v>37</v>
      </c>
      <c r="T470" s="114" t="s">
        <v>265</v>
      </c>
    </row>
    <row r="471" spans="1:20" ht="56.25" x14ac:dyDescent="0.3">
      <c r="C471" s="112">
        <v>9</v>
      </c>
      <c r="D471" s="63" t="s">
        <v>361</v>
      </c>
      <c r="E471" s="112">
        <v>1960</v>
      </c>
      <c r="F471" s="112"/>
      <c r="G471" s="112" t="s">
        <v>56</v>
      </c>
      <c r="H471" s="112">
        <v>2</v>
      </c>
      <c r="I471" s="110">
        <v>675.37</v>
      </c>
      <c r="J471" s="112">
        <v>399.37</v>
      </c>
      <c r="K471" s="64" t="s">
        <v>104</v>
      </c>
      <c r="L471" s="110">
        <f>I471*O471</f>
        <v>446784.26979999995</v>
      </c>
      <c r="M471" s="115">
        <f>I471*P471</f>
        <v>9563.2392</v>
      </c>
      <c r="N471" s="115">
        <f t="shared" si="38"/>
        <v>456347.50899999996</v>
      </c>
      <c r="O471" s="115">
        <v>661.54</v>
      </c>
      <c r="P471" s="115">
        <v>14.16</v>
      </c>
      <c r="Q471" s="30"/>
      <c r="R471" s="115"/>
      <c r="S471" s="114" t="s">
        <v>37</v>
      </c>
      <c r="T471" s="114" t="s">
        <v>265</v>
      </c>
    </row>
    <row r="472" spans="1:20" ht="56.25" x14ac:dyDescent="0.3">
      <c r="C472" s="112"/>
      <c r="D472" s="63"/>
      <c r="E472" s="112"/>
      <c r="F472" s="112"/>
      <c r="G472" s="112"/>
      <c r="H472" s="112"/>
      <c r="I472" s="110"/>
      <c r="J472" s="112"/>
      <c r="K472" s="64" t="s">
        <v>84</v>
      </c>
      <c r="L472" s="110">
        <f>I471*O472</f>
        <v>91647.708999999988</v>
      </c>
      <c r="M472" s="115">
        <f>I471*P472</f>
        <v>10461.481299999999</v>
      </c>
      <c r="N472" s="115">
        <f t="shared" si="38"/>
        <v>102109.19029999999</v>
      </c>
      <c r="O472" s="115">
        <v>135.69999999999999</v>
      </c>
      <c r="P472" s="115">
        <v>15.49</v>
      </c>
      <c r="Q472" s="30"/>
      <c r="R472" s="115"/>
      <c r="S472" s="114" t="s">
        <v>37</v>
      </c>
      <c r="T472" s="114" t="s">
        <v>265</v>
      </c>
    </row>
    <row r="473" spans="1:20" ht="37.5" x14ac:dyDescent="0.3">
      <c r="C473" s="112">
        <v>10</v>
      </c>
      <c r="D473" s="63" t="s">
        <v>362</v>
      </c>
      <c r="E473" s="112">
        <v>1994</v>
      </c>
      <c r="F473" s="112"/>
      <c r="G473" s="112" t="s">
        <v>34</v>
      </c>
      <c r="H473" s="112">
        <v>3</v>
      </c>
      <c r="I473" s="110">
        <v>3743.47</v>
      </c>
      <c r="J473" s="112">
        <v>1838.76</v>
      </c>
      <c r="K473" s="64" t="s">
        <v>42</v>
      </c>
      <c r="L473" s="110">
        <f>I473*O473</f>
        <v>582109.58499999996</v>
      </c>
      <c r="M473" s="115">
        <f>I473*P473</f>
        <v>56039.745900000002</v>
      </c>
      <c r="N473" s="115">
        <f t="shared" si="38"/>
        <v>638149.33089999994</v>
      </c>
      <c r="O473" s="115">
        <v>155.5</v>
      </c>
      <c r="P473" s="115">
        <v>14.97</v>
      </c>
      <c r="Q473" s="30"/>
      <c r="R473" s="115"/>
      <c r="S473" s="114" t="s">
        <v>37</v>
      </c>
      <c r="T473" s="114" t="s">
        <v>265</v>
      </c>
    </row>
    <row r="474" spans="1:20" ht="37.5" x14ac:dyDescent="0.3">
      <c r="C474" s="112">
        <v>11</v>
      </c>
      <c r="D474" s="63" t="s">
        <v>363</v>
      </c>
      <c r="E474" s="112">
        <v>1989</v>
      </c>
      <c r="F474" s="112"/>
      <c r="G474" s="112" t="s">
        <v>34</v>
      </c>
      <c r="H474" s="112">
        <v>5</v>
      </c>
      <c r="I474" s="110">
        <v>3189.32</v>
      </c>
      <c r="J474" s="112">
        <v>1955.39</v>
      </c>
      <c r="K474" s="64" t="s">
        <v>42</v>
      </c>
      <c r="L474" s="110">
        <f>I474*O474</f>
        <v>495939.26</v>
      </c>
      <c r="M474" s="115">
        <f>I474*P474</f>
        <v>47744.120400000007</v>
      </c>
      <c r="N474" s="115">
        <f t="shared" si="38"/>
        <v>543683.38040000002</v>
      </c>
      <c r="O474" s="115">
        <v>155.5</v>
      </c>
      <c r="P474" s="115">
        <v>14.97</v>
      </c>
      <c r="Q474" s="30"/>
      <c r="R474" s="115"/>
      <c r="S474" s="114" t="s">
        <v>37</v>
      </c>
      <c r="T474" s="114" t="s">
        <v>265</v>
      </c>
    </row>
    <row r="475" spans="1:20" s="61" customFormat="1" x14ac:dyDescent="0.3">
      <c r="A475" s="133"/>
      <c r="B475" s="1"/>
      <c r="C475" s="32"/>
      <c r="D475" s="62" t="s">
        <v>122</v>
      </c>
      <c r="E475" s="32"/>
      <c r="F475" s="32"/>
      <c r="G475" s="32"/>
      <c r="H475" s="32"/>
      <c r="I475" s="26"/>
      <c r="J475" s="32"/>
      <c r="K475" s="27"/>
      <c r="L475" s="26">
        <f>SUM(L476:L478)</f>
        <v>1656895.3280000002</v>
      </c>
      <c r="M475" s="30">
        <f>SUM(M476:M478)</f>
        <v>164552.72639999999</v>
      </c>
      <c r="N475" s="30">
        <f>SUM(N476:N478)</f>
        <v>1821448.0544</v>
      </c>
      <c r="O475" s="30"/>
      <c r="P475" s="115"/>
      <c r="Q475" s="30"/>
      <c r="R475" s="30"/>
      <c r="S475" s="30"/>
      <c r="T475" s="47"/>
    </row>
    <row r="476" spans="1:20" ht="37.5" x14ac:dyDescent="0.3">
      <c r="C476" s="112">
        <v>1</v>
      </c>
      <c r="D476" s="63" t="s">
        <v>364</v>
      </c>
      <c r="E476" s="112">
        <v>1989</v>
      </c>
      <c r="F476" s="112"/>
      <c r="G476" s="112" t="s">
        <v>83</v>
      </c>
      <c r="H476" s="112">
        <v>5</v>
      </c>
      <c r="I476" s="110">
        <v>3552.52</v>
      </c>
      <c r="J476" s="112">
        <v>2249.8000000000002</v>
      </c>
      <c r="K476" s="64" t="s">
        <v>42</v>
      </c>
      <c r="L476" s="110">
        <f>I476*O476</f>
        <v>525097.98120000004</v>
      </c>
      <c r="M476" s="115">
        <f>I476*P476</f>
        <v>52968.073199999999</v>
      </c>
      <c r="N476" s="115">
        <f>L476+M476</f>
        <v>578066.05440000002</v>
      </c>
      <c r="O476" s="115">
        <v>147.81</v>
      </c>
      <c r="P476" s="115">
        <v>14.91</v>
      </c>
      <c r="Q476" s="30"/>
      <c r="R476" s="115"/>
      <c r="S476" s="114" t="s">
        <v>37</v>
      </c>
      <c r="T476" s="114" t="s">
        <v>265</v>
      </c>
    </row>
    <row r="477" spans="1:20" ht="37.5" x14ac:dyDescent="0.3">
      <c r="C477" s="112">
        <v>2</v>
      </c>
      <c r="D477" s="63" t="s">
        <v>365</v>
      </c>
      <c r="E477" s="112">
        <v>1990</v>
      </c>
      <c r="F477" s="112"/>
      <c r="G477" s="112" t="s">
        <v>83</v>
      </c>
      <c r="H477" s="112">
        <v>5</v>
      </c>
      <c r="I477" s="110">
        <v>3552.52</v>
      </c>
      <c r="J477" s="112">
        <v>2249.8000000000002</v>
      </c>
      <c r="K477" s="64" t="s">
        <v>42</v>
      </c>
      <c r="L477" s="110">
        <f>I477*O477</f>
        <v>525097.98120000004</v>
      </c>
      <c r="M477" s="115">
        <f>I477*P477</f>
        <v>52968.073199999999</v>
      </c>
      <c r="N477" s="115">
        <f>L477+M477</f>
        <v>578066.05440000002</v>
      </c>
      <c r="O477" s="115">
        <v>147.81</v>
      </c>
      <c r="P477" s="115">
        <v>14.91</v>
      </c>
      <c r="Q477" s="30"/>
      <c r="R477" s="115"/>
      <c r="S477" s="114" t="s">
        <v>37</v>
      </c>
      <c r="T477" s="114" t="s">
        <v>265</v>
      </c>
    </row>
    <row r="478" spans="1:20" ht="37.5" x14ac:dyDescent="0.3">
      <c r="C478" s="112">
        <v>3</v>
      </c>
      <c r="D478" s="63" t="s">
        <v>366</v>
      </c>
      <c r="E478" s="112">
        <v>1989</v>
      </c>
      <c r="F478" s="112"/>
      <c r="G478" s="112" t="s">
        <v>83</v>
      </c>
      <c r="H478" s="112">
        <v>5</v>
      </c>
      <c r="I478" s="110">
        <v>3552.52</v>
      </c>
      <c r="J478" s="112">
        <v>2249.8000000000002</v>
      </c>
      <c r="K478" s="64" t="s">
        <v>42</v>
      </c>
      <c r="L478" s="110">
        <f>I478*O478</f>
        <v>606699.36560000002</v>
      </c>
      <c r="M478" s="115">
        <f>I478*P478</f>
        <v>58616.58</v>
      </c>
      <c r="N478" s="115">
        <f>L478+M478</f>
        <v>665315.94559999998</v>
      </c>
      <c r="O478" s="115">
        <v>170.78</v>
      </c>
      <c r="P478" s="115">
        <v>16.5</v>
      </c>
      <c r="Q478" s="30"/>
      <c r="R478" s="115"/>
      <c r="S478" s="114" t="s">
        <v>37</v>
      </c>
      <c r="T478" s="114" t="s">
        <v>265</v>
      </c>
    </row>
    <row r="479" spans="1:20" s="61" customFormat="1" x14ac:dyDescent="0.3">
      <c r="A479" s="133"/>
      <c r="B479" s="1"/>
      <c r="C479" s="32"/>
      <c r="D479" s="62" t="s">
        <v>126</v>
      </c>
      <c r="E479" s="32"/>
      <c r="F479" s="32"/>
      <c r="G479" s="32"/>
      <c r="H479" s="32"/>
      <c r="I479" s="26"/>
      <c r="J479" s="32"/>
      <c r="K479" s="27"/>
      <c r="L479" s="26">
        <f>SUM(L480:L486)</f>
        <v>4036470.3347</v>
      </c>
      <c r="M479" s="30">
        <f>SUM(M480:M486)</f>
        <v>381613.87029999995</v>
      </c>
      <c r="N479" s="30">
        <f>SUM(N480:N486)</f>
        <v>4418084.2050000001</v>
      </c>
      <c r="O479" s="30"/>
      <c r="P479" s="115"/>
      <c r="Q479" s="30"/>
      <c r="R479" s="30"/>
      <c r="S479" s="30"/>
      <c r="T479" s="47"/>
    </row>
    <row r="480" spans="1:20" ht="37.5" x14ac:dyDescent="0.3">
      <c r="C480" s="112">
        <v>1</v>
      </c>
      <c r="D480" s="63" t="s">
        <v>367</v>
      </c>
      <c r="E480" s="112">
        <v>1984</v>
      </c>
      <c r="F480" s="112"/>
      <c r="G480" s="112" t="s">
        <v>34</v>
      </c>
      <c r="H480" s="112">
        <v>3</v>
      </c>
      <c r="I480" s="110">
        <v>2538.48</v>
      </c>
      <c r="J480" s="112">
        <v>1318.8</v>
      </c>
      <c r="K480" s="64" t="s">
        <v>42</v>
      </c>
      <c r="L480" s="110">
        <f t="shared" ref="L480:L486" si="39">I480*O480</f>
        <v>457383.32640000002</v>
      </c>
      <c r="M480" s="115">
        <f t="shared" ref="M480:M486" si="40">I480*P480</f>
        <v>38889.513599999998</v>
      </c>
      <c r="N480" s="115">
        <f t="shared" ref="N480:N486" si="41">L480+M480</f>
        <v>496272.84</v>
      </c>
      <c r="O480" s="115">
        <v>180.18</v>
      </c>
      <c r="P480" s="115">
        <v>15.32</v>
      </c>
      <c r="Q480" s="30"/>
      <c r="R480" s="115"/>
      <c r="S480" s="114" t="s">
        <v>37</v>
      </c>
      <c r="T480" s="114" t="s">
        <v>265</v>
      </c>
    </row>
    <row r="481" spans="1:1025" ht="37.5" x14ac:dyDescent="0.3">
      <c r="C481" s="112">
        <v>2</v>
      </c>
      <c r="D481" s="63" t="s">
        <v>128</v>
      </c>
      <c r="E481" s="112">
        <v>1984</v>
      </c>
      <c r="F481" s="112"/>
      <c r="G481" s="112" t="s">
        <v>34</v>
      </c>
      <c r="H481" s="112">
        <v>3</v>
      </c>
      <c r="I481" s="110">
        <v>4057.1</v>
      </c>
      <c r="J481" s="112">
        <v>2129.1999999999998</v>
      </c>
      <c r="K481" s="64" t="s">
        <v>42</v>
      </c>
      <c r="L481" s="110">
        <f t="shared" si="39"/>
        <v>731008.27800000005</v>
      </c>
      <c r="M481" s="115">
        <f t="shared" si="40"/>
        <v>62154.771999999997</v>
      </c>
      <c r="N481" s="115">
        <f t="shared" si="41"/>
        <v>793163.05</v>
      </c>
      <c r="O481" s="115">
        <v>180.18</v>
      </c>
      <c r="P481" s="115">
        <v>15.32</v>
      </c>
      <c r="Q481" s="30"/>
      <c r="R481" s="115"/>
      <c r="S481" s="114" t="s">
        <v>37</v>
      </c>
      <c r="T481" s="114" t="s">
        <v>265</v>
      </c>
    </row>
    <row r="482" spans="1:1025" ht="37.5" x14ac:dyDescent="0.3">
      <c r="C482" s="112">
        <v>3</v>
      </c>
      <c r="D482" s="63" t="s">
        <v>368</v>
      </c>
      <c r="E482" s="112">
        <v>1981</v>
      </c>
      <c r="F482" s="112"/>
      <c r="G482" s="112" t="s">
        <v>34</v>
      </c>
      <c r="H482" s="112">
        <v>3</v>
      </c>
      <c r="I482" s="110">
        <v>2278.98</v>
      </c>
      <c r="J482" s="112">
        <v>1262.4000000000001</v>
      </c>
      <c r="K482" s="64" t="s">
        <v>42</v>
      </c>
      <c r="L482" s="110">
        <f t="shared" si="39"/>
        <v>410626.6164</v>
      </c>
      <c r="M482" s="115">
        <f t="shared" si="40"/>
        <v>34913.973599999998</v>
      </c>
      <c r="N482" s="115">
        <f t="shared" si="41"/>
        <v>445540.58999999997</v>
      </c>
      <c r="O482" s="115">
        <v>180.18</v>
      </c>
      <c r="P482" s="115">
        <v>15.32</v>
      </c>
      <c r="Q482" s="30"/>
      <c r="R482" s="115"/>
      <c r="S482" s="114" t="s">
        <v>37</v>
      </c>
      <c r="T482" s="114" t="s">
        <v>265</v>
      </c>
    </row>
    <row r="483" spans="1:1025" ht="56.25" x14ac:dyDescent="0.3">
      <c r="C483" s="112">
        <v>4</v>
      </c>
      <c r="D483" s="63" t="s">
        <v>369</v>
      </c>
      <c r="E483" s="112">
        <v>1972</v>
      </c>
      <c r="F483" s="112"/>
      <c r="G483" s="112" t="s">
        <v>56</v>
      </c>
      <c r="H483" s="112">
        <v>2</v>
      </c>
      <c r="I483" s="110">
        <v>794.51</v>
      </c>
      <c r="J483" s="112">
        <v>371.2</v>
      </c>
      <c r="K483" s="64" t="s">
        <v>229</v>
      </c>
      <c r="L483" s="110">
        <f t="shared" si="39"/>
        <v>121949.33990000001</v>
      </c>
      <c r="M483" s="115">
        <f t="shared" si="40"/>
        <v>12084.497100000001</v>
      </c>
      <c r="N483" s="115">
        <f t="shared" si="41"/>
        <v>134033.837</v>
      </c>
      <c r="O483" s="115">
        <v>153.49</v>
      </c>
      <c r="P483" s="115">
        <v>15.21</v>
      </c>
      <c r="Q483" s="30"/>
      <c r="R483" s="115"/>
      <c r="S483" s="114" t="s">
        <v>37</v>
      </c>
      <c r="T483" s="114" t="s">
        <v>265</v>
      </c>
    </row>
    <row r="484" spans="1:1025" ht="37.5" x14ac:dyDescent="0.3">
      <c r="C484" s="112">
        <v>5</v>
      </c>
      <c r="D484" s="63" t="s">
        <v>370</v>
      </c>
      <c r="E484" s="112">
        <v>1988</v>
      </c>
      <c r="F484" s="112"/>
      <c r="G484" s="112" t="s">
        <v>83</v>
      </c>
      <c r="H484" s="112">
        <v>5</v>
      </c>
      <c r="I484" s="110">
        <v>5239.6000000000004</v>
      </c>
      <c r="J484" s="112">
        <v>3157.3</v>
      </c>
      <c r="K484" s="64" t="s">
        <v>42</v>
      </c>
      <c r="L484" s="110">
        <f t="shared" si="39"/>
        <v>774465.27600000007</v>
      </c>
      <c r="M484" s="115">
        <f t="shared" si="40"/>
        <v>78122.436000000002</v>
      </c>
      <c r="N484" s="115">
        <f t="shared" si="41"/>
        <v>852587.71200000006</v>
      </c>
      <c r="O484" s="115">
        <v>147.81</v>
      </c>
      <c r="P484" s="115">
        <v>14.91</v>
      </c>
      <c r="Q484" s="30"/>
      <c r="R484" s="115"/>
      <c r="S484" s="114" t="s">
        <v>37</v>
      </c>
      <c r="T484" s="114" t="s">
        <v>265</v>
      </c>
    </row>
    <row r="485" spans="1:1025" ht="37.5" x14ac:dyDescent="0.3">
      <c r="C485" s="112">
        <v>6</v>
      </c>
      <c r="D485" s="63" t="s">
        <v>371</v>
      </c>
      <c r="E485" s="112">
        <v>1988</v>
      </c>
      <c r="F485" s="112"/>
      <c r="G485" s="112" t="s">
        <v>83</v>
      </c>
      <c r="H485" s="112">
        <v>5</v>
      </c>
      <c r="I485" s="110">
        <v>5191.7</v>
      </c>
      <c r="J485" s="112">
        <v>2999.9</v>
      </c>
      <c r="K485" s="64" t="s">
        <v>42</v>
      </c>
      <c r="L485" s="110">
        <f t="shared" si="39"/>
        <v>767385.17700000003</v>
      </c>
      <c r="M485" s="115">
        <f t="shared" si="40"/>
        <v>77408.247000000003</v>
      </c>
      <c r="N485" s="115">
        <f t="shared" si="41"/>
        <v>844793.424</v>
      </c>
      <c r="O485" s="115">
        <v>147.81</v>
      </c>
      <c r="P485" s="115">
        <v>14.91</v>
      </c>
      <c r="Q485" s="30"/>
      <c r="R485" s="115"/>
      <c r="S485" s="114" t="s">
        <v>37</v>
      </c>
      <c r="T485" s="114" t="s">
        <v>265</v>
      </c>
    </row>
    <row r="486" spans="1:1025" ht="37.5" x14ac:dyDescent="0.3">
      <c r="C486" s="112">
        <v>7</v>
      </c>
      <c r="D486" s="63" t="s">
        <v>372</v>
      </c>
      <c r="E486" s="112">
        <v>1988</v>
      </c>
      <c r="F486" s="112"/>
      <c r="G486" s="112" t="s">
        <v>83</v>
      </c>
      <c r="H486" s="112">
        <v>5</v>
      </c>
      <c r="I486" s="110">
        <v>5234.1000000000004</v>
      </c>
      <c r="J486" s="112">
        <v>3168.2</v>
      </c>
      <c r="K486" s="64" t="s">
        <v>42</v>
      </c>
      <c r="L486" s="110">
        <f t="shared" si="39"/>
        <v>773652.32100000011</v>
      </c>
      <c r="M486" s="115">
        <f t="shared" si="40"/>
        <v>78040.431000000011</v>
      </c>
      <c r="N486" s="115">
        <f t="shared" si="41"/>
        <v>851692.75200000009</v>
      </c>
      <c r="O486" s="115">
        <v>147.81</v>
      </c>
      <c r="P486" s="115">
        <v>14.91</v>
      </c>
      <c r="Q486" s="30"/>
      <c r="R486" s="115"/>
      <c r="S486" s="114" t="s">
        <v>37</v>
      </c>
      <c r="T486" s="114" t="s">
        <v>265</v>
      </c>
    </row>
    <row r="487" spans="1:1025" s="61" customFormat="1" x14ac:dyDescent="0.3">
      <c r="A487" s="133"/>
      <c r="B487" s="1"/>
      <c r="C487" s="32"/>
      <c r="D487" s="62" t="s">
        <v>129</v>
      </c>
      <c r="E487" s="32"/>
      <c r="F487" s="32"/>
      <c r="G487" s="32"/>
      <c r="H487" s="32"/>
      <c r="I487" s="26"/>
      <c r="J487" s="32"/>
      <c r="K487" s="27"/>
      <c r="L487" s="26">
        <f>SUM(L488:L507)</f>
        <v>7330538.1999999993</v>
      </c>
      <c r="M487" s="26">
        <f>SUM(M488:M507)</f>
        <v>550951.39999999991</v>
      </c>
      <c r="N487" s="26">
        <f>SUM(N488:N507)</f>
        <v>7881489.6000000006</v>
      </c>
      <c r="O487" s="30"/>
      <c r="P487" s="115"/>
      <c r="Q487" s="30"/>
      <c r="R487" s="30"/>
      <c r="S487" s="30"/>
      <c r="T487" s="47"/>
    </row>
    <row r="488" spans="1:1025" ht="37.5" x14ac:dyDescent="0.3">
      <c r="C488" s="112">
        <v>1</v>
      </c>
      <c r="D488" s="63" t="s">
        <v>373</v>
      </c>
      <c r="E488" s="112">
        <v>1959</v>
      </c>
      <c r="F488" s="112"/>
      <c r="G488" s="112" t="s">
        <v>374</v>
      </c>
      <c r="H488" s="112">
        <v>2</v>
      </c>
      <c r="I488" s="110">
        <v>730</v>
      </c>
      <c r="J488" s="112">
        <v>398.4</v>
      </c>
      <c r="K488" s="67" t="s">
        <v>42</v>
      </c>
      <c r="L488" s="110">
        <f>I488*O488</f>
        <v>119537.5</v>
      </c>
      <c r="M488" s="115">
        <f>I488*P488</f>
        <v>11096</v>
      </c>
      <c r="N488" s="115">
        <f t="shared" ref="N488:N497" si="42">L488+M488</f>
        <v>130633.5</v>
      </c>
      <c r="O488" s="115">
        <v>163.75</v>
      </c>
      <c r="P488" s="115">
        <v>15.2</v>
      </c>
      <c r="Q488" s="30"/>
      <c r="R488" s="115"/>
      <c r="S488" s="114" t="s">
        <v>37</v>
      </c>
      <c r="T488" s="114" t="s">
        <v>265</v>
      </c>
    </row>
    <row r="489" spans="1:1025" ht="37.5" x14ac:dyDescent="0.3">
      <c r="C489" s="112"/>
      <c r="D489" s="63"/>
      <c r="E489" s="112"/>
      <c r="F489" s="112"/>
      <c r="G489" s="112"/>
      <c r="H489" s="112"/>
      <c r="I489" s="110"/>
      <c r="J489" s="112"/>
      <c r="K489" s="67" t="s">
        <v>45</v>
      </c>
      <c r="L489" s="110">
        <f>I488*O489</f>
        <v>325806.3</v>
      </c>
      <c r="M489" s="115">
        <f>I488*P489</f>
        <v>13096.2</v>
      </c>
      <c r="N489" s="115">
        <f t="shared" si="42"/>
        <v>338902.5</v>
      </c>
      <c r="O489" s="115">
        <v>446.31</v>
      </c>
      <c r="P489" s="115">
        <v>17.940000000000001</v>
      </c>
      <c r="Q489" s="30"/>
      <c r="R489" s="115"/>
      <c r="S489" s="114" t="s">
        <v>37</v>
      </c>
      <c r="T489" s="114" t="s">
        <v>265</v>
      </c>
    </row>
    <row r="490" spans="1:1025" ht="56.25" x14ac:dyDescent="0.3">
      <c r="C490" s="112"/>
      <c r="D490" s="63"/>
      <c r="E490" s="112"/>
      <c r="F490" s="112"/>
      <c r="G490" s="112"/>
      <c r="H490" s="112"/>
      <c r="I490" s="110"/>
      <c r="J490" s="112"/>
      <c r="K490" s="67" t="s">
        <v>35</v>
      </c>
      <c r="L490" s="110">
        <f>I488*O490</f>
        <v>41047.899999999994</v>
      </c>
      <c r="M490" s="115">
        <f>I488*P490</f>
        <v>10066.699999999999</v>
      </c>
      <c r="N490" s="115">
        <f t="shared" si="42"/>
        <v>51114.599999999991</v>
      </c>
      <c r="O490" s="115">
        <v>56.23</v>
      </c>
      <c r="P490" s="115">
        <v>13.79</v>
      </c>
      <c r="Q490" s="30"/>
      <c r="R490" s="115"/>
      <c r="S490" s="114" t="s">
        <v>37</v>
      </c>
      <c r="T490" s="114" t="s">
        <v>265</v>
      </c>
    </row>
    <row r="491" spans="1:1025" ht="37.5" x14ac:dyDescent="0.3">
      <c r="C491" s="112"/>
      <c r="D491" s="63"/>
      <c r="E491" s="112"/>
      <c r="F491" s="112"/>
      <c r="G491" s="112"/>
      <c r="H491" s="112"/>
      <c r="I491" s="110"/>
      <c r="J491" s="112"/>
      <c r="K491" s="67" t="s">
        <v>53</v>
      </c>
      <c r="L491" s="110">
        <f>I488*O491</f>
        <v>25528.1</v>
      </c>
      <c r="M491" s="115">
        <f>I488*P491</f>
        <v>9730.9</v>
      </c>
      <c r="N491" s="115">
        <f t="shared" si="42"/>
        <v>35259</v>
      </c>
      <c r="O491" s="115">
        <v>34.97</v>
      </c>
      <c r="P491" s="115">
        <v>13.33</v>
      </c>
      <c r="Q491" s="30"/>
      <c r="R491" s="115"/>
      <c r="S491" s="114" t="s">
        <v>37</v>
      </c>
      <c r="T491" s="114" t="s">
        <v>265</v>
      </c>
    </row>
    <row r="492" spans="1:1025" ht="37.5" x14ac:dyDescent="0.3">
      <c r="C492" s="112">
        <v>2</v>
      </c>
      <c r="D492" s="63" t="s">
        <v>375</v>
      </c>
      <c r="E492" s="112">
        <v>1971</v>
      </c>
      <c r="F492" s="112"/>
      <c r="G492" s="112" t="s">
        <v>34</v>
      </c>
      <c r="H492" s="112">
        <v>2</v>
      </c>
      <c r="I492" s="110">
        <v>1920</v>
      </c>
      <c r="J492" s="112">
        <v>718.1</v>
      </c>
      <c r="K492" s="67" t="s">
        <v>42</v>
      </c>
      <c r="L492" s="110">
        <f>I492*O492</f>
        <v>294412.79999999999</v>
      </c>
      <c r="M492" s="115">
        <f>I492*P492</f>
        <v>29184</v>
      </c>
      <c r="N492" s="115">
        <f t="shared" si="42"/>
        <v>323596.79999999999</v>
      </c>
      <c r="O492" s="115">
        <v>153.34</v>
      </c>
      <c r="P492" s="115">
        <v>15.2</v>
      </c>
      <c r="Q492" s="30"/>
      <c r="R492" s="115"/>
      <c r="S492" s="114" t="s">
        <v>37</v>
      </c>
      <c r="T492" s="114" t="s">
        <v>265</v>
      </c>
    </row>
    <row r="493" spans="1:1025" s="68" customFormat="1" ht="37.5" x14ac:dyDescent="0.3">
      <c r="A493" s="132"/>
      <c r="B493" s="136"/>
      <c r="C493" s="69"/>
      <c r="D493" s="70"/>
      <c r="E493" s="69"/>
      <c r="F493" s="69"/>
      <c r="G493" s="69"/>
      <c r="H493" s="69"/>
      <c r="I493" s="71"/>
      <c r="J493" s="69"/>
      <c r="K493" s="67" t="s">
        <v>45</v>
      </c>
      <c r="L493" s="110">
        <f>I492*O493</f>
        <v>856915.2</v>
      </c>
      <c r="M493" s="115">
        <f>I492*P493</f>
        <v>34444.800000000003</v>
      </c>
      <c r="N493" s="115">
        <f t="shared" si="42"/>
        <v>891360</v>
      </c>
      <c r="O493" s="72">
        <v>446.31</v>
      </c>
      <c r="P493" s="72">
        <v>17.940000000000001</v>
      </c>
      <c r="Q493" s="73"/>
      <c r="R493" s="74"/>
      <c r="S493" s="114" t="s">
        <v>37</v>
      </c>
      <c r="T493" s="114" t="s">
        <v>265</v>
      </c>
    </row>
    <row r="494" spans="1:1025" s="107" customFormat="1" ht="68.25" customHeight="1" x14ac:dyDescent="0.3">
      <c r="A494" s="134"/>
      <c r="B494" s="4"/>
      <c r="C494" s="75"/>
      <c r="D494" s="75"/>
      <c r="E494" s="75"/>
      <c r="F494" s="76"/>
      <c r="G494" s="75"/>
      <c r="H494" s="75"/>
      <c r="I494" s="77"/>
      <c r="J494" s="77"/>
      <c r="K494" s="78" t="s">
        <v>35</v>
      </c>
      <c r="L494" s="110">
        <f>I492*O494</f>
        <v>107961.59999999999</v>
      </c>
      <c r="M494" s="115">
        <f>I492*P494</f>
        <v>26476.799999999999</v>
      </c>
      <c r="N494" s="115">
        <f t="shared" si="42"/>
        <v>134438.39999999999</v>
      </c>
      <c r="O494" s="72">
        <v>56.23</v>
      </c>
      <c r="P494" s="72">
        <v>13.79</v>
      </c>
      <c r="Q494" s="79">
        <v>2018</v>
      </c>
      <c r="R494" s="79">
        <v>2019</v>
      </c>
      <c r="S494" s="114" t="s">
        <v>37</v>
      </c>
      <c r="T494" s="114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42.75" customHeight="1" x14ac:dyDescent="0.3">
      <c r="A495" s="134"/>
      <c r="B495" s="4"/>
      <c r="C495" s="75"/>
      <c r="D495" s="75"/>
      <c r="E495" s="76"/>
      <c r="F495" s="76"/>
      <c r="G495" s="75"/>
      <c r="H495" s="75"/>
      <c r="I495" s="77"/>
      <c r="J495" s="77"/>
      <c r="K495" s="78" t="s">
        <v>53</v>
      </c>
      <c r="L495" s="110">
        <f>I492*O495</f>
        <v>67142.399999999994</v>
      </c>
      <c r="M495" s="115">
        <f>I492*P495</f>
        <v>25593.599999999999</v>
      </c>
      <c r="N495" s="115">
        <f t="shared" si="42"/>
        <v>92736</v>
      </c>
      <c r="O495" s="72">
        <v>34.97</v>
      </c>
      <c r="P495" s="72">
        <v>13.33</v>
      </c>
      <c r="Q495" s="79">
        <v>2018</v>
      </c>
      <c r="R495" s="79">
        <v>2019</v>
      </c>
      <c r="S495" s="114" t="s">
        <v>37</v>
      </c>
      <c r="T495" s="114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 x14ac:dyDescent="0.3">
      <c r="A496" s="134"/>
      <c r="B496" s="4"/>
      <c r="C496" s="76">
        <v>3</v>
      </c>
      <c r="D496" s="75" t="s">
        <v>376</v>
      </c>
      <c r="E496" s="76">
        <v>1987</v>
      </c>
      <c r="F496" s="76"/>
      <c r="G496" s="76" t="s">
        <v>34</v>
      </c>
      <c r="H496" s="76">
        <v>3</v>
      </c>
      <c r="I496" s="81">
        <v>2160</v>
      </c>
      <c r="J496" s="81">
        <v>1009.1</v>
      </c>
      <c r="K496" s="78" t="s">
        <v>45</v>
      </c>
      <c r="L496" s="72">
        <f>I496*O496</f>
        <v>884930.4</v>
      </c>
      <c r="M496" s="72">
        <f>I496*P496</f>
        <v>32227.200000000001</v>
      </c>
      <c r="N496" s="72">
        <f t="shared" si="42"/>
        <v>917157.6</v>
      </c>
      <c r="O496" s="72">
        <v>409.69</v>
      </c>
      <c r="P496" s="72">
        <v>14.92</v>
      </c>
      <c r="Q496" s="79">
        <v>2018</v>
      </c>
      <c r="R496" s="79">
        <v>2019</v>
      </c>
      <c r="S496" s="114" t="s">
        <v>37</v>
      </c>
      <c r="T496" s="114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 x14ac:dyDescent="0.3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53</v>
      </c>
      <c r="L497" s="72">
        <f>I496*O497</f>
        <v>73785.599999999991</v>
      </c>
      <c r="M497" s="72">
        <f>I496*P497</f>
        <v>23695.200000000001</v>
      </c>
      <c r="N497" s="72">
        <f t="shared" si="42"/>
        <v>97480.799999999988</v>
      </c>
      <c r="O497" s="72">
        <v>34.159999999999997</v>
      </c>
      <c r="P497" s="72">
        <v>10.97</v>
      </c>
      <c r="Q497" s="79">
        <v>2018</v>
      </c>
      <c r="R497" s="79">
        <v>2019</v>
      </c>
      <c r="S497" s="114" t="s">
        <v>37</v>
      </c>
      <c r="T497" s="114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37.5" x14ac:dyDescent="0.3">
      <c r="A498" s="134"/>
      <c r="B498" s="4"/>
      <c r="C498" s="76"/>
      <c r="D498" s="75"/>
      <c r="E498" s="76"/>
      <c r="F498" s="76"/>
      <c r="G498" s="76"/>
      <c r="H498" s="76"/>
      <c r="I498" s="81"/>
      <c r="J498" s="81"/>
      <c r="K498" s="78" t="s">
        <v>42</v>
      </c>
      <c r="L498" s="72">
        <f>I496*O498</f>
        <v>335880</v>
      </c>
      <c r="M498" s="72">
        <f>I496*P498</f>
        <v>32335.200000000001</v>
      </c>
      <c r="N498" s="72">
        <f>L498+M498</f>
        <v>368215.2</v>
      </c>
      <c r="O498" s="72">
        <v>155.5</v>
      </c>
      <c r="P498" s="72">
        <v>14.97</v>
      </c>
      <c r="Q498" s="79">
        <v>2018</v>
      </c>
      <c r="R498" s="79">
        <v>2019</v>
      </c>
      <c r="S498" s="114" t="s">
        <v>37</v>
      </c>
      <c r="T498" s="114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42.75" customHeight="1" x14ac:dyDescent="0.3">
      <c r="A499" s="134"/>
      <c r="B499" s="4"/>
      <c r="C499" s="76">
        <v>4</v>
      </c>
      <c r="D499" s="75" t="s">
        <v>377</v>
      </c>
      <c r="E499" s="76">
        <v>1972</v>
      </c>
      <c r="F499" s="76"/>
      <c r="G499" s="76" t="s">
        <v>34</v>
      </c>
      <c r="H499" s="76">
        <v>2</v>
      </c>
      <c r="I499" s="81">
        <v>1920</v>
      </c>
      <c r="J499" s="81">
        <v>741.2</v>
      </c>
      <c r="K499" s="78" t="s">
        <v>45</v>
      </c>
      <c r="L499" s="72">
        <f>I499*O499</f>
        <v>856915.2</v>
      </c>
      <c r="M499" s="72">
        <f>I499*P499</f>
        <v>34444.800000000003</v>
      </c>
      <c r="N499" s="72">
        <f t="shared" ref="N499:N501" si="43">L499+M499</f>
        <v>891360</v>
      </c>
      <c r="O499" s="72">
        <v>446.31</v>
      </c>
      <c r="P499" s="72">
        <v>17.940000000000001</v>
      </c>
      <c r="Q499" s="79">
        <v>2018</v>
      </c>
      <c r="R499" s="79">
        <v>2019</v>
      </c>
      <c r="S499" s="114" t="s">
        <v>37</v>
      </c>
      <c r="T499" s="114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56.25" x14ac:dyDescent="0.3">
      <c r="A500" s="134"/>
      <c r="B500" s="4"/>
      <c r="C500" s="76"/>
      <c r="D500" s="75"/>
      <c r="E500" s="76"/>
      <c r="F500" s="76"/>
      <c r="G500" s="75"/>
      <c r="H500" s="75"/>
      <c r="I500" s="77"/>
      <c r="J500" s="77"/>
      <c r="K500" s="78" t="s">
        <v>35</v>
      </c>
      <c r="L500" s="72">
        <f>I499*O500</f>
        <v>107961.59999999999</v>
      </c>
      <c r="M500" s="72">
        <f>I499*P500</f>
        <v>26476.799999999999</v>
      </c>
      <c r="N500" s="72">
        <f t="shared" si="43"/>
        <v>134438.39999999999</v>
      </c>
      <c r="O500" s="72">
        <v>56.23</v>
      </c>
      <c r="P500" s="72">
        <v>13.79</v>
      </c>
      <c r="Q500" s="79">
        <v>2018</v>
      </c>
      <c r="R500" s="79">
        <v>2019</v>
      </c>
      <c r="S500" s="114" t="s">
        <v>37</v>
      </c>
      <c r="T500" s="114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 ht="37.5" x14ac:dyDescent="0.3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378</v>
      </c>
      <c r="L501" s="72">
        <f>I499*O501</f>
        <v>67142.399999999994</v>
      </c>
      <c r="M501" s="72">
        <f>I499*P501</f>
        <v>25593.599999999999</v>
      </c>
      <c r="N501" s="72">
        <f t="shared" si="43"/>
        <v>92736</v>
      </c>
      <c r="O501" s="72">
        <v>34.97</v>
      </c>
      <c r="P501" s="72">
        <v>13.33</v>
      </c>
      <c r="Q501" s="79">
        <v>2018</v>
      </c>
      <c r="R501" s="79">
        <v>2019</v>
      </c>
      <c r="S501" s="114" t="s">
        <v>37</v>
      </c>
      <c r="T501" s="114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 x14ac:dyDescent="0.3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229</v>
      </c>
      <c r="L502" s="72">
        <f>I499*O502</f>
        <v>2051827.2000000002</v>
      </c>
      <c r="M502" s="72">
        <f>I499*P502</f>
        <v>75244.799999999988</v>
      </c>
      <c r="N502" s="72">
        <f>L502+M502</f>
        <v>2127072</v>
      </c>
      <c r="O502" s="72">
        <v>1068.6600000000001</v>
      </c>
      <c r="P502" s="72">
        <v>39.19</v>
      </c>
      <c r="Q502" s="79">
        <v>2018</v>
      </c>
      <c r="R502" s="79"/>
      <c r="S502" s="114" t="s">
        <v>37</v>
      </c>
      <c r="T502" s="114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 x14ac:dyDescent="0.3">
      <c r="A503" s="134"/>
      <c r="B503" s="4"/>
      <c r="C503" s="75"/>
      <c r="D503" s="75"/>
      <c r="E503" s="76"/>
      <c r="F503" s="76"/>
      <c r="G503" s="75"/>
      <c r="H503" s="75"/>
      <c r="I503" s="77"/>
      <c r="J503" s="77"/>
      <c r="K503" s="78" t="s">
        <v>42</v>
      </c>
      <c r="L503" s="72">
        <f>I499*O503</f>
        <v>294412.79999999999</v>
      </c>
      <c r="M503" s="72">
        <f>I499*P503</f>
        <v>29184</v>
      </c>
      <c r="N503" s="72">
        <f>L503+M503</f>
        <v>323596.79999999999</v>
      </c>
      <c r="O503" s="72">
        <v>153.34</v>
      </c>
      <c r="P503" s="72">
        <v>15.2</v>
      </c>
      <c r="Q503" s="79">
        <v>2018</v>
      </c>
      <c r="R503" s="79">
        <v>2019</v>
      </c>
      <c r="S503" s="114" t="s">
        <v>37</v>
      </c>
      <c r="T503" s="114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 x14ac:dyDescent="0.3">
      <c r="A504" s="134"/>
      <c r="B504" s="4"/>
      <c r="C504" s="76">
        <v>5</v>
      </c>
      <c r="D504" s="75" t="s">
        <v>379</v>
      </c>
      <c r="E504" s="76">
        <v>1982</v>
      </c>
      <c r="F504" s="76"/>
      <c r="G504" s="76" t="s">
        <v>34</v>
      </c>
      <c r="H504" s="76">
        <v>3</v>
      </c>
      <c r="I504" s="81">
        <v>2160</v>
      </c>
      <c r="J504" s="81">
        <v>883.8</v>
      </c>
      <c r="K504" s="78" t="s">
        <v>53</v>
      </c>
      <c r="L504" s="72">
        <f>I504*O504</f>
        <v>73785.599999999991</v>
      </c>
      <c r="M504" s="72">
        <f>I504*P504</f>
        <v>23695.200000000001</v>
      </c>
      <c r="N504" s="72">
        <f t="shared" ref="N504:N505" si="44">L504+M504</f>
        <v>97480.799999999988</v>
      </c>
      <c r="O504" s="72">
        <v>34.159999999999997</v>
      </c>
      <c r="P504" s="72">
        <v>10.97</v>
      </c>
      <c r="Q504" s="79">
        <v>2018</v>
      </c>
      <c r="R504" s="79">
        <v>2019</v>
      </c>
      <c r="S504" s="114" t="s">
        <v>37</v>
      </c>
      <c r="T504" s="114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 x14ac:dyDescent="0.3">
      <c r="A505" s="134"/>
      <c r="B505" s="4"/>
      <c r="C505" s="76"/>
      <c r="D505" s="75"/>
      <c r="E505" s="76"/>
      <c r="F505" s="76"/>
      <c r="G505" s="76"/>
      <c r="H505" s="76"/>
      <c r="I505" s="81"/>
      <c r="J505" s="81"/>
      <c r="K505" s="82" t="s">
        <v>42</v>
      </c>
      <c r="L505" s="83">
        <f>I504*O505</f>
        <v>335880</v>
      </c>
      <c r="M505" s="83">
        <f>I504*P505</f>
        <v>32335.200000000001</v>
      </c>
      <c r="N505" s="83">
        <f t="shared" si="44"/>
        <v>368215.2</v>
      </c>
      <c r="O505" s="83">
        <v>155.5</v>
      </c>
      <c r="P505" s="83">
        <v>14.97</v>
      </c>
      <c r="Q505" s="84">
        <v>2018</v>
      </c>
      <c r="R505" s="84">
        <v>2019</v>
      </c>
      <c r="S505" s="116" t="s">
        <v>37</v>
      </c>
      <c r="T505" s="116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 x14ac:dyDescent="0.3">
      <c r="A506" s="134"/>
      <c r="B506" s="4"/>
      <c r="C506" s="76">
        <v>6</v>
      </c>
      <c r="D506" s="75" t="s">
        <v>380</v>
      </c>
      <c r="E506" s="76">
        <v>1989</v>
      </c>
      <c r="F506" s="76"/>
      <c r="G506" s="76" t="s">
        <v>34</v>
      </c>
      <c r="H506" s="76">
        <v>3</v>
      </c>
      <c r="I506" s="81">
        <v>2160</v>
      </c>
      <c r="J506" s="81">
        <v>1021.7</v>
      </c>
      <c r="K506" s="86" t="s">
        <v>42</v>
      </c>
      <c r="L506" s="87">
        <f>I506*O506</f>
        <v>335880</v>
      </c>
      <c r="M506" s="87">
        <f>I506*P506</f>
        <v>32335.200000000001</v>
      </c>
      <c r="N506" s="87">
        <f>L506+M506</f>
        <v>368215.2</v>
      </c>
      <c r="O506" s="87">
        <v>155.5</v>
      </c>
      <c r="P506" s="87">
        <v>14.97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107" customFormat="1" ht="37.5" x14ac:dyDescent="0.3">
      <c r="A507" s="134"/>
      <c r="B507" s="4"/>
      <c r="C507" s="75"/>
      <c r="D507" s="75"/>
      <c r="E507" s="75"/>
      <c r="F507" s="76"/>
      <c r="G507" s="75"/>
      <c r="H507" s="75"/>
      <c r="I507" s="77"/>
      <c r="J507" s="77"/>
      <c r="K507" s="86" t="s">
        <v>53</v>
      </c>
      <c r="L507" s="87">
        <f>I506*O507</f>
        <v>73785.599999999991</v>
      </c>
      <c r="M507" s="87">
        <f>I506*P507</f>
        <v>23695.200000000001</v>
      </c>
      <c r="N507" s="87">
        <f>L507+M507</f>
        <v>97480.799999999988</v>
      </c>
      <c r="O507" s="115">
        <v>34.159999999999997</v>
      </c>
      <c r="P507" s="114">
        <v>10.97</v>
      </c>
      <c r="Q507" s="88">
        <v>2018</v>
      </c>
      <c r="R507" s="88">
        <v>2019</v>
      </c>
      <c r="S507" s="88" t="s">
        <v>37</v>
      </c>
      <c r="T507" s="88" t="s">
        <v>265</v>
      </c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  <c r="AMK507" s="80"/>
    </row>
    <row r="508" spans="1:1025" s="61" customFormat="1" x14ac:dyDescent="0.3">
      <c r="A508" s="133"/>
      <c r="B508" s="1"/>
      <c r="C508" s="32"/>
      <c r="D508" s="62" t="s">
        <v>381</v>
      </c>
      <c r="E508" s="32"/>
      <c r="F508" s="32"/>
      <c r="G508" s="32"/>
      <c r="H508" s="32"/>
      <c r="I508" s="26"/>
      <c r="J508" s="32"/>
      <c r="K508" s="27"/>
      <c r="L508" s="26">
        <f>SUM(L509:L519)</f>
        <v>4593794.0755000003</v>
      </c>
      <c r="M508" s="30">
        <f>SUM(M509:M519)</f>
        <v>449212.11199999991</v>
      </c>
      <c r="N508" s="30">
        <f>SUM(N509:N519)</f>
        <v>5043006.1875</v>
      </c>
      <c r="O508" s="30"/>
      <c r="P508" s="115"/>
      <c r="Q508" s="30"/>
      <c r="R508" s="30"/>
      <c r="S508" s="30"/>
      <c r="T508" s="47"/>
    </row>
    <row r="509" spans="1:1025" ht="37.5" x14ac:dyDescent="0.3">
      <c r="C509" s="112">
        <v>1</v>
      </c>
      <c r="D509" s="63" t="s">
        <v>382</v>
      </c>
      <c r="E509" s="112">
        <v>1985</v>
      </c>
      <c r="F509" s="112"/>
      <c r="G509" s="112" t="s">
        <v>83</v>
      </c>
      <c r="H509" s="112">
        <v>5</v>
      </c>
      <c r="I509" s="110">
        <v>9753.5</v>
      </c>
      <c r="J509" s="112">
        <v>5581.2</v>
      </c>
      <c r="K509" s="64" t="s">
        <v>42</v>
      </c>
      <c r="L509" s="110">
        <f t="shared" ref="L509:L519" si="45">I509*O509</f>
        <v>1441664.835</v>
      </c>
      <c r="M509" s="115">
        <f t="shared" ref="M509:M519" si="46">I509*P509</f>
        <v>145424.685</v>
      </c>
      <c r="N509" s="115">
        <f t="shared" ref="N509:N519" si="47">L509+M509</f>
        <v>1587089.52</v>
      </c>
      <c r="O509" s="115">
        <v>147.81</v>
      </c>
      <c r="P509" s="115">
        <v>14.91</v>
      </c>
      <c r="Q509" s="30"/>
      <c r="R509" s="115"/>
      <c r="S509" s="114" t="s">
        <v>37</v>
      </c>
      <c r="T509" s="114" t="s">
        <v>265</v>
      </c>
    </row>
    <row r="510" spans="1:1025" ht="37.5" x14ac:dyDescent="0.3">
      <c r="C510" s="112">
        <v>2</v>
      </c>
      <c r="D510" s="63" t="s">
        <v>383</v>
      </c>
      <c r="E510" s="112">
        <v>1994</v>
      </c>
      <c r="F510" s="112"/>
      <c r="G510" s="112" t="s">
        <v>63</v>
      </c>
      <c r="H510" s="112">
        <v>2</v>
      </c>
      <c r="I510" s="110">
        <v>826.3</v>
      </c>
      <c r="J510" s="112">
        <v>481.9</v>
      </c>
      <c r="K510" s="64" t="s">
        <v>42</v>
      </c>
      <c r="L510" s="110">
        <f t="shared" si="45"/>
        <v>138405.25</v>
      </c>
      <c r="M510" s="115">
        <f t="shared" si="46"/>
        <v>12609.338</v>
      </c>
      <c r="N510" s="115">
        <f t="shared" si="47"/>
        <v>151014.58799999999</v>
      </c>
      <c r="O510" s="115">
        <v>167.5</v>
      </c>
      <c r="P510" s="115">
        <v>15.26</v>
      </c>
      <c r="Q510" s="30"/>
      <c r="R510" s="115"/>
      <c r="S510" s="114" t="s">
        <v>37</v>
      </c>
      <c r="T510" s="114" t="s">
        <v>265</v>
      </c>
    </row>
    <row r="511" spans="1:1025" ht="37.5" x14ac:dyDescent="0.3">
      <c r="C511" s="112">
        <v>3</v>
      </c>
      <c r="D511" s="63" t="s">
        <v>384</v>
      </c>
      <c r="E511" s="112">
        <v>1983</v>
      </c>
      <c r="F511" s="112"/>
      <c r="G511" s="112" t="s">
        <v>34</v>
      </c>
      <c r="H511" s="112">
        <v>3</v>
      </c>
      <c r="I511" s="110">
        <v>2012.06</v>
      </c>
      <c r="J511" s="112">
        <v>952.2</v>
      </c>
      <c r="K511" s="64" t="s">
        <v>42</v>
      </c>
      <c r="L511" s="110">
        <f t="shared" si="45"/>
        <v>302714.42699999997</v>
      </c>
      <c r="M511" s="115">
        <f t="shared" si="46"/>
        <v>30100.417600000001</v>
      </c>
      <c r="N511" s="115">
        <f t="shared" si="47"/>
        <v>332814.84459999995</v>
      </c>
      <c r="O511" s="115">
        <v>150.44999999999999</v>
      </c>
      <c r="P511" s="115">
        <v>14.96</v>
      </c>
      <c r="Q511" s="30"/>
      <c r="R511" s="115"/>
      <c r="S511" s="114" t="s">
        <v>37</v>
      </c>
      <c r="T511" s="114" t="s">
        <v>265</v>
      </c>
    </row>
    <row r="512" spans="1:1025" ht="37.5" x14ac:dyDescent="0.3">
      <c r="C512" s="112">
        <v>4</v>
      </c>
      <c r="D512" s="63" t="s">
        <v>385</v>
      </c>
      <c r="E512" s="112">
        <v>1983</v>
      </c>
      <c r="F512" s="112"/>
      <c r="G512" s="112" t="s">
        <v>34</v>
      </c>
      <c r="H512" s="112">
        <v>3</v>
      </c>
      <c r="I512" s="110">
        <v>1604.89</v>
      </c>
      <c r="J512" s="112">
        <v>949.7</v>
      </c>
      <c r="K512" s="64" t="s">
        <v>42</v>
      </c>
      <c r="L512" s="110">
        <f t="shared" si="45"/>
        <v>241455.70050000001</v>
      </c>
      <c r="M512" s="115">
        <f t="shared" si="46"/>
        <v>24009.154400000003</v>
      </c>
      <c r="N512" s="115">
        <f t="shared" si="47"/>
        <v>265464.85490000003</v>
      </c>
      <c r="O512" s="115">
        <v>150.44999999999999</v>
      </c>
      <c r="P512" s="115">
        <v>14.96</v>
      </c>
      <c r="Q512" s="30"/>
      <c r="R512" s="115"/>
      <c r="S512" s="114" t="s">
        <v>37</v>
      </c>
      <c r="T512" s="114" t="s">
        <v>265</v>
      </c>
    </row>
    <row r="513" spans="1:20" ht="37.5" x14ac:dyDescent="0.3">
      <c r="C513" s="112">
        <v>5</v>
      </c>
      <c r="D513" s="63" t="s">
        <v>386</v>
      </c>
      <c r="E513" s="112">
        <v>1988</v>
      </c>
      <c r="F513" s="112"/>
      <c r="G513" s="112" t="s">
        <v>83</v>
      </c>
      <c r="H513" s="112">
        <v>5</v>
      </c>
      <c r="I513" s="110">
        <v>8367.2999999999993</v>
      </c>
      <c r="J513" s="112">
        <v>5226.3</v>
      </c>
      <c r="K513" s="64" t="s">
        <v>42</v>
      </c>
      <c r="L513" s="110">
        <f t="shared" si="45"/>
        <v>1236770.6129999999</v>
      </c>
      <c r="M513" s="115">
        <f t="shared" si="46"/>
        <v>124756.44299999998</v>
      </c>
      <c r="N513" s="115">
        <f t="shared" si="47"/>
        <v>1361527.0559999999</v>
      </c>
      <c r="O513" s="115">
        <v>147.81</v>
      </c>
      <c r="P513" s="115">
        <v>14.91</v>
      </c>
      <c r="Q513" s="30"/>
      <c r="R513" s="115"/>
      <c r="S513" s="114" t="s">
        <v>37</v>
      </c>
      <c r="T513" s="114" t="s">
        <v>265</v>
      </c>
    </row>
    <row r="514" spans="1:20" ht="37.5" x14ac:dyDescent="0.3">
      <c r="C514" s="112">
        <v>6</v>
      </c>
      <c r="D514" s="63" t="s">
        <v>387</v>
      </c>
      <c r="E514" s="112">
        <v>1980</v>
      </c>
      <c r="F514" s="112"/>
      <c r="G514" s="112" t="s">
        <v>63</v>
      </c>
      <c r="H514" s="112">
        <v>2</v>
      </c>
      <c r="I514" s="110">
        <v>1193.8</v>
      </c>
      <c r="J514" s="112">
        <v>713.7</v>
      </c>
      <c r="K514" s="64" t="s">
        <v>42</v>
      </c>
      <c r="L514" s="110">
        <f t="shared" si="45"/>
        <v>199961.5</v>
      </c>
      <c r="M514" s="115">
        <f t="shared" si="46"/>
        <v>18217.387999999999</v>
      </c>
      <c r="N514" s="115">
        <f t="shared" si="47"/>
        <v>218178.88800000001</v>
      </c>
      <c r="O514" s="115">
        <v>167.5</v>
      </c>
      <c r="P514" s="115">
        <v>15.26</v>
      </c>
      <c r="Q514" s="30"/>
      <c r="R514" s="115"/>
      <c r="S514" s="114" t="s">
        <v>37</v>
      </c>
      <c r="T514" s="114" t="s">
        <v>265</v>
      </c>
    </row>
    <row r="515" spans="1:20" ht="37.5" x14ac:dyDescent="0.3">
      <c r="C515" s="112">
        <v>7</v>
      </c>
      <c r="D515" s="63" t="s">
        <v>388</v>
      </c>
      <c r="E515" s="112">
        <v>1988</v>
      </c>
      <c r="F515" s="112"/>
      <c r="G515" s="112" t="s">
        <v>63</v>
      </c>
      <c r="H515" s="112">
        <v>2</v>
      </c>
      <c r="I515" s="110">
        <v>1204.7</v>
      </c>
      <c r="J515" s="112">
        <v>748.1</v>
      </c>
      <c r="K515" s="64" t="s">
        <v>42</v>
      </c>
      <c r="L515" s="110">
        <f t="shared" si="45"/>
        <v>201787.25</v>
      </c>
      <c r="M515" s="115">
        <f t="shared" si="46"/>
        <v>18383.722000000002</v>
      </c>
      <c r="N515" s="115">
        <f t="shared" si="47"/>
        <v>220170.97200000001</v>
      </c>
      <c r="O515" s="115">
        <v>167.5</v>
      </c>
      <c r="P515" s="115">
        <v>15.26</v>
      </c>
      <c r="Q515" s="30"/>
      <c r="R515" s="115"/>
      <c r="S515" s="114" t="s">
        <v>37</v>
      </c>
      <c r="T515" s="114" t="s">
        <v>265</v>
      </c>
    </row>
    <row r="516" spans="1:20" ht="37.5" x14ac:dyDescent="0.3">
      <c r="C516" s="112">
        <v>8</v>
      </c>
      <c r="D516" s="63" t="s">
        <v>389</v>
      </c>
      <c r="E516" s="112">
        <v>1989</v>
      </c>
      <c r="F516" s="112"/>
      <c r="G516" s="112" t="s">
        <v>63</v>
      </c>
      <c r="H516" s="112">
        <v>2</v>
      </c>
      <c r="I516" s="110">
        <v>1260.2</v>
      </c>
      <c r="J516" s="112">
        <v>725.3</v>
      </c>
      <c r="K516" s="64" t="s">
        <v>42</v>
      </c>
      <c r="L516" s="110">
        <f t="shared" si="45"/>
        <v>211083.5</v>
      </c>
      <c r="M516" s="115">
        <f t="shared" si="46"/>
        <v>19230.652000000002</v>
      </c>
      <c r="N516" s="115">
        <f t="shared" si="47"/>
        <v>230314.152</v>
      </c>
      <c r="O516" s="115">
        <v>167.5</v>
      </c>
      <c r="P516" s="115">
        <v>15.26</v>
      </c>
      <c r="Q516" s="30"/>
      <c r="R516" s="115"/>
      <c r="S516" s="114" t="s">
        <v>37</v>
      </c>
      <c r="T516" s="114" t="s">
        <v>265</v>
      </c>
    </row>
    <row r="517" spans="1:20" ht="37.5" x14ac:dyDescent="0.3">
      <c r="C517" s="112">
        <v>9</v>
      </c>
      <c r="D517" s="63" t="s">
        <v>390</v>
      </c>
      <c r="E517" s="112">
        <v>1990</v>
      </c>
      <c r="F517" s="112"/>
      <c r="G517" s="112" t="s">
        <v>63</v>
      </c>
      <c r="H517" s="112">
        <v>2</v>
      </c>
      <c r="I517" s="110">
        <v>1244.9000000000001</v>
      </c>
      <c r="J517" s="112">
        <v>741.4</v>
      </c>
      <c r="K517" s="64" t="s">
        <v>42</v>
      </c>
      <c r="L517" s="110">
        <f t="shared" si="45"/>
        <v>208520.75000000003</v>
      </c>
      <c r="M517" s="115">
        <f t="shared" si="46"/>
        <v>18997.174000000003</v>
      </c>
      <c r="N517" s="115">
        <f t="shared" si="47"/>
        <v>227517.92400000003</v>
      </c>
      <c r="O517" s="115">
        <v>167.5</v>
      </c>
      <c r="P517" s="115">
        <v>15.26</v>
      </c>
      <c r="Q517" s="30"/>
      <c r="R517" s="115"/>
      <c r="S517" s="114" t="s">
        <v>37</v>
      </c>
      <c r="T517" s="114" t="s">
        <v>265</v>
      </c>
    </row>
    <row r="518" spans="1:20" ht="37.5" x14ac:dyDescent="0.3">
      <c r="C518" s="112">
        <v>10</v>
      </c>
      <c r="D518" s="63" t="s">
        <v>391</v>
      </c>
      <c r="E518" s="112">
        <v>1990</v>
      </c>
      <c r="F518" s="112"/>
      <c r="G518" s="112" t="s">
        <v>63</v>
      </c>
      <c r="H518" s="112">
        <v>2</v>
      </c>
      <c r="I518" s="110">
        <v>1261.8</v>
      </c>
      <c r="J518" s="112">
        <v>778.9</v>
      </c>
      <c r="K518" s="64" t="s">
        <v>42</v>
      </c>
      <c r="L518" s="110">
        <f t="shared" si="45"/>
        <v>211351.5</v>
      </c>
      <c r="M518" s="115">
        <f t="shared" si="46"/>
        <v>19255.067999999999</v>
      </c>
      <c r="N518" s="115">
        <f t="shared" si="47"/>
        <v>230606.568</v>
      </c>
      <c r="O518" s="115">
        <v>167.5</v>
      </c>
      <c r="P518" s="115">
        <v>15.26</v>
      </c>
      <c r="Q518" s="30"/>
      <c r="R518" s="115"/>
      <c r="S518" s="114" t="s">
        <v>37</v>
      </c>
      <c r="T518" s="114" t="s">
        <v>265</v>
      </c>
    </row>
    <row r="519" spans="1:20" ht="37.5" x14ac:dyDescent="0.3">
      <c r="C519" s="112">
        <v>11</v>
      </c>
      <c r="D519" s="63" t="s">
        <v>392</v>
      </c>
      <c r="E519" s="112">
        <v>1989</v>
      </c>
      <c r="F519" s="112"/>
      <c r="G519" s="112" t="s">
        <v>63</v>
      </c>
      <c r="H519" s="112">
        <v>2</v>
      </c>
      <c r="I519" s="110">
        <v>1194.5</v>
      </c>
      <c r="J519" s="112">
        <v>781.7</v>
      </c>
      <c r="K519" s="64" t="s">
        <v>42</v>
      </c>
      <c r="L519" s="110">
        <f t="shared" si="45"/>
        <v>200078.75</v>
      </c>
      <c r="M519" s="115">
        <f t="shared" si="46"/>
        <v>18228.07</v>
      </c>
      <c r="N519" s="115">
        <f t="shared" si="47"/>
        <v>218306.82</v>
      </c>
      <c r="O519" s="115">
        <v>167.5</v>
      </c>
      <c r="P519" s="115">
        <v>15.26</v>
      </c>
      <c r="Q519" s="30"/>
      <c r="R519" s="115"/>
      <c r="S519" s="114" t="s">
        <v>37</v>
      </c>
      <c r="T519" s="114" t="s">
        <v>265</v>
      </c>
    </row>
    <row r="520" spans="1:20" s="61" customFormat="1" ht="37.5" x14ac:dyDescent="0.3">
      <c r="A520" s="133"/>
      <c r="B520" s="1"/>
      <c r="C520" s="32"/>
      <c r="D520" s="62" t="s">
        <v>137</v>
      </c>
      <c r="E520" s="32"/>
      <c r="F520" s="32"/>
      <c r="G520" s="32"/>
      <c r="H520" s="32"/>
      <c r="I520" s="26"/>
      <c r="J520" s="32"/>
      <c r="K520" s="27"/>
      <c r="L520" s="26">
        <f>SUM(L521:L526)</f>
        <v>1107739.855</v>
      </c>
      <c r="M520" s="30">
        <f>SUM(M521:M526)</f>
        <v>101760.89479999999</v>
      </c>
      <c r="N520" s="30">
        <f>SUM(N521:N526)</f>
        <v>1209500.7497999999</v>
      </c>
      <c r="O520" s="30"/>
      <c r="P520" s="115"/>
      <c r="Q520" s="30"/>
      <c r="R520" s="30"/>
      <c r="S520" s="30"/>
      <c r="T520" s="47"/>
    </row>
    <row r="521" spans="1:20" ht="37.5" x14ac:dyDescent="0.3">
      <c r="C521" s="112">
        <v>1</v>
      </c>
      <c r="D521" s="63" t="s">
        <v>393</v>
      </c>
      <c r="E521" s="112">
        <v>1986</v>
      </c>
      <c r="F521" s="112"/>
      <c r="G521" s="112" t="s">
        <v>34</v>
      </c>
      <c r="H521" s="112">
        <v>2</v>
      </c>
      <c r="I521" s="110">
        <v>1474.5</v>
      </c>
      <c r="J521" s="112">
        <v>799.5</v>
      </c>
      <c r="K521" s="64" t="s">
        <v>42</v>
      </c>
      <c r="L521" s="110">
        <f t="shared" ref="L521:L526" si="48">I521*O521</f>
        <v>241582.08000000002</v>
      </c>
      <c r="M521" s="115">
        <f t="shared" ref="M521:M526" si="49">I521*P521</f>
        <v>22412.399999999998</v>
      </c>
      <c r="N521" s="115">
        <f t="shared" ref="N521:N526" si="50">L521+M521</f>
        <v>263994.48000000004</v>
      </c>
      <c r="O521" s="115">
        <v>163.84</v>
      </c>
      <c r="P521" s="115">
        <v>15.2</v>
      </c>
      <c r="Q521" s="30"/>
      <c r="R521" s="115"/>
      <c r="S521" s="114" t="s">
        <v>37</v>
      </c>
      <c r="T521" s="114" t="s">
        <v>265</v>
      </c>
    </row>
    <row r="522" spans="1:20" ht="37.5" x14ac:dyDescent="0.3">
      <c r="C522" s="112">
        <v>2</v>
      </c>
      <c r="D522" s="63" t="s">
        <v>394</v>
      </c>
      <c r="E522" s="112">
        <v>1981</v>
      </c>
      <c r="F522" s="112"/>
      <c r="G522" s="112" t="s">
        <v>34</v>
      </c>
      <c r="H522" s="112">
        <v>2</v>
      </c>
      <c r="I522" s="110">
        <v>1553.9</v>
      </c>
      <c r="J522" s="112">
        <v>625.20000000000005</v>
      </c>
      <c r="K522" s="64" t="s">
        <v>42</v>
      </c>
      <c r="L522" s="110">
        <f t="shared" si="48"/>
        <v>254451.12500000003</v>
      </c>
      <c r="M522" s="115">
        <f t="shared" si="49"/>
        <v>23619.279999999999</v>
      </c>
      <c r="N522" s="115">
        <f t="shared" si="50"/>
        <v>278070.40500000003</v>
      </c>
      <c r="O522" s="115">
        <v>163.75</v>
      </c>
      <c r="P522" s="115">
        <v>15.2</v>
      </c>
      <c r="Q522" s="30"/>
      <c r="R522" s="115"/>
      <c r="S522" s="114" t="s">
        <v>37</v>
      </c>
      <c r="T522" s="114" t="s">
        <v>265</v>
      </c>
    </row>
    <row r="523" spans="1:20" ht="37.5" x14ac:dyDescent="0.3">
      <c r="C523" s="112">
        <v>3</v>
      </c>
      <c r="D523" s="63" t="s">
        <v>395</v>
      </c>
      <c r="E523" s="112">
        <v>1981</v>
      </c>
      <c r="F523" s="112"/>
      <c r="G523" s="112" t="s">
        <v>63</v>
      </c>
      <c r="H523" s="112">
        <v>2</v>
      </c>
      <c r="I523" s="110">
        <v>427.4</v>
      </c>
      <c r="J523" s="112">
        <v>243.8</v>
      </c>
      <c r="K523" s="64" t="s">
        <v>42</v>
      </c>
      <c r="L523" s="110">
        <f t="shared" si="48"/>
        <v>71589.5</v>
      </c>
      <c r="M523" s="115">
        <f t="shared" si="49"/>
        <v>6522.1239999999998</v>
      </c>
      <c r="N523" s="115">
        <f t="shared" si="50"/>
        <v>78111.623999999996</v>
      </c>
      <c r="O523" s="115">
        <v>167.5</v>
      </c>
      <c r="P523" s="115">
        <v>15.26</v>
      </c>
      <c r="Q523" s="30"/>
      <c r="R523" s="115"/>
      <c r="S523" s="114" t="s">
        <v>37</v>
      </c>
      <c r="T523" s="114" t="s">
        <v>265</v>
      </c>
    </row>
    <row r="524" spans="1:20" ht="37.5" x14ac:dyDescent="0.3">
      <c r="C524" s="112">
        <v>4</v>
      </c>
      <c r="D524" s="63" t="s">
        <v>396</v>
      </c>
      <c r="E524" s="112">
        <v>1983</v>
      </c>
      <c r="F524" s="112"/>
      <c r="G524" s="112" t="s">
        <v>63</v>
      </c>
      <c r="H524" s="112">
        <v>2</v>
      </c>
      <c r="I524" s="110">
        <v>836.28</v>
      </c>
      <c r="J524" s="112">
        <v>468</v>
      </c>
      <c r="K524" s="64" t="s">
        <v>42</v>
      </c>
      <c r="L524" s="110">
        <f t="shared" si="48"/>
        <v>140076.9</v>
      </c>
      <c r="M524" s="115">
        <f t="shared" si="49"/>
        <v>12761.632799999999</v>
      </c>
      <c r="N524" s="115">
        <f t="shared" si="50"/>
        <v>152838.53279999999</v>
      </c>
      <c r="O524" s="115">
        <v>167.5</v>
      </c>
      <c r="P524" s="115">
        <v>15.26</v>
      </c>
      <c r="Q524" s="30"/>
      <c r="R524" s="115"/>
      <c r="S524" s="114" t="s">
        <v>37</v>
      </c>
      <c r="T524" s="114" t="s">
        <v>265</v>
      </c>
    </row>
    <row r="525" spans="1:20" ht="37.5" x14ac:dyDescent="0.3">
      <c r="C525" s="112">
        <v>5</v>
      </c>
      <c r="D525" s="63" t="s">
        <v>397</v>
      </c>
      <c r="E525" s="112">
        <v>1950</v>
      </c>
      <c r="F525" s="112"/>
      <c r="G525" s="112" t="s">
        <v>63</v>
      </c>
      <c r="H525" s="112">
        <v>1</v>
      </c>
      <c r="I525" s="110">
        <v>1319.2</v>
      </c>
      <c r="J525" s="112">
        <v>726.9</v>
      </c>
      <c r="K525" s="64" t="s">
        <v>42</v>
      </c>
      <c r="L525" s="110">
        <f t="shared" si="48"/>
        <v>220966</v>
      </c>
      <c r="M525" s="115">
        <f t="shared" si="49"/>
        <v>20130.992000000002</v>
      </c>
      <c r="N525" s="115">
        <f t="shared" si="50"/>
        <v>241096.992</v>
      </c>
      <c r="O525" s="115">
        <v>167.5</v>
      </c>
      <c r="P525" s="115">
        <v>15.26</v>
      </c>
      <c r="Q525" s="30"/>
      <c r="R525" s="115"/>
      <c r="S525" s="114" t="s">
        <v>37</v>
      </c>
      <c r="T525" s="114" t="s">
        <v>265</v>
      </c>
    </row>
    <row r="526" spans="1:20" ht="37.5" x14ac:dyDescent="0.3">
      <c r="C526" s="112">
        <v>6</v>
      </c>
      <c r="D526" s="63" t="s">
        <v>398</v>
      </c>
      <c r="E526" s="112">
        <v>1982</v>
      </c>
      <c r="F526" s="112"/>
      <c r="G526" s="112" t="s">
        <v>63</v>
      </c>
      <c r="H526" s="112">
        <v>2</v>
      </c>
      <c r="I526" s="110">
        <v>1069.0999999999999</v>
      </c>
      <c r="J526" s="112">
        <v>685.2</v>
      </c>
      <c r="K526" s="64" t="s">
        <v>42</v>
      </c>
      <c r="L526" s="110">
        <f t="shared" si="48"/>
        <v>179074.24999999997</v>
      </c>
      <c r="M526" s="115">
        <f t="shared" si="49"/>
        <v>16314.465999999999</v>
      </c>
      <c r="N526" s="115">
        <f t="shared" si="50"/>
        <v>195388.71599999996</v>
      </c>
      <c r="O526" s="115">
        <v>167.5</v>
      </c>
      <c r="P526" s="115">
        <v>15.26</v>
      </c>
      <c r="Q526" s="30"/>
      <c r="R526" s="115"/>
      <c r="S526" s="114" t="s">
        <v>37</v>
      </c>
      <c r="T526" s="114" t="s">
        <v>265</v>
      </c>
    </row>
    <row r="527" spans="1:20" s="61" customFormat="1" x14ac:dyDescent="0.3">
      <c r="A527" s="133"/>
      <c r="B527" s="1"/>
      <c r="C527" s="32"/>
      <c r="D527" s="62" t="s">
        <v>143</v>
      </c>
      <c r="E527" s="32"/>
      <c r="F527" s="32"/>
      <c r="G527" s="32"/>
      <c r="H527" s="32"/>
      <c r="I527" s="26"/>
      <c r="J527" s="32"/>
      <c r="K527" s="27"/>
      <c r="L527" s="26">
        <f>SUM(L528:L543)</f>
        <v>20685765.978299994</v>
      </c>
      <c r="M527" s="30">
        <f>SUM(M528:M543)</f>
        <v>758031.68770000001</v>
      </c>
      <c r="N527" s="30">
        <f>SUM(N528:N543)</f>
        <v>21443797.666000001</v>
      </c>
      <c r="O527" s="30"/>
      <c r="P527" s="115"/>
      <c r="Q527" s="30"/>
      <c r="R527" s="30"/>
      <c r="S527" s="30"/>
      <c r="T527" s="47"/>
    </row>
    <row r="528" spans="1:20" ht="37.5" x14ac:dyDescent="0.3">
      <c r="C528" s="112">
        <v>1</v>
      </c>
      <c r="D528" s="63" t="s">
        <v>399</v>
      </c>
      <c r="E528" s="112">
        <v>1981</v>
      </c>
      <c r="F528" s="112"/>
      <c r="G528" s="112" t="s">
        <v>83</v>
      </c>
      <c r="H528" s="112">
        <v>5</v>
      </c>
      <c r="I528" s="110">
        <v>4132.6000000000004</v>
      </c>
      <c r="J528" s="112">
        <v>2167.8000000000002</v>
      </c>
      <c r="K528" s="64" t="s">
        <v>42</v>
      </c>
      <c r="L528" s="110">
        <f>I528*O528</f>
        <v>610839.60600000003</v>
      </c>
      <c r="M528" s="115">
        <f>I528*P528</f>
        <v>61617.066000000006</v>
      </c>
      <c r="N528" s="115">
        <f t="shared" ref="N528:N543" si="51">L528+M528</f>
        <v>672456.67200000002</v>
      </c>
      <c r="O528" s="115">
        <v>147.81</v>
      </c>
      <c r="P528" s="115">
        <v>14.91</v>
      </c>
      <c r="Q528" s="30"/>
      <c r="R528" s="115"/>
      <c r="S528" s="114" t="s">
        <v>37</v>
      </c>
      <c r="T528" s="114" t="s">
        <v>265</v>
      </c>
    </row>
    <row r="529" spans="1:20" ht="37.5" x14ac:dyDescent="0.3">
      <c r="C529" s="112">
        <v>2</v>
      </c>
      <c r="D529" s="63" t="s">
        <v>400</v>
      </c>
      <c r="E529" s="112">
        <v>1987</v>
      </c>
      <c r="F529" s="112"/>
      <c r="G529" s="112" t="s">
        <v>34</v>
      </c>
      <c r="H529" s="112">
        <v>2</v>
      </c>
      <c r="I529" s="110">
        <v>698</v>
      </c>
      <c r="J529" s="112">
        <v>325.60000000000002</v>
      </c>
      <c r="K529" s="64" t="s">
        <v>42</v>
      </c>
      <c r="L529" s="110">
        <f>I529*O529</f>
        <v>114360.32000000001</v>
      </c>
      <c r="M529" s="115">
        <f>I529*P529</f>
        <v>10609.6</v>
      </c>
      <c r="N529" s="115">
        <f t="shared" si="51"/>
        <v>124969.92000000001</v>
      </c>
      <c r="O529" s="115">
        <v>163.84</v>
      </c>
      <c r="P529" s="115">
        <v>15.2</v>
      </c>
      <c r="Q529" s="30"/>
      <c r="R529" s="115"/>
      <c r="S529" s="114" t="s">
        <v>37</v>
      </c>
      <c r="T529" s="114" t="s">
        <v>265</v>
      </c>
    </row>
    <row r="530" spans="1:20" ht="37.5" x14ac:dyDescent="0.3">
      <c r="C530" s="112">
        <v>3</v>
      </c>
      <c r="D530" s="63" t="s">
        <v>401</v>
      </c>
      <c r="E530" s="112">
        <v>1972</v>
      </c>
      <c r="F530" s="112"/>
      <c r="G530" s="112" t="s">
        <v>402</v>
      </c>
      <c r="H530" s="112">
        <v>4</v>
      </c>
      <c r="I530" s="110">
        <v>4076.42</v>
      </c>
      <c r="J530" s="112">
        <v>1194.9000000000001</v>
      </c>
      <c r="K530" s="64" t="s">
        <v>45</v>
      </c>
      <c r="L530" s="110">
        <f>I530*O530</f>
        <v>1600117.1425999999</v>
      </c>
      <c r="M530" s="115">
        <f>I530*P530</f>
        <v>63469.859400000001</v>
      </c>
      <c r="N530" s="115">
        <f t="shared" si="51"/>
        <v>1663587.0019999999</v>
      </c>
      <c r="O530" s="115">
        <v>392.53</v>
      </c>
      <c r="P530" s="115">
        <v>15.57</v>
      </c>
      <c r="Q530" s="30"/>
      <c r="R530" s="115"/>
      <c r="S530" s="114" t="s">
        <v>37</v>
      </c>
      <c r="T530" s="114" t="s">
        <v>265</v>
      </c>
    </row>
    <row r="531" spans="1:20" x14ac:dyDescent="0.3">
      <c r="C531" s="112"/>
      <c r="D531" s="63"/>
      <c r="E531" s="112"/>
      <c r="F531" s="112"/>
      <c r="G531" s="112"/>
      <c r="H531" s="112"/>
      <c r="I531" s="110"/>
      <c r="J531" s="112"/>
      <c r="K531" s="64" t="s">
        <v>229</v>
      </c>
      <c r="L531" s="110">
        <f>I530*O531</f>
        <v>4070835.3045999999</v>
      </c>
      <c r="M531" s="115">
        <f>I530*P531</f>
        <v>87113.095400000006</v>
      </c>
      <c r="N531" s="115">
        <f t="shared" si="51"/>
        <v>4157948.4</v>
      </c>
      <c r="O531" s="115">
        <v>998.63</v>
      </c>
      <c r="P531" s="115">
        <v>21.37</v>
      </c>
      <c r="Q531" s="30"/>
      <c r="R531" s="115"/>
      <c r="S531" s="114" t="s">
        <v>37</v>
      </c>
      <c r="T531" s="114" t="s">
        <v>265</v>
      </c>
    </row>
    <row r="532" spans="1:20" ht="37.5" x14ac:dyDescent="0.3">
      <c r="C532" s="112">
        <v>4</v>
      </c>
      <c r="D532" s="63" t="s">
        <v>403</v>
      </c>
      <c r="E532" s="112">
        <v>1958</v>
      </c>
      <c r="F532" s="112"/>
      <c r="G532" s="112" t="s">
        <v>63</v>
      </c>
      <c r="H532" s="112">
        <v>2</v>
      </c>
      <c r="I532" s="110">
        <v>924.7</v>
      </c>
      <c r="J532" s="112">
        <v>544.20000000000005</v>
      </c>
      <c r="K532" s="64" t="s">
        <v>45</v>
      </c>
      <c r="L532" s="110">
        <f>I532*O532</f>
        <v>395919.55200000003</v>
      </c>
      <c r="M532" s="115">
        <f>I532*P532</f>
        <v>16228.485000000001</v>
      </c>
      <c r="N532" s="115">
        <f t="shared" si="51"/>
        <v>412148.03700000001</v>
      </c>
      <c r="O532" s="115">
        <v>428.16</v>
      </c>
      <c r="P532" s="115">
        <v>17.55</v>
      </c>
      <c r="Q532" s="30"/>
      <c r="R532" s="115"/>
      <c r="S532" s="114" t="s">
        <v>37</v>
      </c>
      <c r="T532" s="114" t="s">
        <v>265</v>
      </c>
    </row>
    <row r="533" spans="1:20" ht="56.25" x14ac:dyDescent="0.3">
      <c r="C533" s="112"/>
      <c r="D533" s="63"/>
      <c r="E533" s="112"/>
      <c r="F533" s="112"/>
      <c r="G533" s="112"/>
      <c r="H533" s="112"/>
      <c r="I533" s="110"/>
      <c r="J533" s="112"/>
      <c r="K533" s="64" t="s">
        <v>35</v>
      </c>
      <c r="L533" s="110">
        <f>I532*O533</f>
        <v>49878.317999999999</v>
      </c>
      <c r="M533" s="115">
        <f>I532*O533</f>
        <v>49878.317999999999</v>
      </c>
      <c r="N533" s="115">
        <f t="shared" si="51"/>
        <v>99756.635999999999</v>
      </c>
      <c r="O533" s="115">
        <v>53.94</v>
      </c>
      <c r="P533" s="115">
        <v>13.74</v>
      </c>
      <c r="Q533" s="30"/>
      <c r="R533" s="115"/>
      <c r="S533" s="114" t="s">
        <v>37</v>
      </c>
      <c r="T533" s="114" t="s">
        <v>265</v>
      </c>
    </row>
    <row r="534" spans="1:20" x14ac:dyDescent="0.3">
      <c r="C534" s="112"/>
      <c r="D534" s="63"/>
      <c r="E534" s="112"/>
      <c r="F534" s="112"/>
      <c r="G534" s="112"/>
      <c r="H534" s="112"/>
      <c r="I534" s="110"/>
      <c r="J534" s="112"/>
      <c r="K534" s="64" t="s">
        <v>229</v>
      </c>
      <c r="L534" s="110">
        <f>I532*O534</f>
        <v>984592.81900000002</v>
      </c>
      <c r="M534" s="115">
        <f>I532*P534</f>
        <v>35758.149000000005</v>
      </c>
      <c r="N534" s="115">
        <f t="shared" si="51"/>
        <v>1020350.968</v>
      </c>
      <c r="O534" s="115">
        <v>1064.77</v>
      </c>
      <c r="P534" s="115">
        <v>38.67</v>
      </c>
      <c r="Q534" s="30"/>
      <c r="R534" s="115"/>
      <c r="S534" s="114" t="s">
        <v>37</v>
      </c>
      <c r="T534" s="114" t="s">
        <v>265</v>
      </c>
    </row>
    <row r="535" spans="1:20" ht="37.5" x14ac:dyDescent="0.3">
      <c r="C535" s="112">
        <v>5</v>
      </c>
      <c r="D535" s="63" t="s">
        <v>404</v>
      </c>
      <c r="E535" s="112">
        <v>1970</v>
      </c>
      <c r="F535" s="112"/>
      <c r="G535" s="112" t="s">
        <v>34</v>
      </c>
      <c r="H535" s="112">
        <v>5</v>
      </c>
      <c r="I535" s="110">
        <v>7021.53</v>
      </c>
      <c r="J535" s="112">
        <v>3872.33</v>
      </c>
      <c r="K535" s="64" t="s">
        <v>45</v>
      </c>
      <c r="L535" s="110">
        <f>I535*O535</f>
        <v>2876159.1185999997</v>
      </c>
      <c r="M535" s="115">
        <f>I535*P535</f>
        <v>111923.18819999999</v>
      </c>
      <c r="N535" s="115">
        <f t="shared" si="51"/>
        <v>2988082.3067999999</v>
      </c>
      <c r="O535" s="115">
        <v>409.62</v>
      </c>
      <c r="P535" s="115">
        <v>15.94</v>
      </c>
      <c r="Q535" s="30"/>
      <c r="R535" s="115"/>
      <c r="S535" s="114" t="s">
        <v>37</v>
      </c>
      <c r="T535" s="114" t="s">
        <v>265</v>
      </c>
    </row>
    <row r="536" spans="1:20" x14ac:dyDescent="0.3">
      <c r="C536" s="112"/>
      <c r="D536" s="63"/>
      <c r="E536" s="112"/>
      <c r="F536" s="112"/>
      <c r="G536" s="112"/>
      <c r="H536" s="112"/>
      <c r="I536" s="110"/>
      <c r="J536" s="112"/>
      <c r="K536" s="64" t="s">
        <v>229</v>
      </c>
      <c r="L536" s="110">
        <f>I535*O536</f>
        <v>7306463.6873999992</v>
      </c>
      <c r="M536" s="115">
        <f>I535*P536</f>
        <v>156369.4731</v>
      </c>
      <c r="N536" s="115">
        <f t="shared" si="51"/>
        <v>7462833.1604999993</v>
      </c>
      <c r="O536" s="115">
        <v>1040.58</v>
      </c>
      <c r="P536" s="115">
        <v>22.27</v>
      </c>
      <c r="Q536" s="30"/>
      <c r="R536" s="115"/>
      <c r="S536" s="114" t="s">
        <v>37</v>
      </c>
      <c r="T536" s="114" t="s">
        <v>265</v>
      </c>
    </row>
    <row r="537" spans="1:20" ht="37.5" x14ac:dyDescent="0.3">
      <c r="C537" s="112">
        <v>6</v>
      </c>
      <c r="D537" s="63" t="s">
        <v>405</v>
      </c>
      <c r="E537" s="112">
        <v>1983</v>
      </c>
      <c r="F537" s="112"/>
      <c r="G537" s="112" t="s">
        <v>34</v>
      </c>
      <c r="H537" s="112">
        <v>2</v>
      </c>
      <c r="I537" s="110">
        <v>687.2</v>
      </c>
      <c r="J537" s="112">
        <v>374.9</v>
      </c>
      <c r="K537" s="64" t="s">
        <v>42</v>
      </c>
      <c r="L537" s="110">
        <f>I537*O537</f>
        <v>112529.00000000001</v>
      </c>
      <c r="M537" s="115">
        <f>I537*P537</f>
        <v>10445.44</v>
      </c>
      <c r="N537" s="115">
        <f t="shared" si="51"/>
        <v>122974.44000000002</v>
      </c>
      <c r="O537" s="115">
        <v>163.75</v>
      </c>
      <c r="P537" s="115">
        <v>15.2</v>
      </c>
      <c r="Q537" s="30"/>
      <c r="R537" s="115"/>
      <c r="S537" s="114" t="s">
        <v>37</v>
      </c>
      <c r="T537" s="114" t="s">
        <v>265</v>
      </c>
    </row>
    <row r="538" spans="1:20" ht="56.25" x14ac:dyDescent="0.3">
      <c r="C538" s="112">
        <v>7</v>
      </c>
      <c r="D538" s="63" t="s">
        <v>406</v>
      </c>
      <c r="E538" s="112">
        <v>1958</v>
      </c>
      <c r="F538" s="112"/>
      <c r="G538" s="112" t="s">
        <v>56</v>
      </c>
      <c r="H538" s="112">
        <v>2</v>
      </c>
      <c r="I538" s="110">
        <v>813.57</v>
      </c>
      <c r="J538" s="112">
        <v>439.27</v>
      </c>
      <c r="K538" s="64" t="s">
        <v>42</v>
      </c>
      <c r="L538" s="110">
        <f>I538*O538</f>
        <v>133425.48000000001</v>
      </c>
      <c r="M538" s="115">
        <f>I538*P538</f>
        <v>12374.399700000002</v>
      </c>
      <c r="N538" s="115">
        <f t="shared" si="51"/>
        <v>145799.87970000002</v>
      </c>
      <c r="O538" s="115">
        <v>164</v>
      </c>
      <c r="P538" s="115">
        <v>15.21</v>
      </c>
      <c r="Q538" s="30"/>
      <c r="R538" s="115"/>
      <c r="S538" s="114" t="s">
        <v>37</v>
      </c>
      <c r="T538" s="114" t="s">
        <v>265</v>
      </c>
    </row>
    <row r="539" spans="1:20" ht="37.5" x14ac:dyDescent="0.3">
      <c r="C539" s="112"/>
      <c r="D539" s="63"/>
      <c r="E539" s="112"/>
      <c r="F539" s="112"/>
      <c r="G539" s="112"/>
      <c r="H539" s="112"/>
      <c r="I539" s="110"/>
      <c r="J539" s="112"/>
      <c r="K539" s="64" t="s">
        <v>45</v>
      </c>
      <c r="L539" s="110">
        <f>I538*O539</f>
        <v>348338.13120000006</v>
      </c>
      <c r="M539" s="115">
        <f>I538*P539</f>
        <v>14278.153500000002</v>
      </c>
      <c r="N539" s="115">
        <f t="shared" si="51"/>
        <v>362616.28470000008</v>
      </c>
      <c r="O539" s="115">
        <v>428.16</v>
      </c>
      <c r="P539" s="115">
        <v>17.55</v>
      </c>
      <c r="Q539" s="30"/>
      <c r="R539" s="115"/>
      <c r="S539" s="114" t="s">
        <v>37</v>
      </c>
      <c r="T539" s="114" t="s">
        <v>265</v>
      </c>
    </row>
    <row r="540" spans="1:20" x14ac:dyDescent="0.3">
      <c r="C540" s="112"/>
      <c r="D540" s="63"/>
      <c r="E540" s="112"/>
      <c r="F540" s="112"/>
      <c r="G540" s="112"/>
      <c r="H540" s="112"/>
      <c r="I540" s="110"/>
      <c r="J540" s="112"/>
      <c r="K540" s="64" t="s">
        <v>229</v>
      </c>
      <c r="L540" s="110">
        <f>I538*O540</f>
        <v>886376.37930000003</v>
      </c>
      <c r="M540" s="115">
        <f>I538*P540</f>
        <v>31273.630799999999</v>
      </c>
      <c r="N540" s="115">
        <f t="shared" si="51"/>
        <v>917650.01010000007</v>
      </c>
      <c r="O540" s="115">
        <v>1089.49</v>
      </c>
      <c r="P540" s="115">
        <v>38.44</v>
      </c>
      <c r="Q540" s="30"/>
      <c r="R540" s="115"/>
      <c r="S540" s="114" t="s">
        <v>37</v>
      </c>
      <c r="T540" s="114" t="s">
        <v>265</v>
      </c>
    </row>
    <row r="541" spans="1:20" ht="56.25" x14ac:dyDescent="0.3">
      <c r="C541" s="112">
        <v>8</v>
      </c>
      <c r="D541" s="63" t="s">
        <v>407</v>
      </c>
      <c r="E541" s="112">
        <v>1958</v>
      </c>
      <c r="F541" s="112"/>
      <c r="G541" s="112" t="s">
        <v>56</v>
      </c>
      <c r="H541" s="112">
        <v>2</v>
      </c>
      <c r="I541" s="110">
        <v>779.06</v>
      </c>
      <c r="J541" s="112">
        <v>412.76</v>
      </c>
      <c r="K541" s="64" t="s">
        <v>45</v>
      </c>
      <c r="L541" s="110">
        <f>I541*O541</f>
        <v>333562.3296</v>
      </c>
      <c r="M541" s="115">
        <f>I541*P541</f>
        <v>13672.502999999999</v>
      </c>
      <c r="N541" s="115">
        <f t="shared" si="51"/>
        <v>347234.83260000002</v>
      </c>
      <c r="O541" s="115">
        <v>428.16</v>
      </c>
      <c r="P541" s="115">
        <v>17.55</v>
      </c>
      <c r="Q541" s="30"/>
      <c r="R541" s="115"/>
      <c r="S541" s="114" t="s">
        <v>37</v>
      </c>
      <c r="T541" s="114" t="s">
        <v>265</v>
      </c>
    </row>
    <row r="542" spans="1:20" ht="37.5" x14ac:dyDescent="0.3">
      <c r="C542" s="112">
        <v>9</v>
      </c>
      <c r="D542" s="63" t="s">
        <v>408</v>
      </c>
      <c r="E542" s="112">
        <v>1973</v>
      </c>
      <c r="F542" s="112"/>
      <c r="G542" s="112" t="s">
        <v>34</v>
      </c>
      <c r="H542" s="112">
        <v>4</v>
      </c>
      <c r="I542" s="110">
        <v>2898.48</v>
      </c>
      <c r="J542" s="112">
        <v>1445.7</v>
      </c>
      <c r="K542" s="64" t="s">
        <v>42</v>
      </c>
      <c r="L542" s="110">
        <f>I542*O542</f>
        <v>450713.64</v>
      </c>
      <c r="M542" s="115">
        <f>I542*P542</f>
        <v>43390.245600000002</v>
      </c>
      <c r="N542" s="115">
        <f t="shared" si="51"/>
        <v>494103.88560000004</v>
      </c>
      <c r="O542" s="115">
        <v>155.5</v>
      </c>
      <c r="P542" s="115">
        <v>14.97</v>
      </c>
      <c r="Q542" s="30"/>
      <c r="R542" s="115"/>
      <c r="S542" s="114" t="s">
        <v>37</v>
      </c>
      <c r="T542" s="114" t="s">
        <v>265</v>
      </c>
    </row>
    <row r="543" spans="1:20" ht="37.5" x14ac:dyDescent="0.3">
      <c r="C543" s="112">
        <v>10</v>
      </c>
      <c r="D543" s="63" t="s">
        <v>409</v>
      </c>
      <c r="E543" s="112">
        <v>1965</v>
      </c>
      <c r="F543" s="112"/>
      <c r="G543" s="112" t="s">
        <v>34</v>
      </c>
      <c r="H543" s="112">
        <v>4</v>
      </c>
      <c r="I543" s="110">
        <v>2647.3</v>
      </c>
      <c r="J543" s="112">
        <v>1621.7</v>
      </c>
      <c r="K543" s="64" t="s">
        <v>42</v>
      </c>
      <c r="L543" s="110">
        <f>I543*O543</f>
        <v>411655.15</v>
      </c>
      <c r="M543" s="115">
        <f>I543*P543</f>
        <v>39630.081000000006</v>
      </c>
      <c r="N543" s="115">
        <f t="shared" si="51"/>
        <v>451285.23100000003</v>
      </c>
      <c r="O543" s="115">
        <v>155.5</v>
      </c>
      <c r="P543" s="115">
        <v>14.97</v>
      </c>
      <c r="Q543" s="30"/>
      <c r="R543" s="115"/>
      <c r="S543" s="114" t="s">
        <v>37</v>
      </c>
      <c r="T543" s="114" t="s">
        <v>265</v>
      </c>
    </row>
    <row r="544" spans="1:20" s="61" customFormat="1" x14ac:dyDescent="0.3">
      <c r="A544" s="133"/>
      <c r="B544" s="1"/>
      <c r="C544" s="32"/>
      <c r="D544" s="62" t="s">
        <v>162</v>
      </c>
      <c r="E544" s="32"/>
      <c r="F544" s="32"/>
      <c r="G544" s="32"/>
      <c r="H544" s="32"/>
      <c r="I544" s="26"/>
      <c r="J544" s="32"/>
      <c r="K544" s="27"/>
      <c r="L544" s="26">
        <f>SUM(L545:L547)</f>
        <v>1156528.2149999999</v>
      </c>
      <c r="M544" s="30">
        <f>SUM(M545:M547)</f>
        <v>113652.57600000002</v>
      </c>
      <c r="N544" s="30">
        <f>SUM(N545:N547)</f>
        <v>1270180.7909999997</v>
      </c>
      <c r="O544" s="30"/>
      <c r="P544" s="115"/>
      <c r="Q544" s="30"/>
      <c r="R544" s="30"/>
      <c r="S544" s="30"/>
      <c r="T544" s="47"/>
    </row>
    <row r="545" spans="1:20" ht="37.5" x14ac:dyDescent="0.3">
      <c r="C545" s="112">
        <v>1</v>
      </c>
      <c r="D545" s="63" t="s">
        <v>410</v>
      </c>
      <c r="E545" s="112">
        <v>1990</v>
      </c>
      <c r="F545" s="112"/>
      <c r="G545" s="112" t="s">
        <v>34</v>
      </c>
      <c r="H545" s="112">
        <v>3</v>
      </c>
      <c r="I545" s="110">
        <v>2475</v>
      </c>
      <c r="J545" s="112">
        <v>1286.4000000000001</v>
      </c>
      <c r="K545" s="64" t="s">
        <v>42</v>
      </c>
      <c r="L545" s="110">
        <f>I545*O545</f>
        <v>372363.75</v>
      </c>
      <c r="M545" s="115">
        <f>I545*P545</f>
        <v>37026</v>
      </c>
      <c r="N545" s="115">
        <f>L545+M545</f>
        <v>409389.75</v>
      </c>
      <c r="O545" s="115">
        <v>150.44999999999999</v>
      </c>
      <c r="P545" s="115">
        <v>14.96</v>
      </c>
      <c r="Q545" s="30"/>
      <c r="R545" s="115"/>
      <c r="S545" s="114" t="s">
        <v>37</v>
      </c>
      <c r="T545" s="114" t="s">
        <v>265</v>
      </c>
    </row>
    <row r="546" spans="1:20" ht="37.5" x14ac:dyDescent="0.3">
      <c r="C546" s="112">
        <v>2</v>
      </c>
      <c r="D546" s="63" t="s">
        <v>411</v>
      </c>
      <c r="E546" s="112">
        <v>1976</v>
      </c>
      <c r="F546" s="112"/>
      <c r="G546" s="112" t="s">
        <v>34</v>
      </c>
      <c r="H546" s="112">
        <v>4</v>
      </c>
      <c r="I546" s="110">
        <v>3855.6</v>
      </c>
      <c r="J546" s="112">
        <v>2221.8000000000002</v>
      </c>
      <c r="K546" s="64" t="s">
        <v>42</v>
      </c>
      <c r="L546" s="110">
        <f>I546*O546</f>
        <v>580075.0199999999</v>
      </c>
      <c r="M546" s="115">
        <f>I546*P546</f>
        <v>57679.776000000005</v>
      </c>
      <c r="N546" s="115">
        <f>L546+M546</f>
        <v>637754.79599999986</v>
      </c>
      <c r="O546" s="115">
        <v>150.44999999999999</v>
      </c>
      <c r="P546" s="115">
        <v>14.96</v>
      </c>
      <c r="Q546" s="30"/>
      <c r="R546" s="115"/>
      <c r="S546" s="114" t="s">
        <v>37</v>
      </c>
      <c r="T546" s="114" t="s">
        <v>265</v>
      </c>
    </row>
    <row r="547" spans="1:20" ht="37.5" x14ac:dyDescent="0.3">
      <c r="C547" s="112">
        <v>3</v>
      </c>
      <c r="D547" s="63" t="s">
        <v>412</v>
      </c>
      <c r="E547" s="112">
        <v>1965</v>
      </c>
      <c r="F547" s="112"/>
      <c r="G547" s="112" t="s">
        <v>34</v>
      </c>
      <c r="H547" s="112">
        <v>2</v>
      </c>
      <c r="I547" s="110">
        <v>1246.5</v>
      </c>
      <c r="J547" s="112">
        <v>706.8</v>
      </c>
      <c r="K547" s="64" t="s">
        <v>42</v>
      </c>
      <c r="L547" s="110">
        <f>I547*O547</f>
        <v>204089.44499999998</v>
      </c>
      <c r="M547" s="115">
        <f>I547*P547</f>
        <v>18946.8</v>
      </c>
      <c r="N547" s="115">
        <f>L547+M547</f>
        <v>223036.24499999997</v>
      </c>
      <c r="O547" s="115">
        <v>163.72999999999999</v>
      </c>
      <c r="P547" s="115">
        <v>15.2</v>
      </c>
      <c r="Q547" s="30"/>
      <c r="R547" s="115"/>
      <c r="S547" s="114" t="s">
        <v>37</v>
      </c>
      <c r="T547" s="114" t="s">
        <v>265</v>
      </c>
    </row>
    <row r="548" spans="1:20" s="61" customFormat="1" x14ac:dyDescent="0.3">
      <c r="A548" s="133"/>
      <c r="B548" s="1"/>
      <c r="C548" s="32"/>
      <c r="D548" s="62" t="s">
        <v>413</v>
      </c>
      <c r="E548" s="32"/>
      <c r="F548" s="32"/>
      <c r="G548" s="32"/>
      <c r="H548" s="32"/>
      <c r="I548" s="26"/>
      <c r="J548" s="32"/>
      <c r="K548" s="27"/>
      <c r="L548" s="26">
        <f>SUM(L549:L551)</f>
        <v>1873414.5240000002</v>
      </c>
      <c r="M548" s="30">
        <f>SUM(M549:M551)</f>
        <v>91526.88</v>
      </c>
      <c r="N548" s="30">
        <f>SUM(N549:N551)</f>
        <v>1964941.4040000001</v>
      </c>
      <c r="O548" s="30"/>
      <c r="P548" s="115"/>
      <c r="Q548" s="30"/>
      <c r="R548" s="30"/>
      <c r="S548" s="30"/>
      <c r="T548" s="47"/>
    </row>
    <row r="549" spans="1:20" ht="37.5" x14ac:dyDescent="0.3">
      <c r="C549" s="112">
        <v>1</v>
      </c>
      <c r="D549" s="63" t="s">
        <v>414</v>
      </c>
      <c r="E549" s="112">
        <v>1982</v>
      </c>
      <c r="F549" s="112"/>
      <c r="G549" s="112" t="s">
        <v>63</v>
      </c>
      <c r="H549" s="112">
        <v>2</v>
      </c>
      <c r="I549" s="110">
        <v>1351.6</v>
      </c>
      <c r="J549" s="112">
        <v>777.1</v>
      </c>
      <c r="K549" s="64" t="s">
        <v>42</v>
      </c>
      <c r="L549" s="110">
        <f>I549*O549</f>
        <v>226406.51599999997</v>
      </c>
      <c r="M549" s="115">
        <f>I549*P549</f>
        <v>20638.931999999997</v>
      </c>
      <c r="N549" s="115">
        <f>L549+M549</f>
        <v>247045.44799999997</v>
      </c>
      <c r="O549" s="115">
        <v>167.51</v>
      </c>
      <c r="P549" s="115">
        <v>15.27</v>
      </c>
      <c r="Q549" s="30"/>
      <c r="R549" s="115"/>
      <c r="S549" s="114" t="s">
        <v>37</v>
      </c>
      <c r="T549" s="114" t="s">
        <v>265</v>
      </c>
    </row>
    <row r="550" spans="1:20" ht="37.5" x14ac:dyDescent="0.3">
      <c r="C550" s="112">
        <v>2</v>
      </c>
      <c r="D550" s="63" t="s">
        <v>415</v>
      </c>
      <c r="E550" s="112">
        <v>1982</v>
      </c>
      <c r="F550" s="112"/>
      <c r="G550" s="112" t="s">
        <v>63</v>
      </c>
      <c r="H550" s="112">
        <v>2</v>
      </c>
      <c r="I550" s="110">
        <v>1314.2</v>
      </c>
      <c r="J550" s="112">
        <v>741.2</v>
      </c>
      <c r="K550" s="64" t="s">
        <v>42</v>
      </c>
      <c r="L550" s="110">
        <f>O550*I550</f>
        <v>220141.64199999999</v>
      </c>
      <c r="M550" s="115">
        <f>I550*P550</f>
        <v>20067.833999999999</v>
      </c>
      <c r="N550" s="115">
        <f>L550+M550</f>
        <v>240209.476</v>
      </c>
      <c r="O550" s="115">
        <v>167.51</v>
      </c>
      <c r="P550" s="115">
        <v>15.27</v>
      </c>
      <c r="Q550" s="30"/>
      <c r="R550" s="115"/>
      <c r="S550" s="114" t="s">
        <v>37</v>
      </c>
      <c r="T550" s="114" t="s">
        <v>265</v>
      </c>
    </row>
    <row r="551" spans="1:20" x14ac:dyDescent="0.3">
      <c r="C551" s="112"/>
      <c r="D551" s="63"/>
      <c r="E551" s="112"/>
      <c r="F551" s="112"/>
      <c r="G551" s="112"/>
      <c r="H551" s="112"/>
      <c r="I551" s="110"/>
      <c r="J551" s="112"/>
      <c r="K551" s="64" t="s">
        <v>229</v>
      </c>
      <c r="L551" s="110">
        <f>I550*O551</f>
        <v>1426866.3660000002</v>
      </c>
      <c r="M551" s="115">
        <f>I550*P551</f>
        <v>50820.114000000001</v>
      </c>
      <c r="N551" s="115">
        <f>L551+M551</f>
        <v>1477686.4800000002</v>
      </c>
      <c r="O551" s="115">
        <v>1085.73</v>
      </c>
      <c r="P551" s="115">
        <v>38.67</v>
      </c>
      <c r="Q551" s="30"/>
      <c r="R551" s="115"/>
      <c r="S551" s="114" t="s">
        <v>37</v>
      </c>
      <c r="T551" s="114" t="s">
        <v>265</v>
      </c>
    </row>
    <row r="552" spans="1:20" s="61" customFormat="1" x14ac:dyDescent="0.3">
      <c r="A552" s="133"/>
      <c r="B552" s="1"/>
      <c r="C552" s="32"/>
      <c r="D552" s="62" t="s">
        <v>169</v>
      </c>
      <c r="E552" s="32"/>
      <c r="F552" s="32"/>
      <c r="G552" s="32"/>
      <c r="H552" s="32"/>
      <c r="I552" s="26"/>
      <c r="J552" s="32"/>
      <c r="K552" s="27"/>
      <c r="L552" s="26">
        <f>SUM(L553:L556)</f>
        <v>1101563.2754000002</v>
      </c>
      <c r="M552" s="30">
        <f>SUM(M553:M556)</f>
        <v>48670.994499999993</v>
      </c>
      <c r="N552" s="30">
        <f>SUM(N553:N556)</f>
        <v>1150234.2699000002</v>
      </c>
      <c r="O552" s="30"/>
      <c r="P552" s="115"/>
      <c r="Q552" s="30"/>
      <c r="R552" s="30"/>
      <c r="S552" s="30"/>
      <c r="T552" s="47"/>
    </row>
    <row r="553" spans="1:20" ht="56.25" x14ac:dyDescent="0.3">
      <c r="C553" s="112">
        <v>1</v>
      </c>
      <c r="D553" s="63" t="s">
        <v>416</v>
      </c>
      <c r="E553" s="112">
        <v>1966</v>
      </c>
      <c r="F553" s="112"/>
      <c r="G553" s="112" t="s">
        <v>56</v>
      </c>
      <c r="H553" s="112">
        <v>2</v>
      </c>
      <c r="I553" s="110">
        <v>589.13</v>
      </c>
      <c r="J553" s="112">
        <v>354.13</v>
      </c>
      <c r="K553" s="64" t="s">
        <v>42</v>
      </c>
      <c r="L553" s="110">
        <f>I553*O553</f>
        <v>96581.972200000004</v>
      </c>
      <c r="M553" s="115">
        <f>I553*P553</f>
        <v>8960.667300000001</v>
      </c>
      <c r="N553" s="115">
        <f>L553+M553</f>
        <v>105542.6395</v>
      </c>
      <c r="O553" s="115">
        <v>163.94</v>
      </c>
      <c r="P553" s="115">
        <v>15.21</v>
      </c>
      <c r="Q553" s="30"/>
      <c r="R553" s="115"/>
      <c r="S553" s="114" t="s">
        <v>37</v>
      </c>
      <c r="T553" s="114" t="s">
        <v>265</v>
      </c>
    </row>
    <row r="554" spans="1:20" ht="37.5" x14ac:dyDescent="0.3">
      <c r="C554" s="112"/>
      <c r="D554" s="63"/>
      <c r="E554" s="112"/>
      <c r="F554" s="112"/>
      <c r="G554" s="112"/>
      <c r="H554" s="112"/>
      <c r="I554" s="110"/>
      <c r="J554" s="112"/>
      <c r="K554" s="64" t="s">
        <v>45</v>
      </c>
      <c r="L554" s="110">
        <f>I553*O554</f>
        <v>252241.9008</v>
      </c>
      <c r="M554" s="115">
        <f>I553*P554</f>
        <v>10339.2315</v>
      </c>
      <c r="N554" s="115">
        <f>L554+M554</f>
        <v>262581.1323</v>
      </c>
      <c r="O554" s="115">
        <v>428.16</v>
      </c>
      <c r="P554" s="115">
        <v>17.55</v>
      </c>
      <c r="Q554" s="30"/>
      <c r="R554" s="115"/>
      <c r="S554" s="114" t="s">
        <v>37</v>
      </c>
      <c r="T554" s="114" t="s">
        <v>265</v>
      </c>
    </row>
    <row r="555" spans="1:20" x14ac:dyDescent="0.3">
      <c r="C555" s="112"/>
      <c r="D555" s="63"/>
      <c r="E555" s="112"/>
      <c r="F555" s="112"/>
      <c r="G555" s="112"/>
      <c r="H555" s="112"/>
      <c r="I555" s="110"/>
      <c r="J555" s="112"/>
      <c r="K555" s="64" t="s">
        <v>229</v>
      </c>
      <c r="L555" s="110">
        <f>I553*O555</f>
        <v>658576.64440000011</v>
      </c>
      <c r="M555" s="115">
        <f>I553*P555</f>
        <v>20790.397699999998</v>
      </c>
      <c r="N555" s="115">
        <f>L555+M555</f>
        <v>679367.04210000008</v>
      </c>
      <c r="O555" s="115">
        <v>1117.8800000000001</v>
      </c>
      <c r="P555" s="115">
        <v>35.29</v>
      </c>
      <c r="Q555" s="30"/>
      <c r="R555" s="115"/>
      <c r="S555" s="114" t="s">
        <v>37</v>
      </c>
      <c r="T555" s="114" t="s">
        <v>265</v>
      </c>
    </row>
    <row r="556" spans="1:20" ht="37.5" x14ac:dyDescent="0.3">
      <c r="C556" s="112">
        <v>2</v>
      </c>
      <c r="D556" s="63" t="s">
        <v>171</v>
      </c>
      <c r="E556" s="112">
        <v>1968</v>
      </c>
      <c r="F556" s="112"/>
      <c r="G556" s="112" t="s">
        <v>63</v>
      </c>
      <c r="H556" s="112">
        <v>2</v>
      </c>
      <c r="I556" s="110">
        <v>562.29999999999995</v>
      </c>
      <c r="J556" s="112">
        <v>324.2</v>
      </c>
      <c r="K556" s="64" t="s">
        <v>42</v>
      </c>
      <c r="L556" s="110">
        <f>I556*O556</f>
        <v>94162.758000000002</v>
      </c>
      <c r="M556" s="115">
        <f>I556*P556</f>
        <v>8580.6979999999985</v>
      </c>
      <c r="N556" s="115">
        <f>L556+M556</f>
        <v>102743.45600000001</v>
      </c>
      <c r="O556" s="115">
        <v>167.46</v>
      </c>
      <c r="P556" s="115">
        <v>15.26</v>
      </c>
      <c r="Q556" s="30"/>
      <c r="R556" s="115"/>
      <c r="S556" s="114" t="s">
        <v>37</v>
      </c>
      <c r="T556" s="114" t="s">
        <v>265</v>
      </c>
    </row>
    <row r="557" spans="1:20" s="61" customFormat="1" x14ac:dyDescent="0.3">
      <c r="A557" s="133"/>
      <c r="B557" s="1"/>
      <c r="C557" s="32"/>
      <c r="D557" s="62" t="s">
        <v>172</v>
      </c>
      <c r="E557" s="32"/>
      <c r="F557" s="32"/>
      <c r="G557" s="32"/>
      <c r="H557" s="32"/>
      <c r="I557" s="26"/>
      <c r="J557" s="32"/>
      <c r="K557" s="27"/>
      <c r="L557" s="26">
        <f>SUM(L558:L743)</f>
        <v>162582184.06829995</v>
      </c>
      <c r="M557" s="26">
        <f>SUM(M558:M743)</f>
        <v>7565335.8717599977</v>
      </c>
      <c r="N557" s="26">
        <f>SUM(N558:N743)</f>
        <v>170147519.94005996</v>
      </c>
      <c r="O557" s="30"/>
      <c r="P557" s="115"/>
      <c r="Q557" s="30"/>
      <c r="R557" s="30"/>
      <c r="S557" s="30"/>
      <c r="T557" s="47"/>
    </row>
    <row r="558" spans="1:20" ht="75" customHeight="1" x14ac:dyDescent="0.3">
      <c r="C558" s="112">
        <v>1</v>
      </c>
      <c r="D558" s="113" t="s">
        <v>417</v>
      </c>
      <c r="E558" s="112">
        <v>1969</v>
      </c>
      <c r="F558" s="112"/>
      <c r="G558" s="114" t="s">
        <v>34</v>
      </c>
      <c r="H558" s="112">
        <v>4</v>
      </c>
      <c r="I558" s="110">
        <v>5116</v>
      </c>
      <c r="J558" s="115">
        <f>1907.6+715.9</f>
        <v>2623.5</v>
      </c>
      <c r="K558" s="113" t="s">
        <v>42</v>
      </c>
      <c r="L558" s="49">
        <f>O558*I558</f>
        <v>769702.2</v>
      </c>
      <c r="M558" s="115">
        <f>I558*P558</f>
        <v>76535.360000000001</v>
      </c>
      <c r="N558" s="115">
        <f>L558+M558</f>
        <v>846237.55999999994</v>
      </c>
      <c r="O558" s="115">
        <v>150.44999999999999</v>
      </c>
      <c r="P558" s="115">
        <v>14.96</v>
      </c>
      <c r="Q558" s="114"/>
      <c r="R558" s="89"/>
      <c r="S558" s="114" t="s">
        <v>37</v>
      </c>
      <c r="T558" s="114" t="s">
        <v>265</v>
      </c>
    </row>
    <row r="559" spans="1:20" x14ac:dyDescent="0.3">
      <c r="C559" s="112"/>
      <c r="D559" s="113"/>
      <c r="E559" s="112"/>
      <c r="F559" s="112"/>
      <c r="G559" s="114"/>
      <c r="H559" s="112"/>
      <c r="I559" s="110"/>
      <c r="J559" s="115"/>
      <c r="K559" s="113" t="s">
        <v>418</v>
      </c>
      <c r="L559" s="49">
        <f>O559*I558</f>
        <v>201672.72</v>
      </c>
      <c r="M559" s="115">
        <f>I558*P559</f>
        <v>4297.4399999999996</v>
      </c>
      <c r="N559" s="115">
        <f>L559+M559</f>
        <v>205970.16</v>
      </c>
      <c r="O559" s="115">
        <v>39.42</v>
      </c>
      <c r="P559" s="115">
        <v>0.84</v>
      </c>
      <c r="Q559" s="114"/>
      <c r="R559" s="89"/>
      <c r="S559" s="114" t="s">
        <v>37</v>
      </c>
      <c r="T559" s="114" t="s">
        <v>265</v>
      </c>
    </row>
    <row r="560" spans="1:20" ht="37.5" x14ac:dyDescent="0.3">
      <c r="C560" s="112">
        <v>2</v>
      </c>
      <c r="D560" s="113" t="s">
        <v>419</v>
      </c>
      <c r="E560" s="112">
        <v>1976</v>
      </c>
      <c r="F560" s="112"/>
      <c r="G560" s="114" t="s">
        <v>34</v>
      </c>
      <c r="H560" s="112">
        <v>4</v>
      </c>
      <c r="I560" s="110">
        <f>J560*1.8</f>
        <v>3084.6600000000003</v>
      </c>
      <c r="J560" s="110">
        <v>1713.7</v>
      </c>
      <c r="K560" s="90" t="s">
        <v>42</v>
      </c>
      <c r="L560" s="94">
        <f>I560*O560</f>
        <v>464087.09700000001</v>
      </c>
      <c r="M560" s="115">
        <f>I560*P560</f>
        <v>46146.513600000006</v>
      </c>
      <c r="N560" s="115">
        <f>L560+M560</f>
        <v>510233.61060000001</v>
      </c>
      <c r="O560" s="115">
        <v>150.44999999999999</v>
      </c>
      <c r="P560" s="115">
        <v>14.96</v>
      </c>
      <c r="Q560" s="114"/>
      <c r="R560" s="89"/>
      <c r="S560" s="114" t="s">
        <v>37</v>
      </c>
      <c r="T560" s="114" t="s">
        <v>265</v>
      </c>
    </row>
    <row r="561" spans="3:20" ht="37.5" x14ac:dyDescent="0.3">
      <c r="C561" s="112"/>
      <c r="D561" s="113"/>
      <c r="E561" s="112"/>
      <c r="F561" s="112"/>
      <c r="G561" s="114"/>
      <c r="H561" s="112"/>
      <c r="I561" s="110"/>
      <c r="J561" s="110"/>
      <c r="K561" s="90" t="s">
        <v>45</v>
      </c>
      <c r="L561" s="94">
        <f>O561*I560</f>
        <v>1263538.4292000001</v>
      </c>
      <c r="M561" s="115">
        <f>I560*P561</f>
        <v>49169.4804</v>
      </c>
      <c r="N561" s="115">
        <f t="shared" ref="N561:N624" si="52">L561+M561</f>
        <v>1312707.9096000001</v>
      </c>
      <c r="O561" s="115">
        <v>409.62</v>
      </c>
      <c r="P561" s="115">
        <v>15.94</v>
      </c>
      <c r="Q561" s="114"/>
      <c r="R561" s="89"/>
      <c r="S561" s="114" t="s">
        <v>37</v>
      </c>
      <c r="T561" s="114" t="s">
        <v>265</v>
      </c>
    </row>
    <row r="562" spans="3:20" ht="56.25" x14ac:dyDescent="0.3">
      <c r="C562" s="112"/>
      <c r="D562" s="113"/>
      <c r="E562" s="112"/>
      <c r="F562" s="112"/>
      <c r="G562" s="114"/>
      <c r="H562" s="112"/>
      <c r="I562" s="110"/>
      <c r="J562" s="110"/>
      <c r="K562" s="90" t="s">
        <v>35</v>
      </c>
      <c r="L562" s="94">
        <f>O562*I560</f>
        <v>169378.68059999999</v>
      </c>
      <c r="M562" s="115">
        <f>I560*P562</f>
        <v>38404.017</v>
      </c>
      <c r="N562" s="115">
        <f t="shared" si="52"/>
        <v>207782.69759999998</v>
      </c>
      <c r="O562" s="115">
        <v>54.91</v>
      </c>
      <c r="P562" s="115">
        <v>12.45</v>
      </c>
      <c r="Q562" s="114"/>
      <c r="R562" s="89"/>
      <c r="S562" s="114" t="s">
        <v>37</v>
      </c>
      <c r="T562" s="114" t="s">
        <v>265</v>
      </c>
    </row>
    <row r="563" spans="3:20" ht="37.5" x14ac:dyDescent="0.3">
      <c r="C563" s="112"/>
      <c r="D563" s="113"/>
      <c r="E563" s="112"/>
      <c r="F563" s="112"/>
      <c r="G563" s="114"/>
      <c r="H563" s="112"/>
      <c r="I563" s="110"/>
      <c r="J563" s="110"/>
      <c r="K563" s="90" t="s">
        <v>53</v>
      </c>
      <c r="L563" s="94">
        <f>I560*O563</f>
        <v>105371.9856</v>
      </c>
      <c r="M563" s="115">
        <f>I560*P563</f>
        <v>33838.720200000003</v>
      </c>
      <c r="N563" s="115">
        <f t="shared" si="52"/>
        <v>139210.7058</v>
      </c>
      <c r="O563" s="115">
        <v>34.159999999999997</v>
      </c>
      <c r="P563" s="115">
        <v>10.97</v>
      </c>
      <c r="Q563" s="114"/>
      <c r="R563" s="89"/>
      <c r="S563" s="114" t="s">
        <v>37</v>
      </c>
      <c r="T563" s="114" t="s">
        <v>265</v>
      </c>
    </row>
    <row r="564" spans="3:20" ht="56.25" x14ac:dyDescent="0.3">
      <c r="C564" s="112"/>
      <c r="D564" s="113"/>
      <c r="E564" s="112"/>
      <c r="F564" s="112"/>
      <c r="G564" s="114"/>
      <c r="H564" s="112"/>
      <c r="I564" s="110"/>
      <c r="J564" s="110"/>
      <c r="K564" s="90" t="s">
        <v>84</v>
      </c>
      <c r="L564" s="94">
        <f>I560*O564</f>
        <v>426114.93239999999</v>
      </c>
      <c r="M564" s="115">
        <f>I560*P564</f>
        <v>43894.711800000005</v>
      </c>
      <c r="N564" s="115">
        <f t="shared" si="52"/>
        <v>470009.64419999998</v>
      </c>
      <c r="O564" s="115">
        <v>138.13999999999999</v>
      </c>
      <c r="P564" s="115">
        <v>14.23</v>
      </c>
      <c r="Q564" s="114"/>
      <c r="R564" s="89"/>
      <c r="S564" s="114" t="s">
        <v>37</v>
      </c>
      <c r="T564" s="114" t="s">
        <v>265</v>
      </c>
    </row>
    <row r="565" spans="3:20" ht="37.5" x14ac:dyDescent="0.3">
      <c r="C565" s="112">
        <v>3</v>
      </c>
      <c r="D565" s="90" t="s">
        <v>420</v>
      </c>
      <c r="E565" s="112">
        <v>1981</v>
      </c>
      <c r="F565" s="112"/>
      <c r="G565" s="112" t="s">
        <v>421</v>
      </c>
      <c r="H565" s="112">
        <v>5</v>
      </c>
      <c r="I565" s="110">
        <f>J565*1.8</f>
        <v>4925.2680000000009</v>
      </c>
      <c r="J565" s="110">
        <v>2736.26</v>
      </c>
      <c r="K565" s="90" t="s">
        <v>42</v>
      </c>
      <c r="L565" s="49">
        <f>I565*O565</f>
        <v>720172.68696000008</v>
      </c>
      <c r="M565" s="115">
        <f>I565*P565</f>
        <v>73238.735160000011</v>
      </c>
      <c r="N565" s="115">
        <f t="shared" si="52"/>
        <v>793411.42212000012</v>
      </c>
      <c r="O565" s="115">
        <v>146.22</v>
      </c>
      <c r="P565" s="115">
        <v>14.87</v>
      </c>
      <c r="Q565" s="114"/>
      <c r="R565" s="89"/>
      <c r="S565" s="114" t="s">
        <v>37</v>
      </c>
      <c r="T565" s="114" t="s">
        <v>265</v>
      </c>
    </row>
    <row r="566" spans="3:20" x14ac:dyDescent="0.3">
      <c r="C566" s="112"/>
      <c r="D566" s="90"/>
      <c r="E566" s="112"/>
      <c r="F566" s="112"/>
      <c r="G566" s="112"/>
      <c r="H566" s="112"/>
      <c r="I566" s="110"/>
      <c r="J566" s="110"/>
      <c r="K566" s="90" t="s">
        <v>229</v>
      </c>
      <c r="L566" s="49">
        <f>O566*I565</f>
        <v>4918520.382840001</v>
      </c>
      <c r="M566" s="115">
        <f>P566*I565</f>
        <v>105252.97716000002</v>
      </c>
      <c r="N566" s="115">
        <f t="shared" si="52"/>
        <v>5023773.3600000013</v>
      </c>
      <c r="O566" s="115">
        <v>998.63</v>
      </c>
      <c r="P566" s="115">
        <v>21.37</v>
      </c>
      <c r="Q566" s="114"/>
      <c r="R566" s="89"/>
      <c r="S566" s="114" t="s">
        <v>37</v>
      </c>
      <c r="T566" s="114" t="s">
        <v>265</v>
      </c>
    </row>
    <row r="567" spans="3:20" ht="37.5" x14ac:dyDescent="0.3">
      <c r="C567" s="112">
        <v>4</v>
      </c>
      <c r="D567" s="90" t="s">
        <v>422</v>
      </c>
      <c r="E567" s="112">
        <v>1982</v>
      </c>
      <c r="F567" s="112"/>
      <c r="G567" s="112" t="s">
        <v>421</v>
      </c>
      <c r="H567" s="112">
        <v>5</v>
      </c>
      <c r="I567" s="110">
        <f>J567*1.8</f>
        <v>4848.6419999999998</v>
      </c>
      <c r="J567" s="110">
        <v>2693.69</v>
      </c>
      <c r="K567" s="90" t="s">
        <v>42</v>
      </c>
      <c r="L567" s="49">
        <f>I567*O567</f>
        <v>708968.43323999993</v>
      </c>
      <c r="M567" s="115">
        <f>I567*P567</f>
        <v>72099.30653999999</v>
      </c>
      <c r="N567" s="115">
        <f t="shared" si="52"/>
        <v>781067.73977999995</v>
      </c>
      <c r="O567" s="115">
        <v>146.22</v>
      </c>
      <c r="P567" s="115">
        <v>14.87</v>
      </c>
      <c r="Q567" s="114"/>
      <c r="R567" s="89"/>
      <c r="S567" s="114" t="s">
        <v>37</v>
      </c>
      <c r="T567" s="114" t="s">
        <v>265</v>
      </c>
    </row>
    <row r="568" spans="3:20" ht="37.5" x14ac:dyDescent="0.3">
      <c r="C568" s="112">
        <v>5</v>
      </c>
      <c r="D568" s="90" t="s">
        <v>423</v>
      </c>
      <c r="E568" s="112">
        <v>1930</v>
      </c>
      <c r="F568" s="112"/>
      <c r="G568" s="112" t="s">
        <v>63</v>
      </c>
      <c r="H568" s="112">
        <v>2</v>
      </c>
      <c r="I568" s="110">
        <v>849.8</v>
      </c>
      <c r="J568" s="110">
        <v>471.9</v>
      </c>
      <c r="K568" s="90" t="s">
        <v>42</v>
      </c>
      <c r="L568" s="49">
        <f>O568*I568</f>
        <v>105919.072</v>
      </c>
      <c r="M568" s="115">
        <f>I568*P568</f>
        <v>12959.449999999999</v>
      </c>
      <c r="N568" s="115">
        <f t="shared" si="52"/>
        <v>118878.522</v>
      </c>
      <c r="O568" s="115">
        <v>124.64</v>
      </c>
      <c r="P568" s="115">
        <v>15.25</v>
      </c>
      <c r="Q568" s="114"/>
      <c r="R568" s="89"/>
      <c r="S568" s="114" t="s">
        <v>37</v>
      </c>
      <c r="T568" s="114" t="s">
        <v>265</v>
      </c>
    </row>
    <row r="569" spans="3:20" x14ac:dyDescent="0.3">
      <c r="C569" s="112"/>
      <c r="D569" s="90"/>
      <c r="E569" s="112"/>
      <c r="F569" s="112"/>
      <c r="G569" s="112"/>
      <c r="H569" s="112"/>
      <c r="I569" s="110"/>
      <c r="J569" s="110"/>
      <c r="K569" s="90" t="s">
        <v>229</v>
      </c>
      <c r="L569" s="49">
        <f>I568*O569</f>
        <v>723137.31</v>
      </c>
      <c r="M569" s="115">
        <f>I568*P569</f>
        <v>15474.858</v>
      </c>
      <c r="N569" s="115">
        <f t="shared" si="52"/>
        <v>738612.16800000006</v>
      </c>
      <c r="O569" s="115">
        <v>850.95</v>
      </c>
      <c r="P569" s="115">
        <v>18.21</v>
      </c>
      <c r="Q569" s="114"/>
      <c r="R569" s="89"/>
      <c r="S569" s="114" t="s">
        <v>37</v>
      </c>
      <c r="T569" s="114" t="s">
        <v>265</v>
      </c>
    </row>
    <row r="570" spans="3:20" ht="37.5" x14ac:dyDescent="0.3">
      <c r="C570" s="112">
        <v>6</v>
      </c>
      <c r="D570" s="90" t="s">
        <v>424</v>
      </c>
      <c r="E570" s="112">
        <v>1958</v>
      </c>
      <c r="F570" s="112"/>
      <c r="G570" s="112" t="s">
        <v>63</v>
      </c>
      <c r="H570" s="112">
        <v>2</v>
      </c>
      <c r="I570" s="110">
        <f>J570*1.8</f>
        <v>827.46</v>
      </c>
      <c r="J570" s="110">
        <v>459.7</v>
      </c>
      <c r="K570" s="90" t="s">
        <v>42</v>
      </c>
      <c r="L570" s="49">
        <f>I570*O570</f>
        <v>103134.61440000001</v>
      </c>
      <c r="M570" s="115">
        <f>I570*P570</f>
        <v>12618.765000000001</v>
      </c>
      <c r="N570" s="115">
        <f t="shared" si="52"/>
        <v>115753.37940000001</v>
      </c>
      <c r="O570" s="115">
        <v>124.64</v>
      </c>
      <c r="P570" s="115">
        <v>15.25</v>
      </c>
      <c r="Q570" s="114"/>
      <c r="R570" s="89"/>
      <c r="S570" s="114" t="s">
        <v>37</v>
      </c>
      <c r="T570" s="114" t="s">
        <v>265</v>
      </c>
    </row>
    <row r="571" spans="3:20" ht="30" customHeight="1" x14ac:dyDescent="0.3">
      <c r="C571" s="112"/>
      <c r="D571" s="90"/>
      <c r="E571" s="112"/>
      <c r="F571" s="112"/>
      <c r="G571" s="112"/>
      <c r="H571" s="112"/>
      <c r="I571" s="110"/>
      <c r="J571" s="110"/>
      <c r="K571" s="90" t="s">
        <v>229</v>
      </c>
      <c r="L571" s="49">
        <f>I570*O571</f>
        <v>704127.08700000006</v>
      </c>
      <c r="M571" s="115">
        <f>I570*P571</f>
        <v>15068.046600000001</v>
      </c>
      <c r="N571" s="115">
        <f t="shared" si="52"/>
        <v>719195.13360000006</v>
      </c>
      <c r="O571" s="115">
        <v>850.95</v>
      </c>
      <c r="P571" s="115">
        <v>18.21</v>
      </c>
      <c r="Q571" s="114"/>
      <c r="R571" s="89"/>
      <c r="S571" s="114" t="s">
        <v>37</v>
      </c>
      <c r="T571" s="114" t="s">
        <v>265</v>
      </c>
    </row>
    <row r="572" spans="3:20" ht="37.5" x14ac:dyDescent="0.3">
      <c r="C572" s="112">
        <v>7</v>
      </c>
      <c r="D572" s="90" t="s">
        <v>425</v>
      </c>
      <c r="E572" s="112">
        <v>1930</v>
      </c>
      <c r="F572" s="112"/>
      <c r="G572" s="112" t="s">
        <v>63</v>
      </c>
      <c r="H572" s="112">
        <v>2</v>
      </c>
      <c r="I572" s="110">
        <v>785</v>
      </c>
      <c r="J572" s="110">
        <v>423.9</v>
      </c>
      <c r="K572" s="90" t="s">
        <v>42</v>
      </c>
      <c r="L572" s="49">
        <f>I572*O572</f>
        <v>97842.4</v>
      </c>
      <c r="M572" s="115">
        <f>I572*P572</f>
        <v>11971.25</v>
      </c>
      <c r="N572" s="115">
        <f t="shared" si="52"/>
        <v>109813.65</v>
      </c>
      <c r="O572" s="115">
        <v>124.64</v>
      </c>
      <c r="P572" s="115">
        <v>15.25</v>
      </c>
      <c r="Q572" s="114"/>
      <c r="R572" s="89"/>
      <c r="S572" s="114" t="s">
        <v>37</v>
      </c>
      <c r="T572" s="114" t="s">
        <v>265</v>
      </c>
    </row>
    <row r="573" spans="3:20" ht="37.5" x14ac:dyDescent="0.3">
      <c r="C573" s="112">
        <v>8</v>
      </c>
      <c r="D573" s="90" t="s">
        <v>426</v>
      </c>
      <c r="E573" s="112">
        <v>1940</v>
      </c>
      <c r="F573" s="4"/>
      <c r="G573" s="112" t="s">
        <v>63</v>
      </c>
      <c r="H573" s="112">
        <v>2</v>
      </c>
      <c r="I573" s="110">
        <f>691.3+268.5</f>
        <v>959.8</v>
      </c>
      <c r="J573" s="110">
        <v>520.20000000000005</v>
      </c>
      <c r="K573" s="90" t="s">
        <v>42</v>
      </c>
      <c r="L573" s="49">
        <v>86163.631999999998</v>
      </c>
      <c r="M573" s="115">
        <v>10542.324999999999</v>
      </c>
      <c r="N573" s="115">
        <f t="shared" si="52"/>
        <v>96705.956999999995</v>
      </c>
      <c r="O573" s="115">
        <v>124.64</v>
      </c>
      <c r="P573" s="115">
        <v>15.25</v>
      </c>
      <c r="Q573" s="114"/>
      <c r="R573" s="89"/>
      <c r="S573" s="115" t="s">
        <v>37</v>
      </c>
      <c r="T573" s="115" t="s">
        <v>265</v>
      </c>
    </row>
    <row r="574" spans="3:20" x14ac:dyDescent="0.3">
      <c r="C574" s="63"/>
      <c r="D574" s="90"/>
      <c r="E574" s="112"/>
      <c r="F574" s="112"/>
      <c r="G574" s="112"/>
      <c r="H574" s="112"/>
      <c r="I574" s="110"/>
      <c r="J574" s="110"/>
      <c r="K574" s="90" t="s">
        <v>229</v>
      </c>
      <c r="L574" s="49">
        <v>588261.73499999999</v>
      </c>
      <c r="M574" s="115">
        <v>12588.573</v>
      </c>
      <c r="N574" s="115">
        <f t="shared" si="52"/>
        <v>600850.30799999996</v>
      </c>
      <c r="O574" s="115">
        <v>850.95</v>
      </c>
      <c r="P574" s="115">
        <v>18.21</v>
      </c>
      <c r="Q574" s="114"/>
      <c r="R574" s="89"/>
      <c r="S574" s="115" t="s">
        <v>37</v>
      </c>
      <c r="T574" s="115" t="s">
        <v>265</v>
      </c>
    </row>
    <row r="575" spans="3:20" x14ac:dyDescent="0.3">
      <c r="C575" s="63"/>
      <c r="D575" s="90"/>
      <c r="E575" s="112"/>
      <c r="F575" s="112"/>
      <c r="G575" s="112"/>
      <c r="H575" s="112"/>
      <c r="I575" s="110"/>
      <c r="J575" s="110"/>
      <c r="K575" s="90" t="s">
        <v>104</v>
      </c>
      <c r="L575" s="49">
        <v>193156.133</v>
      </c>
      <c r="M575" s="115">
        <v>4320.625</v>
      </c>
      <c r="N575" s="115">
        <f t="shared" si="52"/>
        <v>197476.758</v>
      </c>
      <c r="O575" s="115">
        <v>279.41000000000003</v>
      </c>
      <c r="P575" s="115">
        <v>6.25</v>
      </c>
      <c r="Q575" s="114"/>
      <c r="R575" s="89"/>
      <c r="S575" s="115" t="s">
        <v>37</v>
      </c>
      <c r="T575" s="115" t="s">
        <v>265</v>
      </c>
    </row>
    <row r="576" spans="3:20" x14ac:dyDescent="0.3">
      <c r="C576" s="63"/>
      <c r="D576" s="90"/>
      <c r="E576" s="112"/>
      <c r="F576" s="112"/>
      <c r="G576" s="112"/>
      <c r="H576" s="112"/>
      <c r="I576" s="110"/>
      <c r="J576" s="110"/>
      <c r="K576" s="90" t="s">
        <v>418</v>
      </c>
      <c r="L576" s="49">
        <v>53548.097999999991</v>
      </c>
      <c r="M576" s="115">
        <v>1147.5579999999998</v>
      </c>
      <c r="N576" s="115">
        <f t="shared" si="52"/>
        <v>54695.655999999988</v>
      </c>
      <c r="O576" s="115">
        <v>77.459999999999994</v>
      </c>
      <c r="P576" s="115">
        <v>1.66</v>
      </c>
      <c r="Q576" s="114"/>
      <c r="R576" s="89"/>
      <c r="S576" s="115" t="s">
        <v>37</v>
      </c>
      <c r="T576" s="115" t="s">
        <v>265</v>
      </c>
    </row>
    <row r="577" spans="3:20" ht="37.5" x14ac:dyDescent="0.3">
      <c r="C577" s="112">
        <v>9</v>
      </c>
      <c r="D577" s="90" t="s">
        <v>427</v>
      </c>
      <c r="E577" s="112">
        <v>1973</v>
      </c>
      <c r="F577" s="112"/>
      <c r="G577" s="114" t="s">
        <v>34</v>
      </c>
      <c r="H577" s="112">
        <v>5</v>
      </c>
      <c r="I577" s="110">
        <f>J577*1.8</f>
        <v>8660.4660000000003</v>
      </c>
      <c r="J577" s="110">
        <v>4811.37</v>
      </c>
      <c r="K577" s="90" t="s">
        <v>42</v>
      </c>
      <c r="L577" s="49">
        <v>1197279.5954999998</v>
      </c>
      <c r="M577" s="115">
        <v>119051.5304</v>
      </c>
      <c r="N577" s="115">
        <f t="shared" si="52"/>
        <v>1316331.1258999999</v>
      </c>
      <c r="O577" s="115">
        <v>150.44999999999999</v>
      </c>
      <c r="P577" s="115">
        <v>14.96</v>
      </c>
      <c r="Q577" s="114"/>
      <c r="R577" s="64"/>
      <c r="S577" s="114" t="s">
        <v>37</v>
      </c>
      <c r="T577" s="114" t="s">
        <v>265</v>
      </c>
    </row>
    <row r="578" spans="3:20" ht="37.5" x14ac:dyDescent="0.3">
      <c r="C578" s="112">
        <v>10</v>
      </c>
      <c r="D578" s="113" t="s">
        <v>428</v>
      </c>
      <c r="E578" s="114">
        <v>1964</v>
      </c>
      <c r="F578" s="114"/>
      <c r="G578" s="114" t="s">
        <v>34</v>
      </c>
      <c r="H578" s="114">
        <v>4</v>
      </c>
      <c r="I578" s="110">
        <f>J578*1.8</f>
        <v>2249.1</v>
      </c>
      <c r="J578" s="110">
        <v>1249.5</v>
      </c>
      <c r="K578" s="113" t="s">
        <v>42</v>
      </c>
      <c r="L578" s="49">
        <f>I578*O578</f>
        <v>338377.09499999997</v>
      </c>
      <c r="M578" s="115">
        <f t="shared" ref="M578:M583" si="53">I578*P578</f>
        <v>33646.536</v>
      </c>
      <c r="N578" s="115">
        <f t="shared" si="52"/>
        <v>372023.63099999999</v>
      </c>
      <c r="O578" s="115">
        <v>150.44999999999999</v>
      </c>
      <c r="P578" s="115">
        <v>14.96</v>
      </c>
      <c r="Q578" s="114"/>
      <c r="R578" s="64"/>
      <c r="S578" s="114" t="s">
        <v>37</v>
      </c>
      <c r="T578" s="114" t="s">
        <v>265</v>
      </c>
    </row>
    <row r="579" spans="3:20" ht="37.5" x14ac:dyDescent="0.3">
      <c r="C579" s="112">
        <v>11</v>
      </c>
      <c r="D579" s="90" t="s">
        <v>429</v>
      </c>
      <c r="E579" s="112">
        <v>1961</v>
      </c>
      <c r="F579" s="114"/>
      <c r="G579" s="112" t="s">
        <v>34</v>
      </c>
      <c r="H579" s="114">
        <v>4</v>
      </c>
      <c r="I579" s="110">
        <v>3695.1</v>
      </c>
      <c r="J579" s="110">
        <v>2129.3000000000002</v>
      </c>
      <c r="K579" s="113" t="s">
        <v>42</v>
      </c>
      <c r="L579" s="49">
        <f>O579*I579</f>
        <v>555927.79499999993</v>
      </c>
      <c r="M579" s="115">
        <f t="shared" si="53"/>
        <v>55278.696000000004</v>
      </c>
      <c r="N579" s="115">
        <f t="shared" si="52"/>
        <v>611206.49099999992</v>
      </c>
      <c r="O579" s="115">
        <v>150.44999999999999</v>
      </c>
      <c r="P579" s="115">
        <v>14.96</v>
      </c>
      <c r="Q579" s="114"/>
      <c r="R579" s="89"/>
      <c r="S579" s="114" t="s">
        <v>37</v>
      </c>
      <c r="T579" s="114" t="s">
        <v>265</v>
      </c>
    </row>
    <row r="580" spans="3:20" ht="37.5" x14ac:dyDescent="0.3">
      <c r="C580" s="112">
        <v>12</v>
      </c>
      <c r="D580" s="90" t="s">
        <v>199</v>
      </c>
      <c r="E580" s="112">
        <v>1958</v>
      </c>
      <c r="F580" s="114"/>
      <c r="G580" s="114" t="s">
        <v>34</v>
      </c>
      <c r="H580" s="114">
        <v>4</v>
      </c>
      <c r="I580" s="110">
        <v>5280.2</v>
      </c>
      <c r="J580" s="110">
        <v>2909.5</v>
      </c>
      <c r="K580" s="113" t="s">
        <v>42</v>
      </c>
      <c r="L580" s="49">
        <f>I580*O580</f>
        <v>794406.09</v>
      </c>
      <c r="M580" s="115">
        <f t="shared" si="53"/>
        <v>78991.792000000001</v>
      </c>
      <c r="N580" s="115">
        <f t="shared" si="52"/>
        <v>873397.88199999998</v>
      </c>
      <c r="O580" s="115">
        <v>150.44999999999999</v>
      </c>
      <c r="P580" s="115">
        <v>14.96</v>
      </c>
      <c r="Q580" s="114"/>
      <c r="R580" s="89"/>
      <c r="S580" s="114" t="s">
        <v>37</v>
      </c>
      <c r="T580" s="114" t="s">
        <v>265</v>
      </c>
    </row>
    <row r="581" spans="3:20" ht="37.5" x14ac:dyDescent="0.3">
      <c r="C581" s="112">
        <v>13</v>
      </c>
      <c r="D581" s="90" t="s">
        <v>430</v>
      </c>
      <c r="E581" s="112">
        <v>1966</v>
      </c>
      <c r="F581" s="114"/>
      <c r="G581" s="114" t="s">
        <v>34</v>
      </c>
      <c r="H581" s="114">
        <v>5</v>
      </c>
      <c r="I581" s="110">
        <f>J581*1.8</f>
        <v>6272.1</v>
      </c>
      <c r="J581" s="110">
        <v>3484.5</v>
      </c>
      <c r="K581" s="113" t="s">
        <v>42</v>
      </c>
      <c r="L581" s="49">
        <f>I581*O581</f>
        <v>943637.44499999995</v>
      </c>
      <c r="M581" s="115">
        <f t="shared" si="53"/>
        <v>93830.616000000009</v>
      </c>
      <c r="N581" s="115">
        <f t="shared" si="52"/>
        <v>1037468.061</v>
      </c>
      <c r="O581" s="115">
        <v>150.44999999999999</v>
      </c>
      <c r="P581" s="115">
        <v>14.96</v>
      </c>
      <c r="Q581" s="114"/>
      <c r="R581" s="89"/>
      <c r="S581" s="114" t="s">
        <v>37</v>
      </c>
      <c r="T581" s="114" t="s">
        <v>265</v>
      </c>
    </row>
    <row r="582" spans="3:20" ht="37.5" x14ac:dyDescent="0.3">
      <c r="C582" s="112">
        <v>14</v>
      </c>
      <c r="D582" s="90" t="s">
        <v>431</v>
      </c>
      <c r="E582" s="112">
        <v>1960</v>
      </c>
      <c r="F582" s="114"/>
      <c r="G582" s="114" t="s">
        <v>34</v>
      </c>
      <c r="H582" s="114">
        <v>4</v>
      </c>
      <c r="I582" s="110">
        <v>4292</v>
      </c>
      <c r="J582" s="110">
        <v>2408.6</v>
      </c>
      <c r="K582" s="113" t="s">
        <v>42</v>
      </c>
      <c r="L582" s="49">
        <f>I582*O582</f>
        <v>645731.39999999991</v>
      </c>
      <c r="M582" s="115">
        <f t="shared" si="53"/>
        <v>64208.320000000007</v>
      </c>
      <c r="N582" s="115">
        <f t="shared" si="52"/>
        <v>709939.72</v>
      </c>
      <c r="O582" s="115">
        <v>150.44999999999999</v>
      </c>
      <c r="P582" s="115">
        <v>14.96</v>
      </c>
      <c r="Q582" s="114"/>
      <c r="R582" s="89"/>
      <c r="S582" s="114" t="s">
        <v>37</v>
      </c>
      <c r="T582" s="114" t="s">
        <v>265</v>
      </c>
    </row>
    <row r="583" spans="3:20" ht="37.5" x14ac:dyDescent="0.3">
      <c r="C583" s="112">
        <v>15</v>
      </c>
      <c r="D583" s="90" t="s">
        <v>432</v>
      </c>
      <c r="E583" s="112">
        <v>1962</v>
      </c>
      <c r="F583" s="114"/>
      <c r="G583" s="114" t="s">
        <v>34</v>
      </c>
      <c r="H583" s="114">
        <v>4</v>
      </c>
      <c r="I583" s="110">
        <v>2095.4</v>
      </c>
      <c r="J583" s="110">
        <v>1199.5</v>
      </c>
      <c r="K583" s="113" t="s">
        <v>42</v>
      </c>
      <c r="L583" s="49">
        <f>I583*O583</f>
        <v>315252.93</v>
      </c>
      <c r="M583" s="115">
        <f t="shared" si="53"/>
        <v>31347.184000000005</v>
      </c>
      <c r="N583" s="115">
        <f t="shared" si="52"/>
        <v>346600.114</v>
      </c>
      <c r="O583" s="115">
        <v>150.44999999999999</v>
      </c>
      <c r="P583" s="115">
        <v>14.96</v>
      </c>
      <c r="Q583" s="114"/>
      <c r="R583" s="89"/>
      <c r="S583" s="114" t="s">
        <v>37</v>
      </c>
      <c r="T583" s="114" t="s">
        <v>265</v>
      </c>
    </row>
    <row r="584" spans="3:20" ht="37.5" x14ac:dyDescent="0.3">
      <c r="C584" s="112">
        <v>16</v>
      </c>
      <c r="D584" s="90" t="s">
        <v>433</v>
      </c>
      <c r="E584" s="112">
        <v>1958</v>
      </c>
      <c r="F584" s="114"/>
      <c r="G584" s="114" t="s">
        <v>34</v>
      </c>
      <c r="H584" s="114">
        <v>4</v>
      </c>
      <c r="I584" s="110">
        <f>J584*1.8</f>
        <v>3581.1</v>
      </c>
      <c r="J584" s="110">
        <v>1989.5</v>
      </c>
      <c r="K584" s="113" t="s">
        <v>42</v>
      </c>
      <c r="L584" s="49">
        <f>I584*O584</f>
        <v>538776.495</v>
      </c>
      <c r="M584" s="147">
        <f t="shared" ref="M584" si="54">I584*P584</f>
        <v>53573.256000000001</v>
      </c>
      <c r="N584" s="147">
        <f t="shared" ref="N584" si="55">L584+M584</f>
        <v>592349.75100000005</v>
      </c>
      <c r="O584" s="115">
        <v>150.44999999999999</v>
      </c>
      <c r="P584" s="115">
        <v>14.96</v>
      </c>
      <c r="Q584" s="114"/>
      <c r="R584" s="89"/>
      <c r="S584" s="114" t="s">
        <v>37</v>
      </c>
      <c r="T584" s="114" t="s">
        <v>265</v>
      </c>
    </row>
    <row r="585" spans="3:20" ht="37.5" x14ac:dyDescent="0.3">
      <c r="C585" s="112">
        <v>17</v>
      </c>
      <c r="D585" s="90" t="s">
        <v>434</v>
      </c>
      <c r="E585" s="112">
        <v>1962</v>
      </c>
      <c r="F585" s="114"/>
      <c r="G585" s="112" t="s">
        <v>34</v>
      </c>
      <c r="H585" s="114">
        <v>4</v>
      </c>
      <c r="I585" s="110">
        <v>2191.1</v>
      </c>
      <c r="J585" s="110">
        <v>1191.2</v>
      </c>
      <c r="K585" s="113" t="s">
        <v>42</v>
      </c>
      <c r="L585" s="164">
        <v>183111.30599999998</v>
      </c>
      <c r="M585" s="74">
        <v>18621.700999999997</v>
      </c>
      <c r="N585" s="74">
        <f t="shared" si="52"/>
        <v>201733.00699999998</v>
      </c>
      <c r="O585" s="115">
        <v>150.44999999999999</v>
      </c>
      <c r="P585" s="115">
        <v>14.96</v>
      </c>
      <c r="Q585" s="114"/>
      <c r="R585" s="89"/>
      <c r="S585" s="114" t="s">
        <v>37</v>
      </c>
      <c r="T585" s="114" t="s">
        <v>265</v>
      </c>
    </row>
    <row r="586" spans="3:20" ht="37.5" x14ac:dyDescent="0.3">
      <c r="C586" s="112">
        <v>18</v>
      </c>
      <c r="D586" s="90" t="s">
        <v>435</v>
      </c>
      <c r="E586" s="112">
        <v>1959</v>
      </c>
      <c r="F586" s="114"/>
      <c r="G586" s="114" t="s">
        <v>34</v>
      </c>
      <c r="H586" s="114">
        <v>2</v>
      </c>
      <c r="I586" s="110">
        <f>J586*1.8</f>
        <v>1504.0800000000002</v>
      </c>
      <c r="J586" s="110">
        <v>835.6</v>
      </c>
      <c r="K586" s="90" t="s">
        <v>42</v>
      </c>
      <c r="L586" s="164">
        <v>131595.098</v>
      </c>
      <c r="M586" s="74">
        <v>13038.56</v>
      </c>
      <c r="N586" s="74">
        <f t="shared" si="52"/>
        <v>144633.658</v>
      </c>
      <c r="O586" s="115">
        <v>153.41</v>
      </c>
      <c r="P586" s="115">
        <v>15.2</v>
      </c>
      <c r="Q586" s="114"/>
      <c r="R586" s="89"/>
      <c r="S586" s="114" t="s">
        <v>37</v>
      </c>
      <c r="T586" s="114" t="s">
        <v>265</v>
      </c>
    </row>
    <row r="587" spans="3:20" ht="37.5" x14ac:dyDescent="0.3">
      <c r="C587" s="112">
        <v>19</v>
      </c>
      <c r="D587" s="125" t="s">
        <v>436</v>
      </c>
      <c r="E587" s="144">
        <v>1955</v>
      </c>
      <c r="F587" s="146"/>
      <c r="G587" s="146" t="s">
        <v>34</v>
      </c>
      <c r="H587" s="146">
        <v>4</v>
      </c>
      <c r="I587" s="142">
        <f>J587*1.8</f>
        <v>3924.5400000000004</v>
      </c>
      <c r="J587" s="142">
        <v>2180.3000000000002</v>
      </c>
      <c r="K587" s="145" t="s">
        <v>42</v>
      </c>
      <c r="L587" s="164">
        <v>38665.649999999994</v>
      </c>
      <c r="M587" s="74">
        <v>3844.7200000000003</v>
      </c>
      <c r="N587" s="74">
        <f t="shared" si="52"/>
        <v>42510.369999999995</v>
      </c>
      <c r="O587" s="147">
        <v>150.44999999999999</v>
      </c>
      <c r="P587" s="147">
        <v>14.96</v>
      </c>
      <c r="Q587" s="129"/>
      <c r="R587" s="165"/>
      <c r="S587" s="129" t="s">
        <v>37</v>
      </c>
      <c r="T587" s="129" t="s">
        <v>265</v>
      </c>
    </row>
    <row r="588" spans="3:20" ht="37.5" x14ac:dyDescent="0.3">
      <c r="C588" s="112">
        <v>20</v>
      </c>
      <c r="D588" s="90" t="s">
        <v>437</v>
      </c>
      <c r="E588" s="16">
        <v>1958</v>
      </c>
      <c r="F588" s="114"/>
      <c r="G588" s="114" t="s">
        <v>34</v>
      </c>
      <c r="H588" s="114">
        <v>4</v>
      </c>
      <c r="I588" s="110">
        <f>J588*1.8</f>
        <v>6465.2400000000007</v>
      </c>
      <c r="J588" s="110">
        <v>3591.8</v>
      </c>
      <c r="K588" s="90" t="s">
        <v>42</v>
      </c>
      <c r="L588" s="164">
        <v>565195.5149999999</v>
      </c>
      <c r="M588" s="74">
        <v>56200.232000000004</v>
      </c>
      <c r="N588" s="74">
        <f t="shared" si="52"/>
        <v>621395.74699999986</v>
      </c>
      <c r="O588" s="115">
        <v>150.44999999999999</v>
      </c>
      <c r="P588" s="115">
        <v>14.96</v>
      </c>
      <c r="Q588" s="114"/>
      <c r="R588" s="89"/>
      <c r="S588" s="114" t="s">
        <v>37</v>
      </c>
      <c r="T588" s="114" t="s">
        <v>265</v>
      </c>
    </row>
    <row r="589" spans="3:20" ht="37.5" x14ac:dyDescent="0.3">
      <c r="C589" s="112">
        <v>21</v>
      </c>
      <c r="D589" s="90" t="s">
        <v>438</v>
      </c>
      <c r="E589" s="112">
        <v>1955</v>
      </c>
      <c r="F589" s="114"/>
      <c r="G589" s="114" t="s">
        <v>34</v>
      </c>
      <c r="H589" s="114">
        <v>4</v>
      </c>
      <c r="I589" s="110">
        <f>J589*1.8</f>
        <v>3534.3</v>
      </c>
      <c r="J589" s="110">
        <v>1963.5</v>
      </c>
      <c r="K589" s="90" t="s">
        <v>42</v>
      </c>
      <c r="L589" s="164">
        <v>303066.48</v>
      </c>
      <c r="M589" s="74">
        <v>30135.424000000003</v>
      </c>
      <c r="N589" s="74">
        <f t="shared" si="52"/>
        <v>333201.90399999998</v>
      </c>
      <c r="O589" s="115">
        <v>150.44999999999999</v>
      </c>
      <c r="P589" s="115">
        <v>14.96</v>
      </c>
      <c r="Q589" s="114"/>
      <c r="R589" s="89"/>
      <c r="S589" s="114" t="s">
        <v>37</v>
      </c>
      <c r="T589" s="114" t="s">
        <v>265</v>
      </c>
    </row>
    <row r="590" spans="3:20" ht="37.5" x14ac:dyDescent="0.3">
      <c r="C590" s="112">
        <v>22</v>
      </c>
      <c r="D590" s="90" t="s">
        <v>439</v>
      </c>
      <c r="E590" s="112">
        <v>1950</v>
      </c>
      <c r="F590" s="112"/>
      <c r="G590" s="112" t="s">
        <v>63</v>
      </c>
      <c r="H590" s="112">
        <v>2</v>
      </c>
      <c r="I590" s="110">
        <f>J590*1.8</f>
        <v>889.56</v>
      </c>
      <c r="J590" s="110">
        <v>494.2</v>
      </c>
      <c r="K590" s="90" t="s">
        <v>42</v>
      </c>
      <c r="L590" s="49">
        <f>O590*I590</f>
        <v>110874.75839999999</v>
      </c>
      <c r="M590" s="115">
        <f t="shared" ref="M590:M595" si="56">I590*P590</f>
        <v>13565.789999999999</v>
      </c>
      <c r="N590" s="115">
        <f t="shared" si="52"/>
        <v>124440.54839999999</v>
      </c>
      <c r="O590" s="110">
        <v>124.64</v>
      </c>
      <c r="P590" s="115">
        <v>15.25</v>
      </c>
      <c r="Q590" s="114"/>
      <c r="R590" s="89"/>
      <c r="S590" s="114" t="s">
        <v>37</v>
      </c>
      <c r="T590" s="114" t="s">
        <v>265</v>
      </c>
    </row>
    <row r="591" spans="3:20" ht="37.5" x14ac:dyDescent="0.3">
      <c r="C591" s="112">
        <v>23</v>
      </c>
      <c r="D591" s="90" t="s">
        <v>440</v>
      </c>
      <c r="E591" s="112">
        <v>1927</v>
      </c>
      <c r="F591" s="112"/>
      <c r="G591" s="112" t="s">
        <v>63</v>
      </c>
      <c r="H591" s="112">
        <v>2</v>
      </c>
      <c r="I591" s="110">
        <v>653.29999999999995</v>
      </c>
      <c r="J591" s="110">
        <v>324.89999999999998</v>
      </c>
      <c r="K591" s="90" t="s">
        <v>42</v>
      </c>
      <c r="L591" s="49">
        <f>I591*O591</f>
        <v>81427.311999999991</v>
      </c>
      <c r="M591" s="115">
        <f t="shared" si="56"/>
        <v>9962.8249999999989</v>
      </c>
      <c r="N591" s="115">
        <f t="shared" si="52"/>
        <v>91390.136999999988</v>
      </c>
      <c r="O591" s="110">
        <v>124.64</v>
      </c>
      <c r="P591" s="115">
        <v>15.25</v>
      </c>
      <c r="Q591" s="114"/>
      <c r="R591" s="89"/>
      <c r="S591" s="114" t="s">
        <v>37</v>
      </c>
      <c r="T591" s="114" t="s">
        <v>265</v>
      </c>
    </row>
    <row r="592" spans="3:20" ht="37.5" customHeight="1" x14ac:dyDescent="0.3">
      <c r="C592" s="112">
        <v>24</v>
      </c>
      <c r="D592" s="90" t="s">
        <v>441</v>
      </c>
      <c r="E592" s="112">
        <v>1939</v>
      </c>
      <c r="F592" s="112"/>
      <c r="G592" s="112" t="s">
        <v>63</v>
      </c>
      <c r="H592" s="112">
        <v>2</v>
      </c>
      <c r="I592" s="110">
        <v>839</v>
      </c>
      <c r="J592" s="110">
        <v>465</v>
      </c>
      <c r="K592" s="90" t="s">
        <v>42</v>
      </c>
      <c r="L592" s="49">
        <f>I592*O592</f>
        <v>104572.96</v>
      </c>
      <c r="M592" s="115">
        <f t="shared" si="56"/>
        <v>12794.75</v>
      </c>
      <c r="N592" s="115">
        <f t="shared" si="52"/>
        <v>117367.71</v>
      </c>
      <c r="O592" s="110">
        <v>124.64</v>
      </c>
      <c r="P592" s="115">
        <v>15.25</v>
      </c>
      <c r="Q592" s="114"/>
      <c r="R592" s="89"/>
      <c r="S592" s="114" t="s">
        <v>37</v>
      </c>
      <c r="T592" s="114" t="s">
        <v>265</v>
      </c>
    </row>
    <row r="593" spans="3:42" ht="37.5" x14ac:dyDescent="0.3">
      <c r="C593" s="112">
        <v>25</v>
      </c>
      <c r="D593" s="90" t="s">
        <v>442</v>
      </c>
      <c r="E593" s="112"/>
      <c r="F593" s="112"/>
      <c r="G593" s="112" t="s">
        <v>63</v>
      </c>
      <c r="H593" s="112">
        <v>2</v>
      </c>
      <c r="I593" s="110">
        <v>397.4</v>
      </c>
      <c r="J593" s="110">
        <v>181.4</v>
      </c>
      <c r="K593" s="90" t="s">
        <v>42</v>
      </c>
      <c r="L593" s="49">
        <f>I593*O593</f>
        <v>49531.935999999994</v>
      </c>
      <c r="M593" s="115">
        <f t="shared" si="56"/>
        <v>6060.3499999999995</v>
      </c>
      <c r="N593" s="115">
        <f t="shared" si="52"/>
        <v>55592.285999999993</v>
      </c>
      <c r="O593" s="110">
        <v>124.64</v>
      </c>
      <c r="P593" s="115">
        <v>15.25</v>
      </c>
      <c r="Q593" s="114"/>
      <c r="R593" s="89"/>
      <c r="S593" s="114" t="s">
        <v>37</v>
      </c>
      <c r="T593" s="114" t="s">
        <v>265</v>
      </c>
    </row>
    <row r="594" spans="3:42" ht="37.5" x14ac:dyDescent="0.3">
      <c r="C594" s="112">
        <v>26</v>
      </c>
      <c r="D594" s="90" t="s">
        <v>443</v>
      </c>
      <c r="E594" s="112">
        <v>1950</v>
      </c>
      <c r="F594" s="112"/>
      <c r="G594" s="112" t="s">
        <v>34</v>
      </c>
      <c r="H594" s="112">
        <v>2</v>
      </c>
      <c r="I594" s="110">
        <f t="shared" ref="I594:I600" si="57">J594*1.8</f>
        <v>850.68000000000006</v>
      </c>
      <c r="J594" s="110">
        <v>472.6</v>
      </c>
      <c r="K594" s="90" t="s">
        <v>42</v>
      </c>
      <c r="L594" s="49">
        <f>O594*I594</f>
        <v>106028.75520000001</v>
      </c>
      <c r="M594" s="115">
        <f t="shared" si="56"/>
        <v>12972.87</v>
      </c>
      <c r="N594" s="115">
        <f t="shared" si="52"/>
        <v>119001.62520000001</v>
      </c>
      <c r="O594" s="49">
        <v>124.64</v>
      </c>
      <c r="P594" s="115">
        <v>15.25</v>
      </c>
      <c r="Q594" s="114"/>
      <c r="R594" s="89"/>
      <c r="S594" s="114" t="s">
        <v>37</v>
      </c>
      <c r="T594" s="114" t="s">
        <v>265</v>
      </c>
    </row>
    <row r="595" spans="3:42" ht="37.5" x14ac:dyDescent="0.3">
      <c r="C595" s="112">
        <v>27</v>
      </c>
      <c r="D595" s="90" t="s">
        <v>444</v>
      </c>
      <c r="E595" s="112">
        <v>1972</v>
      </c>
      <c r="F595" s="112"/>
      <c r="G595" s="112" t="s">
        <v>34</v>
      </c>
      <c r="H595" s="112">
        <v>2</v>
      </c>
      <c r="I595" s="110">
        <f t="shared" si="57"/>
        <v>838.80000000000007</v>
      </c>
      <c r="J595" s="110">
        <v>466</v>
      </c>
      <c r="K595" s="90" t="s">
        <v>42</v>
      </c>
      <c r="L595" s="49">
        <f>O595*I595</f>
        <v>104548.03200000001</v>
      </c>
      <c r="M595" s="115">
        <f t="shared" si="56"/>
        <v>12791.7</v>
      </c>
      <c r="N595" s="115">
        <f t="shared" si="52"/>
        <v>117339.732</v>
      </c>
      <c r="O595" s="49">
        <v>124.64</v>
      </c>
      <c r="P595" s="115">
        <v>15.25</v>
      </c>
      <c r="Q595" s="114"/>
      <c r="R595" s="89"/>
      <c r="S595" s="114" t="s">
        <v>37</v>
      </c>
      <c r="T595" s="114" t="s">
        <v>265</v>
      </c>
    </row>
    <row r="596" spans="3:42" ht="37.5" x14ac:dyDescent="0.3">
      <c r="C596" s="112">
        <v>28</v>
      </c>
      <c r="D596" s="90" t="s">
        <v>445</v>
      </c>
      <c r="E596" s="112">
        <v>1947</v>
      </c>
      <c r="F596" s="112"/>
      <c r="G596" s="112" t="s">
        <v>63</v>
      </c>
      <c r="H596" s="112">
        <v>2</v>
      </c>
      <c r="I596" s="110">
        <f t="shared" si="57"/>
        <v>902.88000000000011</v>
      </c>
      <c r="J596" s="110">
        <v>501.6</v>
      </c>
      <c r="K596" s="90" t="s">
        <v>42</v>
      </c>
      <c r="L596" s="49">
        <f>O596*I596</f>
        <v>112534.96320000001</v>
      </c>
      <c r="M596" s="115">
        <f>P596*I596</f>
        <v>13768.920000000002</v>
      </c>
      <c r="N596" s="115">
        <f t="shared" si="52"/>
        <v>126303.88320000001</v>
      </c>
      <c r="O596" s="49">
        <v>124.64</v>
      </c>
      <c r="P596" s="115">
        <v>15.25</v>
      </c>
      <c r="Q596" s="114"/>
      <c r="R596" s="89"/>
      <c r="S596" s="114" t="s">
        <v>37</v>
      </c>
      <c r="T596" s="114" t="s">
        <v>265</v>
      </c>
    </row>
    <row r="597" spans="3:42" ht="56.25" x14ac:dyDescent="0.3">
      <c r="C597" s="112">
        <v>29</v>
      </c>
      <c r="D597" s="113" t="s">
        <v>446</v>
      </c>
      <c r="E597" s="112">
        <v>1994</v>
      </c>
      <c r="F597" s="112"/>
      <c r="G597" s="112" t="s">
        <v>83</v>
      </c>
      <c r="H597" s="112">
        <v>10</v>
      </c>
      <c r="I597" s="110">
        <f t="shared" si="57"/>
        <v>4115.34</v>
      </c>
      <c r="J597" s="110">
        <v>2286.3000000000002</v>
      </c>
      <c r="K597" s="113" t="s">
        <v>447</v>
      </c>
      <c r="L597" s="49">
        <v>1655829.9120000002</v>
      </c>
      <c r="M597" s="115">
        <v>35437.65</v>
      </c>
      <c r="N597" s="115">
        <f t="shared" si="52"/>
        <v>1691267.5620000002</v>
      </c>
      <c r="O597" s="115">
        <v>724.24</v>
      </c>
      <c r="P597" s="115">
        <v>15.5</v>
      </c>
      <c r="Q597" s="114"/>
      <c r="R597" s="89"/>
      <c r="S597" s="114" t="s">
        <v>37</v>
      </c>
      <c r="T597" s="114" t="s">
        <v>265</v>
      </c>
    </row>
    <row r="598" spans="3:42" ht="56.25" x14ac:dyDescent="0.3">
      <c r="C598" s="112">
        <v>30</v>
      </c>
      <c r="D598" s="113" t="s">
        <v>448</v>
      </c>
      <c r="E598" s="112">
        <v>1994</v>
      </c>
      <c r="F598" s="112"/>
      <c r="G598" s="112" t="s">
        <v>83</v>
      </c>
      <c r="H598" s="112">
        <v>10</v>
      </c>
      <c r="I598" s="110">
        <f t="shared" si="57"/>
        <v>3951.3599999999997</v>
      </c>
      <c r="J598" s="110">
        <v>2195.1999999999998</v>
      </c>
      <c r="K598" s="113" t="s">
        <v>447</v>
      </c>
      <c r="L598" s="49">
        <v>1662420.4959999998</v>
      </c>
      <c r="M598" s="115">
        <v>35578.699999999997</v>
      </c>
      <c r="N598" s="115">
        <f t="shared" si="52"/>
        <v>1697999.1959999998</v>
      </c>
      <c r="O598" s="115">
        <v>724.24</v>
      </c>
      <c r="P598" s="115">
        <v>15.5</v>
      </c>
      <c r="Q598" s="114"/>
      <c r="R598" s="89"/>
      <c r="S598" s="114" t="s">
        <v>37</v>
      </c>
      <c r="T598" s="114" t="s">
        <v>265</v>
      </c>
    </row>
    <row r="599" spans="3:42" ht="56.25" x14ac:dyDescent="0.3">
      <c r="C599" s="112">
        <v>31</v>
      </c>
      <c r="D599" s="90" t="s">
        <v>449</v>
      </c>
      <c r="E599" s="92" t="s">
        <v>450</v>
      </c>
      <c r="F599" s="92"/>
      <c r="G599" s="92" t="s">
        <v>83</v>
      </c>
      <c r="H599" s="92" t="s">
        <v>451</v>
      </c>
      <c r="I599" s="93">
        <f t="shared" si="57"/>
        <v>18730.710000000003</v>
      </c>
      <c r="J599" s="93">
        <v>10405.950000000001</v>
      </c>
      <c r="K599" s="90" t="s">
        <v>452</v>
      </c>
      <c r="L599" s="110">
        <f>I599*O599</f>
        <v>14465352.718800001</v>
      </c>
      <c r="M599" s="110">
        <f>I599*P599</f>
        <v>309618.63630000007</v>
      </c>
      <c r="N599" s="115">
        <f t="shared" si="52"/>
        <v>14774971.3551</v>
      </c>
      <c r="O599" s="93">
        <v>772.28</v>
      </c>
      <c r="P599" s="93">
        <v>16.53</v>
      </c>
      <c r="Q599" s="92"/>
      <c r="R599" s="89"/>
      <c r="S599" s="114" t="s">
        <v>37</v>
      </c>
      <c r="T599" s="114" t="s">
        <v>265</v>
      </c>
    </row>
    <row r="600" spans="3:42" ht="37.5" x14ac:dyDescent="0.3">
      <c r="C600" s="112">
        <v>32</v>
      </c>
      <c r="D600" s="90" t="s">
        <v>453</v>
      </c>
      <c r="E600" s="112">
        <v>1983</v>
      </c>
      <c r="F600" s="112"/>
      <c r="G600" s="112" t="s">
        <v>34</v>
      </c>
      <c r="H600" s="112">
        <v>5</v>
      </c>
      <c r="I600" s="110">
        <f t="shared" si="57"/>
        <v>7017.4440000000004</v>
      </c>
      <c r="J600" s="110">
        <v>3898.58</v>
      </c>
      <c r="K600" s="90" t="s">
        <v>42</v>
      </c>
      <c r="L600" s="49">
        <f>O600*I600</f>
        <v>1055774.4498000001</v>
      </c>
      <c r="M600" s="115">
        <f>P600*I600</f>
        <v>104980.96224000001</v>
      </c>
      <c r="N600" s="115">
        <f t="shared" si="52"/>
        <v>1160755.4120400001</v>
      </c>
      <c r="O600" s="115">
        <v>150.44999999999999</v>
      </c>
      <c r="P600" s="115">
        <v>14.96</v>
      </c>
      <c r="Q600" s="114"/>
      <c r="R600" s="89"/>
      <c r="S600" s="114" t="s">
        <v>37</v>
      </c>
      <c r="T600" s="114" t="s">
        <v>265</v>
      </c>
    </row>
    <row r="601" spans="3:42" ht="31.5" customHeight="1" x14ac:dyDescent="0.3">
      <c r="C601" s="112"/>
      <c r="D601" s="90"/>
      <c r="E601" s="112"/>
      <c r="F601" s="112"/>
      <c r="G601" s="112"/>
      <c r="H601" s="112"/>
      <c r="I601" s="110"/>
      <c r="J601" s="110"/>
      <c r="K601" s="90" t="s">
        <v>104</v>
      </c>
      <c r="L601" s="49">
        <f>O601*I600</f>
        <v>3698192.9880000004</v>
      </c>
      <c r="M601" s="115">
        <f>P601*I600</f>
        <v>79156.768320000003</v>
      </c>
      <c r="N601" s="115">
        <f t="shared" si="52"/>
        <v>3777349.7563200002</v>
      </c>
      <c r="O601" s="115">
        <v>527</v>
      </c>
      <c r="P601" s="115">
        <v>11.28</v>
      </c>
      <c r="Q601" s="114"/>
      <c r="R601" s="89"/>
      <c r="S601" s="114" t="s">
        <v>37</v>
      </c>
      <c r="T601" s="114" t="s">
        <v>265</v>
      </c>
    </row>
    <row r="602" spans="3:42" ht="37.5" x14ac:dyDescent="0.3">
      <c r="C602" s="112">
        <v>33</v>
      </c>
      <c r="D602" s="90" t="s">
        <v>454</v>
      </c>
      <c r="E602" s="112">
        <v>1980</v>
      </c>
      <c r="F602" s="112"/>
      <c r="G602" s="112" t="s">
        <v>34</v>
      </c>
      <c r="H602" s="112">
        <v>5</v>
      </c>
      <c r="I602" s="110">
        <f>J602*1.8</f>
        <v>5756.2920000000004</v>
      </c>
      <c r="J602" s="110">
        <v>3197.94</v>
      </c>
      <c r="K602" s="90" t="s">
        <v>42</v>
      </c>
      <c r="L602" s="49">
        <f>O602*I602</f>
        <v>866034.13139999995</v>
      </c>
      <c r="M602" s="115">
        <f>I602*P602</f>
        <v>86114.128320000003</v>
      </c>
      <c r="N602" s="115">
        <f t="shared" si="52"/>
        <v>952148.25971999997</v>
      </c>
      <c r="O602" s="115">
        <v>150.44999999999999</v>
      </c>
      <c r="P602" s="115">
        <v>14.96</v>
      </c>
      <c r="Q602" s="114"/>
      <c r="R602" s="89"/>
      <c r="S602" s="114" t="s">
        <v>37</v>
      </c>
      <c r="T602" s="114" t="s">
        <v>265</v>
      </c>
    </row>
    <row r="603" spans="3:42" ht="37.5" x14ac:dyDescent="0.3">
      <c r="C603" s="112">
        <v>34</v>
      </c>
      <c r="D603" s="90" t="s">
        <v>455</v>
      </c>
      <c r="E603" s="112">
        <v>1981</v>
      </c>
      <c r="F603" s="112"/>
      <c r="G603" s="59" t="s">
        <v>34</v>
      </c>
      <c r="H603" s="56">
        <v>5</v>
      </c>
      <c r="I603" s="110">
        <v>5090.6000000000004</v>
      </c>
      <c r="J603" s="110">
        <v>3230.6</v>
      </c>
      <c r="K603" s="90" t="s">
        <v>42</v>
      </c>
      <c r="L603" s="49">
        <f>I603*O603</f>
        <v>765880.77</v>
      </c>
      <c r="M603" s="115">
        <f>I603*P603</f>
        <v>76155.376000000004</v>
      </c>
      <c r="N603" s="115">
        <f t="shared" si="52"/>
        <v>842036.14600000007</v>
      </c>
      <c r="O603" s="115">
        <v>150.44999999999999</v>
      </c>
      <c r="P603" s="115">
        <v>14.96</v>
      </c>
      <c r="Q603" s="114"/>
      <c r="R603" s="89"/>
      <c r="S603" s="114" t="s">
        <v>37</v>
      </c>
      <c r="T603" s="114" t="s">
        <v>265</v>
      </c>
    </row>
    <row r="604" spans="3:42" ht="37.5" x14ac:dyDescent="0.3">
      <c r="C604" s="112">
        <v>35</v>
      </c>
      <c r="D604" s="90" t="s">
        <v>456</v>
      </c>
      <c r="E604" s="112">
        <v>1940</v>
      </c>
      <c r="F604" s="112"/>
      <c r="G604" s="112" t="s">
        <v>63</v>
      </c>
      <c r="H604" s="112">
        <v>2</v>
      </c>
      <c r="I604" s="110">
        <f>J604*1.8</f>
        <v>1127.5920000000001</v>
      </c>
      <c r="J604" s="110">
        <v>626.44000000000005</v>
      </c>
      <c r="K604" s="90" t="s">
        <v>42</v>
      </c>
      <c r="L604" s="49">
        <f>O604*I604</f>
        <v>140543.06688</v>
      </c>
      <c r="M604" s="115">
        <f>I604*P604</f>
        <v>17195.778000000002</v>
      </c>
      <c r="N604" s="115">
        <f t="shared" si="52"/>
        <v>157738.84487999999</v>
      </c>
      <c r="O604" s="110">
        <v>124.64</v>
      </c>
      <c r="P604" s="115">
        <v>15.25</v>
      </c>
      <c r="Q604" s="114"/>
      <c r="R604" s="89"/>
      <c r="S604" s="114" t="s">
        <v>37</v>
      </c>
      <c r="T604" s="114" t="s">
        <v>265</v>
      </c>
    </row>
    <row r="605" spans="3:42" s="6" customFormat="1" ht="42" customHeight="1" x14ac:dyDescent="0.3">
      <c r="C605" s="112">
        <v>36</v>
      </c>
      <c r="D605" s="90" t="s">
        <v>457</v>
      </c>
      <c r="E605" s="112">
        <v>1937</v>
      </c>
      <c r="F605" s="112"/>
      <c r="G605" s="112" t="s">
        <v>63</v>
      </c>
      <c r="H605" s="112">
        <v>2</v>
      </c>
      <c r="I605" s="110">
        <v>1052.0999999999999</v>
      </c>
      <c r="J605" s="110">
        <v>576.4</v>
      </c>
      <c r="K605" s="90" t="s">
        <v>42</v>
      </c>
      <c r="L605" s="49">
        <f>I605*O605</f>
        <v>131133.74399999998</v>
      </c>
      <c r="M605" s="115">
        <f>I605*P605</f>
        <v>16044.524999999998</v>
      </c>
      <c r="N605" s="115">
        <f t="shared" si="52"/>
        <v>147178.26899999997</v>
      </c>
      <c r="O605" s="110">
        <v>124.64</v>
      </c>
      <c r="P605" s="115">
        <v>15.25</v>
      </c>
      <c r="Q605" s="114"/>
      <c r="R605" s="89"/>
      <c r="S605" s="114" t="s">
        <v>37</v>
      </c>
      <c r="T605" s="114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5.25" customHeight="1" x14ac:dyDescent="0.3">
      <c r="C606" s="112">
        <v>37</v>
      </c>
      <c r="D606" s="90" t="s">
        <v>458</v>
      </c>
      <c r="E606" s="112">
        <v>1917</v>
      </c>
      <c r="F606" s="112"/>
      <c r="G606" s="112" t="s">
        <v>63</v>
      </c>
      <c r="H606" s="112">
        <v>1</v>
      </c>
      <c r="I606" s="110">
        <v>534.6</v>
      </c>
      <c r="J606" s="110">
        <v>235</v>
      </c>
      <c r="K606" s="90" t="s">
        <v>42</v>
      </c>
      <c r="L606" s="49">
        <f>I606*O606</f>
        <v>66632.544000000009</v>
      </c>
      <c r="M606" s="115">
        <f>I606*P606</f>
        <v>8152.6500000000005</v>
      </c>
      <c r="N606" s="115">
        <f t="shared" si="52"/>
        <v>74785.194000000003</v>
      </c>
      <c r="O606" s="110">
        <v>124.64</v>
      </c>
      <c r="P606" s="115">
        <v>15.25</v>
      </c>
      <c r="Q606" s="114"/>
      <c r="R606" s="89"/>
      <c r="S606" s="114" t="s">
        <v>37</v>
      </c>
      <c r="T606" s="114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3.75" customHeight="1" x14ac:dyDescent="0.3">
      <c r="C607" s="112">
        <v>38</v>
      </c>
      <c r="D607" s="90" t="s">
        <v>459</v>
      </c>
      <c r="E607" s="112">
        <v>1959</v>
      </c>
      <c r="F607" s="112"/>
      <c r="G607" s="112" t="s">
        <v>34</v>
      </c>
      <c r="H607" s="112">
        <v>4</v>
      </c>
      <c r="I607" s="110">
        <v>1923</v>
      </c>
      <c r="J607" s="110">
        <v>1302.7</v>
      </c>
      <c r="K607" s="90" t="s">
        <v>42</v>
      </c>
      <c r="L607" s="49">
        <f>O607*I607</f>
        <v>289315.34999999998</v>
      </c>
      <c r="M607" s="115">
        <f>P607*I607</f>
        <v>28768.080000000002</v>
      </c>
      <c r="N607" s="115">
        <f t="shared" si="52"/>
        <v>318083.43</v>
      </c>
      <c r="O607" s="115">
        <v>150.44999999999999</v>
      </c>
      <c r="P607" s="115">
        <v>14.96</v>
      </c>
      <c r="Q607" s="114"/>
      <c r="R607" s="89"/>
      <c r="S607" s="114" t="s">
        <v>37</v>
      </c>
      <c r="T607" s="114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 x14ac:dyDescent="0.3">
      <c r="C608" s="112">
        <v>39</v>
      </c>
      <c r="D608" s="90" t="s">
        <v>460</v>
      </c>
      <c r="E608" s="112">
        <v>1937</v>
      </c>
      <c r="F608" s="112"/>
      <c r="G608" s="112" t="s">
        <v>63</v>
      </c>
      <c r="H608" s="112">
        <v>2</v>
      </c>
      <c r="I608" s="110">
        <f>J608*1.8</f>
        <v>901.62</v>
      </c>
      <c r="J608" s="110">
        <v>500.9</v>
      </c>
      <c r="K608" s="90" t="s">
        <v>42</v>
      </c>
      <c r="L608" s="49">
        <f>O608*I608</f>
        <v>112377.91680000001</v>
      </c>
      <c r="M608" s="115">
        <f t="shared" ref="M608:M613" si="58">I608*P608</f>
        <v>13749.705</v>
      </c>
      <c r="N608" s="115">
        <f t="shared" si="52"/>
        <v>126127.62180000001</v>
      </c>
      <c r="O608" s="115">
        <v>124.64</v>
      </c>
      <c r="P608" s="115">
        <v>15.25</v>
      </c>
      <c r="Q608" s="114"/>
      <c r="R608" s="89"/>
      <c r="S608" s="114" t="s">
        <v>37</v>
      </c>
      <c r="T608" s="114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 x14ac:dyDescent="0.3">
      <c r="C609" s="112">
        <v>40</v>
      </c>
      <c r="D609" s="90" t="s">
        <v>461</v>
      </c>
      <c r="E609" s="112">
        <v>1956</v>
      </c>
      <c r="F609" s="112"/>
      <c r="G609" s="112" t="s">
        <v>63</v>
      </c>
      <c r="H609" s="112">
        <v>2</v>
      </c>
      <c r="I609" s="110">
        <v>996.7</v>
      </c>
      <c r="J609" s="110">
        <v>620</v>
      </c>
      <c r="K609" s="90" t="s">
        <v>42</v>
      </c>
      <c r="L609" s="49">
        <f>I609*O609</f>
        <v>124228.68800000001</v>
      </c>
      <c r="M609" s="115">
        <f t="shared" si="58"/>
        <v>15199.675000000001</v>
      </c>
      <c r="N609" s="115">
        <f t="shared" si="52"/>
        <v>139428.36300000001</v>
      </c>
      <c r="O609" s="115">
        <v>124.64</v>
      </c>
      <c r="P609" s="115">
        <v>15.25</v>
      </c>
      <c r="Q609" s="114"/>
      <c r="R609" s="89"/>
      <c r="S609" s="114" t="s">
        <v>37</v>
      </c>
      <c r="T609" s="114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 x14ac:dyDescent="0.3">
      <c r="C610" s="112">
        <v>41</v>
      </c>
      <c r="D610" s="90" t="s">
        <v>462</v>
      </c>
      <c r="E610" s="112">
        <v>1964</v>
      </c>
      <c r="F610" s="112"/>
      <c r="G610" s="112" t="s">
        <v>63</v>
      </c>
      <c r="H610" s="112">
        <v>2</v>
      </c>
      <c r="I610" s="110">
        <v>456.2</v>
      </c>
      <c r="J610" s="110">
        <v>247.3</v>
      </c>
      <c r="K610" s="90" t="s">
        <v>42</v>
      </c>
      <c r="L610" s="49">
        <f>I610*O610</f>
        <v>56860.767999999996</v>
      </c>
      <c r="M610" s="115">
        <f t="shared" si="58"/>
        <v>6957.05</v>
      </c>
      <c r="N610" s="115">
        <f t="shared" si="52"/>
        <v>63817.817999999999</v>
      </c>
      <c r="O610" s="115">
        <v>124.64</v>
      </c>
      <c r="P610" s="115">
        <v>15.25</v>
      </c>
      <c r="Q610" s="114"/>
      <c r="R610" s="89"/>
      <c r="S610" s="114" t="s">
        <v>37</v>
      </c>
      <c r="T610" s="114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 x14ac:dyDescent="0.3">
      <c r="C611" s="112">
        <v>42</v>
      </c>
      <c r="D611" s="90" t="s">
        <v>463</v>
      </c>
      <c r="E611" s="112"/>
      <c r="F611" s="112"/>
      <c r="G611" s="112" t="s">
        <v>63</v>
      </c>
      <c r="H611" s="112">
        <v>2</v>
      </c>
      <c r="I611" s="110">
        <v>912.4</v>
      </c>
      <c r="J611" s="110">
        <v>496.2</v>
      </c>
      <c r="K611" s="90" t="s">
        <v>42</v>
      </c>
      <c r="L611" s="49">
        <f>I611*O611</f>
        <v>113721.53599999999</v>
      </c>
      <c r="M611" s="115">
        <f t="shared" si="58"/>
        <v>13914.1</v>
      </c>
      <c r="N611" s="115">
        <f t="shared" si="52"/>
        <v>127635.636</v>
      </c>
      <c r="O611" s="115">
        <v>124.64</v>
      </c>
      <c r="P611" s="115">
        <v>15.25</v>
      </c>
      <c r="Q611" s="114"/>
      <c r="R611" s="89"/>
      <c r="S611" s="114" t="s">
        <v>37</v>
      </c>
      <c r="T611" s="114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37.5" x14ac:dyDescent="0.3">
      <c r="C612" s="112">
        <v>43</v>
      </c>
      <c r="D612" s="90" t="s">
        <v>464</v>
      </c>
      <c r="E612" s="112">
        <v>1976</v>
      </c>
      <c r="F612" s="112"/>
      <c r="G612" s="112" t="s">
        <v>63</v>
      </c>
      <c r="H612" s="112">
        <v>2</v>
      </c>
      <c r="I612" s="110">
        <v>1025.4000000000001</v>
      </c>
      <c r="J612" s="110">
        <v>515.4</v>
      </c>
      <c r="K612" s="90" t="s">
        <v>42</v>
      </c>
      <c r="L612" s="49">
        <f>I612*O612</f>
        <v>127805.85600000001</v>
      </c>
      <c r="M612" s="115">
        <f t="shared" si="58"/>
        <v>15637.350000000002</v>
      </c>
      <c r="N612" s="115">
        <f t="shared" si="52"/>
        <v>143443.20600000001</v>
      </c>
      <c r="O612" s="115">
        <v>124.64</v>
      </c>
      <c r="P612" s="115">
        <v>15.25</v>
      </c>
      <c r="Q612" s="114"/>
      <c r="R612" s="89"/>
      <c r="S612" s="114" t="s">
        <v>37</v>
      </c>
      <c r="T612" s="114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56.25" x14ac:dyDescent="0.3">
      <c r="C613" s="112">
        <v>44</v>
      </c>
      <c r="D613" s="113" t="s">
        <v>465</v>
      </c>
      <c r="E613" s="112">
        <v>1990</v>
      </c>
      <c r="F613" s="112"/>
      <c r="G613" s="112" t="s">
        <v>83</v>
      </c>
      <c r="H613" s="112">
        <v>10</v>
      </c>
      <c r="I613" s="110">
        <v>5841.4</v>
      </c>
      <c r="J613" s="110">
        <v>3909.6</v>
      </c>
      <c r="K613" s="90" t="s">
        <v>452</v>
      </c>
      <c r="L613" s="93">
        <f>O613*I613</f>
        <v>4230575.5359999994</v>
      </c>
      <c r="M613" s="93">
        <f t="shared" si="58"/>
        <v>90541.7</v>
      </c>
      <c r="N613" s="115">
        <f t="shared" si="52"/>
        <v>4321117.2359999996</v>
      </c>
      <c r="O613" s="93">
        <v>724.24</v>
      </c>
      <c r="P613" s="93">
        <v>15.5</v>
      </c>
      <c r="Q613" s="92"/>
      <c r="R613" s="89"/>
      <c r="S613" s="114" t="s">
        <v>37</v>
      </c>
      <c r="T613" s="114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 x14ac:dyDescent="0.3">
      <c r="C614" s="112">
        <v>45</v>
      </c>
      <c r="D614" s="90" t="s">
        <v>466</v>
      </c>
      <c r="E614" s="112">
        <v>1971</v>
      </c>
      <c r="F614" s="91"/>
      <c r="G614" s="114" t="s">
        <v>34</v>
      </c>
      <c r="H614" s="112">
        <v>5</v>
      </c>
      <c r="I614" s="110">
        <f>J614*1.8</f>
        <v>6766.92</v>
      </c>
      <c r="J614" s="110">
        <v>3759.4</v>
      </c>
      <c r="K614" s="90" t="s">
        <v>42</v>
      </c>
      <c r="L614" s="49">
        <v>565601.73</v>
      </c>
      <c r="M614" s="115">
        <v>56240.624000000003</v>
      </c>
      <c r="N614" s="115">
        <f t="shared" si="52"/>
        <v>621842.35399999993</v>
      </c>
      <c r="O614" s="115">
        <v>150.44999999999999</v>
      </c>
      <c r="P614" s="115">
        <v>14.96</v>
      </c>
      <c r="Q614" s="114"/>
      <c r="R614" s="89"/>
      <c r="S614" s="114" t="s">
        <v>37</v>
      </c>
      <c r="T614" s="114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 x14ac:dyDescent="0.3">
      <c r="C615" s="112">
        <v>46</v>
      </c>
      <c r="D615" s="90" t="s">
        <v>467</v>
      </c>
      <c r="E615" s="112">
        <v>79</v>
      </c>
      <c r="F615" s="91"/>
      <c r="G615" s="114" t="s">
        <v>34</v>
      </c>
      <c r="H615" s="112">
        <v>5</v>
      </c>
      <c r="I615" s="110">
        <f>J615*1.8</f>
        <v>5602.2659999999996</v>
      </c>
      <c r="J615" s="110">
        <v>3112.37</v>
      </c>
      <c r="K615" s="90" t="s">
        <v>42</v>
      </c>
      <c r="L615" s="49">
        <v>464830.31999999995</v>
      </c>
      <c r="M615" s="115">
        <v>46220.416000000005</v>
      </c>
      <c r="N615" s="115">
        <f t="shared" si="52"/>
        <v>511050.73599999998</v>
      </c>
      <c r="O615" s="115">
        <v>150.44999999999999</v>
      </c>
      <c r="P615" s="115">
        <v>14.96</v>
      </c>
      <c r="Q615" s="114"/>
      <c r="R615" s="89"/>
      <c r="S615" s="114" t="s">
        <v>37</v>
      </c>
      <c r="T615" s="114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 x14ac:dyDescent="0.3">
      <c r="C616" s="112">
        <v>47</v>
      </c>
      <c r="D616" s="90" t="s">
        <v>468</v>
      </c>
      <c r="E616" s="112" t="s">
        <v>469</v>
      </c>
      <c r="F616" s="16"/>
      <c r="G616" s="114" t="s">
        <v>34</v>
      </c>
      <c r="H616" s="112">
        <v>5</v>
      </c>
      <c r="I616" s="110">
        <f t="shared" ref="I616:I621" si="59">J616*1.8</f>
        <v>12729.366</v>
      </c>
      <c r="J616" s="110">
        <v>7071.87</v>
      </c>
      <c r="K616" s="90" t="s">
        <v>42</v>
      </c>
      <c r="L616" s="49">
        <v>1072904.085</v>
      </c>
      <c r="M616" s="115">
        <v>106684.24800000001</v>
      </c>
      <c r="N616" s="115">
        <f t="shared" si="52"/>
        <v>1179588.3329999999</v>
      </c>
      <c r="O616" s="115">
        <v>150.44999999999999</v>
      </c>
      <c r="P616" s="115">
        <v>14.96</v>
      </c>
      <c r="Q616" s="114"/>
      <c r="R616" s="89"/>
      <c r="S616" s="114" t="s">
        <v>37</v>
      </c>
      <c r="T616" s="114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 x14ac:dyDescent="0.3">
      <c r="C617" s="112">
        <v>48</v>
      </c>
      <c r="D617" s="90" t="s">
        <v>470</v>
      </c>
      <c r="E617" s="112">
        <v>78</v>
      </c>
      <c r="F617" s="91"/>
      <c r="G617" s="114" t="s">
        <v>34</v>
      </c>
      <c r="H617" s="112">
        <v>5</v>
      </c>
      <c r="I617" s="110">
        <f t="shared" si="59"/>
        <v>5512.482</v>
      </c>
      <c r="J617" s="110">
        <v>3062.49</v>
      </c>
      <c r="K617" s="90" t="s">
        <v>42</v>
      </c>
      <c r="L617" s="49">
        <v>458541.51</v>
      </c>
      <c r="M617" s="115">
        <v>45595.088000000003</v>
      </c>
      <c r="N617" s="115">
        <f t="shared" si="52"/>
        <v>504136.598</v>
      </c>
      <c r="O617" s="115">
        <v>150.44999999999999</v>
      </c>
      <c r="P617" s="115">
        <v>14.96</v>
      </c>
      <c r="Q617" s="114"/>
      <c r="R617" s="89"/>
      <c r="S617" s="114" t="s">
        <v>37</v>
      </c>
      <c r="T617" s="114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 x14ac:dyDescent="0.3">
      <c r="C618" s="112">
        <v>49</v>
      </c>
      <c r="D618" s="90" t="s">
        <v>471</v>
      </c>
      <c r="E618" s="112">
        <v>80</v>
      </c>
      <c r="F618" s="91"/>
      <c r="G618" s="114" t="s">
        <v>34</v>
      </c>
      <c r="H618" s="112">
        <v>5</v>
      </c>
      <c r="I618" s="110">
        <f t="shared" si="59"/>
        <v>5846.4000000000005</v>
      </c>
      <c r="J618" s="110">
        <v>3248</v>
      </c>
      <c r="K618" s="90" t="s">
        <v>42</v>
      </c>
      <c r="L618" s="49">
        <v>489925.38</v>
      </c>
      <c r="M618" s="115">
        <v>48715.744000000006</v>
      </c>
      <c r="N618" s="115">
        <f t="shared" si="52"/>
        <v>538641.12400000007</v>
      </c>
      <c r="O618" s="115">
        <v>150.44999999999999</v>
      </c>
      <c r="P618" s="115">
        <v>14.96</v>
      </c>
      <c r="Q618" s="114"/>
      <c r="R618" s="89"/>
      <c r="S618" s="114" t="s">
        <v>37</v>
      </c>
      <c r="T618" s="114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 x14ac:dyDescent="0.3">
      <c r="C619" s="112">
        <v>50</v>
      </c>
      <c r="D619" s="90" t="s">
        <v>472</v>
      </c>
      <c r="E619" s="112">
        <v>1975</v>
      </c>
      <c r="F619" s="91"/>
      <c r="G619" s="114" t="s">
        <v>34</v>
      </c>
      <c r="H619" s="112">
        <v>5</v>
      </c>
      <c r="I619" s="110">
        <f t="shared" si="59"/>
        <v>7098.12</v>
      </c>
      <c r="J619" s="110">
        <v>3943.4</v>
      </c>
      <c r="K619" s="90" t="s">
        <v>42</v>
      </c>
      <c r="L619" s="49">
        <v>583565.46</v>
      </c>
      <c r="M619" s="115">
        <v>58026.848000000005</v>
      </c>
      <c r="N619" s="115">
        <f t="shared" si="52"/>
        <v>641592.30799999996</v>
      </c>
      <c r="O619" s="115">
        <v>150.44999999999999</v>
      </c>
      <c r="P619" s="115">
        <v>14.96</v>
      </c>
      <c r="Q619" s="114"/>
      <c r="R619" s="89"/>
      <c r="S619" s="114" t="s">
        <v>37</v>
      </c>
      <c r="T619" s="114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6" customFormat="1" ht="37.5" x14ac:dyDescent="0.3">
      <c r="C620" s="112">
        <v>51</v>
      </c>
      <c r="D620" s="90" t="s">
        <v>473</v>
      </c>
      <c r="E620" s="112">
        <v>1972</v>
      </c>
      <c r="F620" s="91"/>
      <c r="G620" s="114" t="s">
        <v>34</v>
      </c>
      <c r="H620" s="112">
        <v>5</v>
      </c>
      <c r="I620" s="110">
        <f t="shared" si="59"/>
        <v>6973.7400000000007</v>
      </c>
      <c r="J620" s="110">
        <v>3874.3</v>
      </c>
      <c r="K620" s="90" t="s">
        <v>42</v>
      </c>
      <c r="L620" s="49">
        <v>582888.43499999994</v>
      </c>
      <c r="M620" s="115">
        <v>57959.528000000006</v>
      </c>
      <c r="N620" s="115">
        <f t="shared" si="52"/>
        <v>640847.96299999999</v>
      </c>
      <c r="O620" s="115">
        <v>150.44999999999999</v>
      </c>
      <c r="P620" s="115">
        <v>14.96</v>
      </c>
      <c r="Q620" s="114"/>
      <c r="R620" s="89"/>
      <c r="S620" s="114" t="s">
        <v>37</v>
      </c>
      <c r="T620" s="114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 x14ac:dyDescent="0.3">
      <c r="C621" s="112">
        <v>52</v>
      </c>
      <c r="D621" s="90" t="s">
        <v>474</v>
      </c>
      <c r="E621" s="112">
        <v>1973</v>
      </c>
      <c r="F621" s="91"/>
      <c r="G621" s="114" t="s">
        <v>34</v>
      </c>
      <c r="H621" s="112">
        <v>5</v>
      </c>
      <c r="I621" s="110">
        <f t="shared" si="59"/>
        <v>11281.140000000001</v>
      </c>
      <c r="J621" s="110">
        <v>6267.3</v>
      </c>
      <c r="K621" s="90" t="s">
        <v>42</v>
      </c>
      <c r="L621" s="49">
        <v>942915.28499999992</v>
      </c>
      <c r="M621" s="115">
        <v>93758.808000000005</v>
      </c>
      <c r="N621" s="115">
        <f t="shared" si="52"/>
        <v>1036674.0929999999</v>
      </c>
      <c r="O621" s="115">
        <v>150.44999999999999</v>
      </c>
      <c r="P621" s="115">
        <v>14.96</v>
      </c>
      <c r="Q621" s="114"/>
      <c r="R621" s="89"/>
      <c r="S621" s="114" t="s">
        <v>37</v>
      </c>
      <c r="T621" s="114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 x14ac:dyDescent="0.3">
      <c r="C622" s="112">
        <v>53</v>
      </c>
      <c r="D622" s="90" t="s">
        <v>475</v>
      </c>
      <c r="E622" s="112">
        <v>1964</v>
      </c>
      <c r="F622" s="112"/>
      <c r="G622" s="59" t="s">
        <v>34</v>
      </c>
      <c r="H622" s="56">
        <v>4</v>
      </c>
      <c r="I622" s="110">
        <v>2183.6999999999998</v>
      </c>
      <c r="J622" s="110">
        <v>1261.9000000000001</v>
      </c>
      <c r="K622" s="90" t="s">
        <v>42</v>
      </c>
      <c r="L622" s="49">
        <f>O622*I622</f>
        <v>328537.66499999992</v>
      </c>
      <c r="M622" s="115">
        <f t="shared" ref="M622:M630" si="60">I622*P622</f>
        <v>32668.151999999998</v>
      </c>
      <c r="N622" s="115">
        <f t="shared" si="52"/>
        <v>361205.81699999992</v>
      </c>
      <c r="O622" s="115">
        <v>150.44999999999999</v>
      </c>
      <c r="P622" s="115">
        <v>14.96</v>
      </c>
      <c r="Q622" s="114"/>
      <c r="R622" s="89"/>
      <c r="S622" s="114" t="s">
        <v>37</v>
      </c>
      <c r="T622" s="114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 x14ac:dyDescent="0.3">
      <c r="C623" s="112">
        <v>54</v>
      </c>
      <c r="D623" s="90" t="s">
        <v>476</v>
      </c>
      <c r="E623" s="112">
        <v>1980</v>
      </c>
      <c r="F623" s="91"/>
      <c r="G623" s="114" t="s">
        <v>477</v>
      </c>
      <c r="H623" s="112">
        <v>5</v>
      </c>
      <c r="I623" s="110">
        <v>6101.7</v>
      </c>
      <c r="J623" s="110">
        <v>3261.62</v>
      </c>
      <c r="K623" s="90" t="s">
        <v>42</v>
      </c>
      <c r="L623" s="49">
        <f>O623*I623</f>
        <v>918000.7649999999</v>
      </c>
      <c r="M623" s="115">
        <f t="shared" si="60"/>
        <v>91281.432000000001</v>
      </c>
      <c r="N623" s="115">
        <f t="shared" si="52"/>
        <v>1009282.1969999999</v>
      </c>
      <c r="O623" s="115">
        <v>150.44999999999999</v>
      </c>
      <c r="P623" s="115">
        <v>14.96</v>
      </c>
      <c r="Q623" s="114"/>
      <c r="R623" s="89"/>
      <c r="S623" s="114" t="s">
        <v>37</v>
      </c>
      <c r="T623" s="114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 x14ac:dyDescent="0.3">
      <c r="C624" s="112">
        <v>55</v>
      </c>
      <c r="D624" s="90" t="s">
        <v>478</v>
      </c>
      <c r="E624" s="112">
        <v>1963</v>
      </c>
      <c r="F624" s="112"/>
      <c r="G624" s="59" t="s">
        <v>34</v>
      </c>
      <c r="H624" s="56">
        <v>4</v>
      </c>
      <c r="I624" s="110">
        <v>2171</v>
      </c>
      <c r="J624" s="110">
        <v>806.3</v>
      </c>
      <c r="K624" s="90" t="s">
        <v>42</v>
      </c>
      <c r="L624" s="49">
        <f>O624*I624</f>
        <v>326626.94999999995</v>
      </c>
      <c r="M624" s="115">
        <f t="shared" si="60"/>
        <v>32478.160000000003</v>
      </c>
      <c r="N624" s="115">
        <f t="shared" si="52"/>
        <v>359105.11</v>
      </c>
      <c r="O624" s="115">
        <v>150.44999999999999</v>
      </c>
      <c r="P624" s="115">
        <v>14.96</v>
      </c>
      <c r="Q624" s="114"/>
      <c r="R624" s="89"/>
      <c r="S624" s="114" t="s">
        <v>37</v>
      </c>
      <c r="T624" s="114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 x14ac:dyDescent="0.3">
      <c r="C625" s="112">
        <v>56</v>
      </c>
      <c r="D625" s="90" t="s">
        <v>479</v>
      </c>
      <c r="E625" s="112">
        <v>1978</v>
      </c>
      <c r="F625" s="91"/>
      <c r="G625" s="114" t="s">
        <v>477</v>
      </c>
      <c r="H625" s="112">
        <v>5</v>
      </c>
      <c r="I625" s="110">
        <f>J625*1.8</f>
        <v>6064.6140000000005</v>
      </c>
      <c r="J625" s="110">
        <v>3369.23</v>
      </c>
      <c r="K625" s="90" t="s">
        <v>42</v>
      </c>
      <c r="L625" s="49">
        <f>I625*O625</f>
        <v>912421.17630000005</v>
      </c>
      <c r="M625" s="115">
        <f t="shared" si="60"/>
        <v>90726.625440000018</v>
      </c>
      <c r="N625" s="115">
        <f t="shared" ref="N625:N688" si="61">L625+M625</f>
        <v>1003147.80174</v>
      </c>
      <c r="O625" s="115">
        <v>150.44999999999999</v>
      </c>
      <c r="P625" s="115">
        <v>14.96</v>
      </c>
      <c r="Q625" s="114"/>
      <c r="R625" s="89"/>
      <c r="S625" s="114" t="s">
        <v>37</v>
      </c>
      <c r="T625" s="114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 x14ac:dyDescent="0.3">
      <c r="C626" s="112">
        <v>57</v>
      </c>
      <c r="D626" s="90" t="s">
        <v>480</v>
      </c>
      <c r="E626" s="112">
        <v>1917</v>
      </c>
      <c r="F626" s="92"/>
      <c r="G626" s="110" t="s">
        <v>63</v>
      </c>
      <c r="H626" s="112">
        <v>1</v>
      </c>
      <c r="I626" s="110">
        <v>385.4</v>
      </c>
      <c r="J626" s="110">
        <v>155.5</v>
      </c>
      <c r="K626" s="90" t="s">
        <v>42</v>
      </c>
      <c r="L626" s="110">
        <f>I626*O626</f>
        <v>48036.255999999994</v>
      </c>
      <c r="M626" s="110">
        <f t="shared" si="60"/>
        <v>5877.3499999999995</v>
      </c>
      <c r="N626" s="115">
        <f t="shared" si="61"/>
        <v>53913.605999999992</v>
      </c>
      <c r="O626" s="93">
        <v>124.64</v>
      </c>
      <c r="P626" s="93">
        <v>15.25</v>
      </c>
      <c r="Q626" s="92"/>
      <c r="R626" s="89"/>
      <c r="S626" s="114" t="s">
        <v>37</v>
      </c>
      <c r="T626" s="114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 x14ac:dyDescent="0.3">
      <c r="C627" s="112">
        <v>58</v>
      </c>
      <c r="D627" s="90" t="s">
        <v>481</v>
      </c>
      <c r="E627" s="112">
        <v>1930</v>
      </c>
      <c r="F627" s="92"/>
      <c r="G627" s="110" t="s">
        <v>63</v>
      </c>
      <c r="H627" s="112">
        <v>2</v>
      </c>
      <c r="I627" s="110">
        <v>1030.5</v>
      </c>
      <c r="J627" s="110">
        <v>586.6</v>
      </c>
      <c r="K627" s="90" t="s">
        <v>42</v>
      </c>
      <c r="L627" s="110">
        <f>I627*O627</f>
        <v>128441.52</v>
      </c>
      <c r="M627" s="110">
        <f t="shared" si="60"/>
        <v>15715.125</v>
      </c>
      <c r="N627" s="115">
        <f t="shared" si="61"/>
        <v>144156.64500000002</v>
      </c>
      <c r="O627" s="93">
        <v>124.64</v>
      </c>
      <c r="P627" s="93">
        <v>15.25</v>
      </c>
      <c r="Q627" s="92"/>
      <c r="R627" s="89"/>
      <c r="S627" s="114" t="s">
        <v>37</v>
      </c>
      <c r="T627" s="114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 x14ac:dyDescent="0.3">
      <c r="C628" s="112">
        <v>59</v>
      </c>
      <c r="D628" s="90" t="s">
        <v>482</v>
      </c>
      <c r="E628" s="112">
        <v>1959</v>
      </c>
      <c r="F628" s="92"/>
      <c r="G628" s="110" t="s">
        <v>63</v>
      </c>
      <c r="H628" s="112">
        <v>2</v>
      </c>
      <c r="I628" s="110">
        <v>933.07</v>
      </c>
      <c r="J628" s="110">
        <v>500.47</v>
      </c>
      <c r="K628" s="90" t="s">
        <v>42</v>
      </c>
      <c r="L628" s="110">
        <f>O628*I628</f>
        <v>116297.84480000001</v>
      </c>
      <c r="M628" s="110">
        <f t="shared" si="60"/>
        <v>14229.317500000001</v>
      </c>
      <c r="N628" s="115">
        <f t="shared" si="61"/>
        <v>130527.16230000001</v>
      </c>
      <c r="O628" s="93">
        <v>124.64</v>
      </c>
      <c r="P628" s="93">
        <v>15.25</v>
      </c>
      <c r="Q628" s="92"/>
      <c r="R628" s="89"/>
      <c r="S628" s="114" t="s">
        <v>37</v>
      </c>
      <c r="T628" s="114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 x14ac:dyDescent="0.3">
      <c r="C629" s="112">
        <v>60</v>
      </c>
      <c r="D629" s="90" t="s">
        <v>483</v>
      </c>
      <c r="E629" s="112">
        <v>1951</v>
      </c>
      <c r="F629" s="92"/>
      <c r="G629" s="110" t="s">
        <v>34</v>
      </c>
      <c r="H629" s="112">
        <v>3</v>
      </c>
      <c r="I629" s="110">
        <v>1315</v>
      </c>
      <c r="J629" s="110">
        <v>763.9</v>
      </c>
      <c r="K629" s="90" t="s">
        <v>42</v>
      </c>
      <c r="L629" s="110">
        <f>I629*O629</f>
        <v>197841.74999999997</v>
      </c>
      <c r="M629" s="110">
        <f t="shared" si="60"/>
        <v>19672.400000000001</v>
      </c>
      <c r="N629" s="115">
        <f t="shared" si="61"/>
        <v>217514.14999999997</v>
      </c>
      <c r="O629" s="115">
        <v>150.44999999999999</v>
      </c>
      <c r="P629" s="115">
        <v>14.96</v>
      </c>
      <c r="Q629" s="92"/>
      <c r="R629" s="89"/>
      <c r="S629" s="114" t="s">
        <v>37</v>
      </c>
      <c r="T629" s="114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 x14ac:dyDescent="0.3">
      <c r="C630" s="112">
        <v>61</v>
      </c>
      <c r="D630" s="90" t="s">
        <v>484</v>
      </c>
      <c r="E630" s="112"/>
      <c r="F630" s="92"/>
      <c r="G630" s="110" t="s">
        <v>63</v>
      </c>
      <c r="H630" s="112">
        <v>2</v>
      </c>
      <c r="I630" s="110">
        <f>J630*1.8</f>
        <v>692.28000000000009</v>
      </c>
      <c r="J630" s="110">
        <v>384.6</v>
      </c>
      <c r="K630" s="90" t="s">
        <v>42</v>
      </c>
      <c r="L630" s="110">
        <f>O630*I630</f>
        <v>86285.779200000004</v>
      </c>
      <c r="M630" s="110">
        <f t="shared" si="60"/>
        <v>10557.27</v>
      </c>
      <c r="N630" s="115">
        <f t="shared" si="61"/>
        <v>96843.049200000009</v>
      </c>
      <c r="O630" s="93">
        <v>124.64</v>
      </c>
      <c r="P630" s="93">
        <v>15.25</v>
      </c>
      <c r="Q630" s="92"/>
      <c r="R630" s="89"/>
      <c r="S630" s="114" t="s">
        <v>37</v>
      </c>
      <c r="T630" s="114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 x14ac:dyDescent="0.3">
      <c r="C631" s="112">
        <v>62</v>
      </c>
      <c r="D631" s="90" t="s">
        <v>485</v>
      </c>
      <c r="E631" s="112">
        <v>1958</v>
      </c>
      <c r="F631" s="92"/>
      <c r="G631" s="110" t="s">
        <v>34</v>
      </c>
      <c r="H631" s="112">
        <v>3</v>
      </c>
      <c r="I631" s="110">
        <v>1381.6</v>
      </c>
      <c r="J631" s="110">
        <v>680.3</v>
      </c>
      <c r="K631" s="90" t="s">
        <v>42</v>
      </c>
      <c r="L631" s="110">
        <f>I631*O631</f>
        <v>207861.71999999997</v>
      </c>
      <c r="M631" s="110">
        <f>I631*P631</f>
        <v>20668.736000000001</v>
      </c>
      <c r="N631" s="115">
        <f t="shared" si="61"/>
        <v>228530.45599999998</v>
      </c>
      <c r="O631" s="115">
        <v>150.44999999999999</v>
      </c>
      <c r="P631" s="115">
        <v>14.96</v>
      </c>
      <c r="Q631" s="92"/>
      <c r="R631" s="89"/>
      <c r="S631" s="114" t="s">
        <v>37</v>
      </c>
      <c r="T631" s="114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 x14ac:dyDescent="0.3">
      <c r="C632" s="112">
        <v>63</v>
      </c>
      <c r="D632" s="90" t="s">
        <v>486</v>
      </c>
      <c r="E632" s="112">
        <v>1952</v>
      </c>
      <c r="F632" s="92"/>
      <c r="G632" s="110" t="s">
        <v>34</v>
      </c>
      <c r="H632" s="112">
        <v>3</v>
      </c>
      <c r="I632" s="110">
        <v>3692.7</v>
      </c>
      <c r="J632" s="110">
        <v>1615.5</v>
      </c>
      <c r="K632" s="90" t="s">
        <v>42</v>
      </c>
      <c r="L632" s="110">
        <f>O632*I632</f>
        <v>555566.71499999997</v>
      </c>
      <c r="M632" s="110">
        <f>P632*I632</f>
        <v>55242.792000000001</v>
      </c>
      <c r="N632" s="115">
        <f t="shared" si="61"/>
        <v>610809.50699999998</v>
      </c>
      <c r="O632" s="115">
        <v>150.44999999999999</v>
      </c>
      <c r="P632" s="115">
        <v>14.96</v>
      </c>
      <c r="Q632" s="92"/>
      <c r="R632" s="89"/>
      <c r="S632" s="114" t="s">
        <v>37</v>
      </c>
      <c r="T632" s="114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 x14ac:dyDescent="0.3">
      <c r="C633" s="112">
        <v>64</v>
      </c>
      <c r="D633" s="90" t="s">
        <v>487</v>
      </c>
      <c r="E633" s="112">
        <v>1956</v>
      </c>
      <c r="F633" s="92"/>
      <c r="G633" s="110" t="s">
        <v>34</v>
      </c>
      <c r="H633" s="112">
        <v>3</v>
      </c>
      <c r="I633" s="110">
        <f>J633*1.8</f>
        <v>3513.5280000000002</v>
      </c>
      <c r="J633" s="110">
        <v>1951.96</v>
      </c>
      <c r="K633" s="90" t="s">
        <v>42</v>
      </c>
      <c r="L633" s="110">
        <f>O633*I633</f>
        <v>528610.28760000004</v>
      </c>
      <c r="M633" s="110">
        <f>P633*I633</f>
        <v>52562.378880000004</v>
      </c>
      <c r="N633" s="115">
        <f t="shared" si="61"/>
        <v>581172.66648000001</v>
      </c>
      <c r="O633" s="115">
        <v>150.44999999999999</v>
      </c>
      <c r="P633" s="115">
        <v>14.96</v>
      </c>
      <c r="Q633" s="92"/>
      <c r="R633" s="89"/>
      <c r="S633" s="114" t="s">
        <v>37</v>
      </c>
      <c r="T633" s="114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 x14ac:dyDescent="0.3">
      <c r="C634" s="112">
        <v>65</v>
      </c>
      <c r="D634" s="90" t="s">
        <v>488</v>
      </c>
      <c r="E634" s="112">
        <v>1956</v>
      </c>
      <c r="F634" s="92"/>
      <c r="G634" s="110" t="s">
        <v>34</v>
      </c>
      <c r="H634" s="112">
        <v>3</v>
      </c>
      <c r="I634" s="110">
        <v>3957.7</v>
      </c>
      <c r="J634" s="110">
        <v>1620.8</v>
      </c>
      <c r="K634" s="90" t="s">
        <v>42</v>
      </c>
      <c r="L634" s="110">
        <f>O634*I634</f>
        <v>595435.96499999997</v>
      </c>
      <c r="M634" s="110">
        <f>P634*I634</f>
        <v>59207.192000000003</v>
      </c>
      <c r="N634" s="115">
        <f t="shared" si="61"/>
        <v>654643.15700000001</v>
      </c>
      <c r="O634" s="115">
        <v>150.44999999999999</v>
      </c>
      <c r="P634" s="115">
        <v>14.96</v>
      </c>
      <c r="Q634" s="92"/>
      <c r="R634" s="89"/>
      <c r="S634" s="114" t="s">
        <v>37</v>
      </c>
      <c r="T634" s="114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 x14ac:dyDescent="0.3">
      <c r="C635" s="112">
        <v>66</v>
      </c>
      <c r="D635" s="90" t="s">
        <v>489</v>
      </c>
      <c r="E635" s="112">
        <v>1961</v>
      </c>
      <c r="F635" s="92"/>
      <c r="G635" s="110" t="s">
        <v>34</v>
      </c>
      <c r="H635" s="112">
        <v>2</v>
      </c>
      <c r="I635" s="110">
        <v>953.2</v>
      </c>
      <c r="J635" s="110">
        <v>510.1</v>
      </c>
      <c r="K635" s="90" t="s">
        <v>42</v>
      </c>
      <c r="L635" s="110">
        <f>O635*I635</f>
        <v>159670.53200000001</v>
      </c>
      <c r="M635" s="110">
        <f>I635*P635</f>
        <v>14555.364</v>
      </c>
      <c r="N635" s="115">
        <f t="shared" si="61"/>
        <v>174225.89600000001</v>
      </c>
      <c r="O635" s="93">
        <v>167.51</v>
      </c>
      <c r="P635" s="93">
        <v>15.27</v>
      </c>
      <c r="Q635" s="92"/>
      <c r="R635" s="89"/>
      <c r="S635" s="114" t="s">
        <v>37</v>
      </c>
      <c r="T635" s="114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 x14ac:dyDescent="0.3">
      <c r="C636" s="112">
        <v>67</v>
      </c>
      <c r="D636" s="90" t="s">
        <v>490</v>
      </c>
      <c r="E636" s="112">
        <v>1951</v>
      </c>
      <c r="F636" s="92"/>
      <c r="G636" s="110" t="s">
        <v>63</v>
      </c>
      <c r="H636" s="112">
        <v>1</v>
      </c>
      <c r="I636" s="110">
        <v>571.1</v>
      </c>
      <c r="J636" s="110">
        <v>227.2</v>
      </c>
      <c r="K636" s="90" t="s">
        <v>42</v>
      </c>
      <c r="L636" s="110">
        <f>I636*O636</f>
        <v>71181.90400000001</v>
      </c>
      <c r="M636" s="110">
        <f>I636*P636</f>
        <v>8709.2749999999996</v>
      </c>
      <c r="N636" s="115">
        <f t="shared" si="61"/>
        <v>79891.179000000004</v>
      </c>
      <c r="O636" s="93">
        <v>124.64</v>
      </c>
      <c r="P636" s="93">
        <v>15.25</v>
      </c>
      <c r="Q636" s="92"/>
      <c r="R636" s="89"/>
      <c r="S636" s="114" t="s">
        <v>37</v>
      </c>
      <c r="T636" s="114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 x14ac:dyDescent="0.3">
      <c r="C637" s="112">
        <v>68</v>
      </c>
      <c r="D637" s="90" t="s">
        <v>491</v>
      </c>
      <c r="E637" s="112"/>
      <c r="F637" s="92"/>
      <c r="G637" s="110" t="s">
        <v>63</v>
      </c>
      <c r="H637" s="112">
        <v>2</v>
      </c>
      <c r="I637" s="110">
        <f>J637*1.8</f>
        <v>494.96400000000006</v>
      </c>
      <c r="J637" s="110">
        <v>274.98</v>
      </c>
      <c r="K637" s="90" t="s">
        <v>42</v>
      </c>
      <c r="L637" s="110">
        <f>O637*I637</f>
        <v>61692.31296000001</v>
      </c>
      <c r="M637" s="110">
        <f>I637*P637</f>
        <v>7548.2010000000009</v>
      </c>
      <c r="N637" s="115">
        <f t="shared" si="61"/>
        <v>69240.513960000011</v>
      </c>
      <c r="O637" s="93">
        <v>124.64</v>
      </c>
      <c r="P637" s="93">
        <v>15.25</v>
      </c>
      <c r="Q637" s="92"/>
      <c r="R637" s="89"/>
      <c r="S637" s="114" t="s">
        <v>37</v>
      </c>
      <c r="T637" s="114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 x14ac:dyDescent="0.3">
      <c r="C638" s="112">
        <v>69</v>
      </c>
      <c r="D638" s="90" t="s">
        <v>222</v>
      </c>
      <c r="E638" s="112">
        <v>1960</v>
      </c>
      <c r="F638" s="92"/>
      <c r="G638" s="110" t="s">
        <v>34</v>
      </c>
      <c r="H638" s="112">
        <v>4</v>
      </c>
      <c r="I638" s="110">
        <v>2236.9</v>
      </c>
      <c r="J638" s="110">
        <v>1501.6</v>
      </c>
      <c r="K638" s="90" t="s">
        <v>42</v>
      </c>
      <c r="L638" s="110">
        <f>O638*I638</f>
        <v>390227.20500000002</v>
      </c>
      <c r="M638" s="110">
        <f>I638*P638</f>
        <v>37087.801999999996</v>
      </c>
      <c r="N638" s="115">
        <f t="shared" si="61"/>
        <v>427315.00699999998</v>
      </c>
      <c r="O638" s="115">
        <v>174.45</v>
      </c>
      <c r="P638" s="115">
        <v>16.579999999999998</v>
      </c>
      <c r="Q638" s="92"/>
      <c r="R638" s="89"/>
      <c r="S638" s="114" t="s">
        <v>37</v>
      </c>
      <c r="T638" s="114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 x14ac:dyDescent="0.3">
      <c r="C639" s="112">
        <v>70</v>
      </c>
      <c r="D639" s="90" t="s">
        <v>492</v>
      </c>
      <c r="E639" s="112">
        <v>1933</v>
      </c>
      <c r="F639" s="92"/>
      <c r="G639" s="110" t="s">
        <v>63</v>
      </c>
      <c r="H639" s="112">
        <v>2</v>
      </c>
      <c r="I639" s="110">
        <v>858.73</v>
      </c>
      <c r="J639" s="110">
        <v>437.23</v>
      </c>
      <c r="K639" s="90" t="s">
        <v>42</v>
      </c>
      <c r="L639" s="110">
        <f>O639*I639</f>
        <v>129195.92849999999</v>
      </c>
      <c r="M639" s="110">
        <f>P639*I639</f>
        <v>12846.6008</v>
      </c>
      <c r="N639" s="115">
        <f t="shared" si="61"/>
        <v>142042.52929999999</v>
      </c>
      <c r="O639" s="115">
        <v>150.44999999999999</v>
      </c>
      <c r="P639" s="115">
        <v>14.96</v>
      </c>
      <c r="Q639" s="92"/>
      <c r="R639" s="89"/>
      <c r="S639" s="114" t="s">
        <v>37</v>
      </c>
      <c r="T639" s="114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 x14ac:dyDescent="0.3">
      <c r="C640" s="112">
        <v>71</v>
      </c>
      <c r="D640" s="113" t="s">
        <v>493</v>
      </c>
      <c r="E640" s="112">
        <v>1954</v>
      </c>
      <c r="F640" s="112"/>
      <c r="G640" s="112" t="s">
        <v>494</v>
      </c>
      <c r="H640" s="112">
        <v>2</v>
      </c>
      <c r="I640" s="110">
        <v>928.5</v>
      </c>
      <c r="J640" s="110">
        <v>515.70000000000005</v>
      </c>
      <c r="K640" s="113" t="s">
        <v>42</v>
      </c>
      <c r="L640" s="50">
        <f>O640*I640</f>
        <v>115728.24</v>
      </c>
      <c r="M640" s="115">
        <f>P640*I640</f>
        <v>14159.625</v>
      </c>
      <c r="N640" s="115">
        <f t="shared" si="61"/>
        <v>129887.86500000001</v>
      </c>
      <c r="O640" s="93">
        <v>124.64</v>
      </c>
      <c r="P640" s="93">
        <v>15.25</v>
      </c>
      <c r="Q640" s="114"/>
      <c r="R640" s="89"/>
      <c r="S640" s="114" t="s">
        <v>37</v>
      </c>
      <c r="T640" s="114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7.5" x14ac:dyDescent="0.3">
      <c r="C641" s="112">
        <v>72</v>
      </c>
      <c r="D641" s="113" t="s">
        <v>495</v>
      </c>
      <c r="E641" s="112">
        <v>1953</v>
      </c>
      <c r="F641" s="112"/>
      <c r="G641" s="112" t="s">
        <v>34</v>
      </c>
      <c r="H641" s="112">
        <v>2</v>
      </c>
      <c r="I641" s="110">
        <v>925.4</v>
      </c>
      <c r="J641" s="110">
        <v>505.5</v>
      </c>
      <c r="K641" s="113" t="s">
        <v>42</v>
      </c>
      <c r="L641" s="50">
        <f>I641*O641</f>
        <v>115341.856</v>
      </c>
      <c r="M641" s="115">
        <f>I641*P641</f>
        <v>14112.35</v>
      </c>
      <c r="N641" s="115">
        <f t="shared" si="61"/>
        <v>129454.20600000001</v>
      </c>
      <c r="O641" s="93">
        <v>124.64</v>
      </c>
      <c r="P641" s="93">
        <v>15.25</v>
      </c>
      <c r="Q641" s="114"/>
      <c r="R641" s="89"/>
      <c r="S641" s="114" t="s">
        <v>37</v>
      </c>
      <c r="T641" s="114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36" customHeight="1" x14ac:dyDescent="0.3">
      <c r="C642" s="112">
        <v>73</v>
      </c>
      <c r="D642" s="113" t="s">
        <v>496</v>
      </c>
      <c r="E642" s="112">
        <v>1953</v>
      </c>
      <c r="F642" s="112"/>
      <c r="G642" s="112" t="s">
        <v>494</v>
      </c>
      <c r="H642" s="112">
        <v>2</v>
      </c>
      <c r="I642" s="110">
        <f>J642*1.8</f>
        <v>907.29000000000008</v>
      </c>
      <c r="J642" s="110">
        <v>504.05</v>
      </c>
      <c r="K642" s="113" t="s">
        <v>42</v>
      </c>
      <c r="L642" s="50">
        <f>I642*O642</f>
        <v>113084.62560000001</v>
      </c>
      <c r="M642" s="115">
        <f>I642*P642</f>
        <v>13836.172500000001</v>
      </c>
      <c r="N642" s="115">
        <f t="shared" si="61"/>
        <v>126920.79810000001</v>
      </c>
      <c r="O642" s="93">
        <v>124.64</v>
      </c>
      <c r="P642" s="93">
        <v>15.25</v>
      </c>
      <c r="Q642" s="114"/>
      <c r="R642" s="89"/>
      <c r="S642" s="114" t="s">
        <v>37</v>
      </c>
      <c r="T642" s="114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56.25" customHeight="1" x14ac:dyDescent="0.3">
      <c r="C643" s="112">
        <v>74</v>
      </c>
      <c r="D643" s="113" t="s">
        <v>497</v>
      </c>
      <c r="E643" s="112">
        <v>1973</v>
      </c>
      <c r="F643" s="112"/>
      <c r="G643" s="112" t="s">
        <v>494</v>
      </c>
      <c r="H643" s="112">
        <v>5</v>
      </c>
      <c r="I643" s="110">
        <f>J643*1.8</f>
        <v>13168.17</v>
      </c>
      <c r="J643" s="110">
        <v>7315.65</v>
      </c>
      <c r="K643" s="113" t="s">
        <v>42</v>
      </c>
      <c r="L643" s="50">
        <f>I643*O643</f>
        <v>1981151.1764999998</v>
      </c>
      <c r="M643" s="115">
        <f>I643*P643</f>
        <v>196995.82320000001</v>
      </c>
      <c r="N643" s="115">
        <f t="shared" si="61"/>
        <v>2178146.9997</v>
      </c>
      <c r="O643" s="115">
        <v>150.44999999999999</v>
      </c>
      <c r="P643" s="115">
        <v>14.96</v>
      </c>
      <c r="Q643" s="114"/>
      <c r="R643" s="89"/>
      <c r="S643" s="114" t="s">
        <v>37</v>
      </c>
      <c r="T643" s="114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1.5" customHeight="1" x14ac:dyDescent="0.3">
      <c r="C644" s="112"/>
      <c r="D644" s="113"/>
      <c r="E644" s="112"/>
      <c r="F644" s="112"/>
      <c r="G644" s="112"/>
      <c r="H644" s="112"/>
      <c r="I644" s="110"/>
      <c r="J644" s="110"/>
      <c r="K644" s="113" t="s">
        <v>229</v>
      </c>
      <c r="L644" s="50">
        <f>I643*O644</f>
        <v>13702534.338599999</v>
      </c>
      <c r="M644" s="115">
        <f>I643*P644</f>
        <v>293255.1459</v>
      </c>
      <c r="N644" s="115">
        <f t="shared" si="61"/>
        <v>13995789.484499998</v>
      </c>
      <c r="O644" s="115">
        <v>1040.58</v>
      </c>
      <c r="P644" s="115">
        <v>22.27</v>
      </c>
      <c r="Q644" s="114"/>
      <c r="R644" s="89"/>
      <c r="S644" s="114" t="s">
        <v>37</v>
      </c>
      <c r="T644" s="114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 x14ac:dyDescent="0.3">
      <c r="C645" s="112">
        <v>75</v>
      </c>
      <c r="D645" s="113" t="s">
        <v>498</v>
      </c>
      <c r="E645" s="112">
        <v>1941</v>
      </c>
      <c r="F645" s="112"/>
      <c r="G645" s="112" t="s">
        <v>34</v>
      </c>
      <c r="H645" s="112">
        <v>4</v>
      </c>
      <c r="I645" s="110">
        <v>3803.9</v>
      </c>
      <c r="J645" s="110">
        <v>1706.8</v>
      </c>
      <c r="K645" s="113" t="s">
        <v>42</v>
      </c>
      <c r="L645" s="50">
        <f t="shared" ref="L645:L652" si="62">O645*I645</f>
        <v>572296.755</v>
      </c>
      <c r="M645" s="115">
        <f>P645*I645</f>
        <v>56906.344000000005</v>
      </c>
      <c r="N645" s="115">
        <f t="shared" si="61"/>
        <v>629203.09900000005</v>
      </c>
      <c r="O645" s="115">
        <v>150.44999999999999</v>
      </c>
      <c r="P645" s="115">
        <v>14.96</v>
      </c>
      <c r="Q645" s="114"/>
      <c r="R645" s="89"/>
      <c r="S645" s="114" t="s">
        <v>37</v>
      </c>
      <c r="T645" s="114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 x14ac:dyDescent="0.3">
      <c r="C646" s="92">
        <v>76</v>
      </c>
      <c r="D646" s="90" t="s">
        <v>499</v>
      </c>
      <c r="E646" s="112">
        <v>1982</v>
      </c>
      <c r="F646" s="92"/>
      <c r="G646" s="110" t="s">
        <v>34</v>
      </c>
      <c r="H646" s="112">
        <v>5</v>
      </c>
      <c r="I646" s="110">
        <f>J646*1.8</f>
        <v>5912.1</v>
      </c>
      <c r="J646" s="110">
        <v>3284.5</v>
      </c>
      <c r="K646" s="90" t="s">
        <v>42</v>
      </c>
      <c r="L646" s="110">
        <f t="shared" si="62"/>
        <v>889475.44499999995</v>
      </c>
      <c r="M646" s="110">
        <f t="shared" ref="M646:M649" si="63">I646*P646</f>
        <v>88445.016000000003</v>
      </c>
      <c r="N646" s="115">
        <f t="shared" si="61"/>
        <v>977920.46099999989</v>
      </c>
      <c r="O646" s="115">
        <v>150.44999999999999</v>
      </c>
      <c r="P646" s="115">
        <v>14.96</v>
      </c>
      <c r="Q646" s="92"/>
      <c r="R646" s="89"/>
      <c r="S646" s="114" t="s">
        <v>37</v>
      </c>
      <c r="T646" s="114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 x14ac:dyDescent="0.3">
      <c r="C647" s="112">
        <v>77</v>
      </c>
      <c r="D647" s="90" t="s">
        <v>500</v>
      </c>
      <c r="E647" s="112">
        <v>1973</v>
      </c>
      <c r="F647" s="92"/>
      <c r="G647" s="110" t="s">
        <v>63</v>
      </c>
      <c r="H647" s="112">
        <v>2</v>
      </c>
      <c r="I647" s="110">
        <f>J647*1.8</f>
        <v>947.88000000000011</v>
      </c>
      <c r="J647" s="110">
        <v>526.6</v>
      </c>
      <c r="K647" s="90" t="s">
        <v>42</v>
      </c>
      <c r="L647" s="110">
        <f t="shared" si="62"/>
        <v>118143.76320000002</v>
      </c>
      <c r="M647" s="110">
        <f t="shared" si="63"/>
        <v>14455.170000000002</v>
      </c>
      <c r="N647" s="115">
        <f t="shared" si="61"/>
        <v>132598.93320000003</v>
      </c>
      <c r="O647" s="93">
        <v>124.64</v>
      </c>
      <c r="P647" s="93">
        <v>15.25</v>
      </c>
      <c r="Q647" s="92"/>
      <c r="R647" s="89"/>
      <c r="S647" s="114" t="s">
        <v>37</v>
      </c>
      <c r="T647" s="114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7.5" x14ac:dyDescent="0.3">
      <c r="C648" s="112">
        <v>78</v>
      </c>
      <c r="D648" s="90" t="s">
        <v>501</v>
      </c>
      <c r="E648" s="112">
        <v>1972</v>
      </c>
      <c r="F648" s="92"/>
      <c r="G648" s="110" t="s">
        <v>63</v>
      </c>
      <c r="H648" s="112">
        <v>2</v>
      </c>
      <c r="I648" s="110">
        <v>912.3</v>
      </c>
      <c r="J648" s="110">
        <v>515.29999999999995</v>
      </c>
      <c r="K648" s="90" t="s">
        <v>42</v>
      </c>
      <c r="L648" s="110">
        <f t="shared" si="62"/>
        <v>160272.864</v>
      </c>
      <c r="M648" s="110">
        <f t="shared" si="63"/>
        <v>14058.543</v>
      </c>
      <c r="N648" s="115">
        <f t="shared" si="61"/>
        <v>174331.40700000001</v>
      </c>
      <c r="O648" s="93">
        <v>175.68</v>
      </c>
      <c r="P648" s="93">
        <v>15.41</v>
      </c>
      <c r="Q648" s="92"/>
      <c r="R648" s="89"/>
      <c r="S648" s="114" t="s">
        <v>37</v>
      </c>
      <c r="T648" s="114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1.5" customHeight="1" x14ac:dyDescent="0.3">
      <c r="C649" s="92">
        <v>79</v>
      </c>
      <c r="D649" s="90" t="s">
        <v>502</v>
      </c>
      <c r="E649" s="112">
        <v>1964</v>
      </c>
      <c r="F649" s="92"/>
      <c r="G649" s="110" t="s">
        <v>63</v>
      </c>
      <c r="H649" s="112">
        <v>2</v>
      </c>
      <c r="I649" s="110">
        <v>902.7</v>
      </c>
      <c r="J649" s="110">
        <v>502.7</v>
      </c>
      <c r="K649" s="90" t="s">
        <v>104</v>
      </c>
      <c r="L649" s="110">
        <f t="shared" si="62"/>
        <v>259002.68400000004</v>
      </c>
      <c r="M649" s="110">
        <f t="shared" si="63"/>
        <v>5542.5780000000004</v>
      </c>
      <c r="N649" s="115">
        <f t="shared" si="61"/>
        <v>264545.26200000005</v>
      </c>
      <c r="O649" s="93">
        <v>286.92</v>
      </c>
      <c r="P649" s="93">
        <v>6.14</v>
      </c>
      <c r="Q649" s="92"/>
      <c r="R649" s="89"/>
      <c r="S649" s="114" t="s">
        <v>37</v>
      </c>
      <c r="T649" s="114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0" customHeight="1" x14ac:dyDescent="0.3">
      <c r="C650" s="112">
        <v>80</v>
      </c>
      <c r="D650" s="113" t="s">
        <v>503</v>
      </c>
      <c r="E650" s="114" t="s">
        <v>504</v>
      </c>
      <c r="F650" s="92"/>
      <c r="G650" s="114" t="s">
        <v>63</v>
      </c>
      <c r="H650" s="114" t="s">
        <v>505</v>
      </c>
      <c r="I650" s="115">
        <f>J650*1.8</f>
        <v>930.96000000000015</v>
      </c>
      <c r="J650" s="115">
        <v>517.20000000000005</v>
      </c>
      <c r="K650" s="90" t="s">
        <v>104</v>
      </c>
      <c r="L650" s="110">
        <f t="shared" si="62"/>
        <v>260119.53360000005</v>
      </c>
      <c r="M650" s="110">
        <f>P650*I650</f>
        <v>5818.5000000000009</v>
      </c>
      <c r="N650" s="115">
        <f t="shared" si="61"/>
        <v>265938.03360000008</v>
      </c>
      <c r="O650" s="93">
        <v>279.41000000000003</v>
      </c>
      <c r="P650" s="93">
        <v>6.25</v>
      </c>
      <c r="Q650" s="92"/>
      <c r="R650" s="89"/>
      <c r="S650" s="114" t="s">
        <v>37</v>
      </c>
      <c r="T650" s="114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33.75" customHeight="1" x14ac:dyDescent="0.3">
      <c r="C651" s="112">
        <v>81</v>
      </c>
      <c r="D651" s="113" t="s">
        <v>506</v>
      </c>
      <c r="E651" s="114" t="s">
        <v>504</v>
      </c>
      <c r="F651" s="92"/>
      <c r="G651" s="114" t="s">
        <v>63</v>
      </c>
      <c r="H651" s="114" t="s">
        <v>505</v>
      </c>
      <c r="I651" s="115">
        <f>J651*1.8</f>
        <v>920.88000000000011</v>
      </c>
      <c r="J651" s="93">
        <v>511.6</v>
      </c>
      <c r="K651" s="90" t="s">
        <v>104</v>
      </c>
      <c r="L651" s="110">
        <f t="shared" si="62"/>
        <v>257303.08080000005</v>
      </c>
      <c r="M651" s="110">
        <f>I651*P651</f>
        <v>5755.5000000000009</v>
      </c>
      <c r="N651" s="115">
        <f t="shared" si="61"/>
        <v>263058.58080000005</v>
      </c>
      <c r="O651" s="93">
        <v>279.41000000000003</v>
      </c>
      <c r="P651" s="93">
        <v>6.25</v>
      </c>
      <c r="Q651" s="92"/>
      <c r="R651" s="89"/>
      <c r="S651" s="114" t="s">
        <v>37</v>
      </c>
      <c r="T651" s="114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27" customHeight="1" x14ac:dyDescent="0.3">
      <c r="C652" s="92">
        <v>82</v>
      </c>
      <c r="D652" s="113" t="s">
        <v>507</v>
      </c>
      <c r="E652" s="112">
        <v>1968</v>
      </c>
      <c r="F652" s="92"/>
      <c r="G652" s="112" t="s">
        <v>63</v>
      </c>
      <c r="H652" s="112">
        <v>2</v>
      </c>
      <c r="I652" s="110">
        <v>851.8</v>
      </c>
      <c r="J652" s="110">
        <v>330.5</v>
      </c>
      <c r="K652" s="113" t="s">
        <v>104</v>
      </c>
      <c r="L652" s="94">
        <f t="shared" si="62"/>
        <v>238001.43799999999</v>
      </c>
      <c r="M652" s="115">
        <f>P652*I652</f>
        <v>5323.75</v>
      </c>
      <c r="N652" s="115">
        <f t="shared" si="61"/>
        <v>243325.18799999999</v>
      </c>
      <c r="O652" s="93">
        <v>279.41000000000003</v>
      </c>
      <c r="P652" s="93">
        <v>6.25</v>
      </c>
      <c r="Q652" s="114"/>
      <c r="R652" s="89"/>
      <c r="S652" s="114" t="s">
        <v>37</v>
      </c>
      <c r="T652" s="114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7.5" x14ac:dyDescent="0.3">
      <c r="C653" s="92"/>
      <c r="D653" s="113"/>
      <c r="E653" s="112"/>
      <c r="F653" s="92"/>
      <c r="G653" s="112"/>
      <c r="H653" s="112"/>
      <c r="I653" s="110"/>
      <c r="J653" s="110"/>
      <c r="K653" s="113" t="s">
        <v>42</v>
      </c>
      <c r="L653" s="94">
        <f>I652*O653</f>
        <v>106168.352</v>
      </c>
      <c r="M653" s="115">
        <f>I652*P653</f>
        <v>12989.949999999999</v>
      </c>
      <c r="N653" s="115">
        <f t="shared" si="61"/>
        <v>119158.302</v>
      </c>
      <c r="O653" s="115">
        <v>124.64</v>
      </c>
      <c r="P653" s="115">
        <v>15.25</v>
      </c>
      <c r="Q653" s="114"/>
      <c r="R653" s="89"/>
      <c r="S653" s="114" t="s">
        <v>37</v>
      </c>
      <c r="T653" s="114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6" customHeight="1" x14ac:dyDescent="0.3">
      <c r="C654" s="92">
        <v>83</v>
      </c>
      <c r="D654" s="113" t="s">
        <v>508</v>
      </c>
      <c r="E654" s="112" t="s">
        <v>509</v>
      </c>
      <c r="F654" s="92"/>
      <c r="G654" s="112" t="s">
        <v>63</v>
      </c>
      <c r="H654" s="112" t="s">
        <v>505</v>
      </c>
      <c r="I654" s="110">
        <v>913.12</v>
      </c>
      <c r="J654" s="110">
        <v>516.20000000000005</v>
      </c>
      <c r="K654" s="113" t="s">
        <v>104</v>
      </c>
      <c r="L654" s="94">
        <f>I654*O654</f>
        <v>261992.3904</v>
      </c>
      <c r="M654" s="115">
        <f>I654*P654</f>
        <v>5606.5567999999994</v>
      </c>
      <c r="N654" s="115">
        <f t="shared" si="61"/>
        <v>267598.9472</v>
      </c>
      <c r="O654" s="93">
        <v>286.92</v>
      </c>
      <c r="P654" s="93">
        <v>6.14</v>
      </c>
      <c r="Q654" s="114"/>
      <c r="R654" s="89"/>
      <c r="S654" s="114" t="s">
        <v>37</v>
      </c>
      <c r="T654" s="114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35.25" customHeight="1" x14ac:dyDescent="0.3">
      <c r="C655" s="112">
        <v>84</v>
      </c>
      <c r="D655" s="113" t="s">
        <v>510</v>
      </c>
      <c r="E655" s="112">
        <v>1964</v>
      </c>
      <c r="F655" s="112"/>
      <c r="G655" s="59" t="s">
        <v>63</v>
      </c>
      <c r="H655" s="56">
        <v>2</v>
      </c>
      <c r="I655" s="110">
        <v>843.9</v>
      </c>
      <c r="J655" s="110">
        <v>321.2</v>
      </c>
      <c r="K655" s="113" t="s">
        <v>104</v>
      </c>
      <c r="L655" s="94">
        <f>I655*O655</f>
        <v>235794.09900000002</v>
      </c>
      <c r="M655" s="115">
        <f>I655*P655</f>
        <v>5274.375</v>
      </c>
      <c r="N655" s="115">
        <f t="shared" si="61"/>
        <v>241068.47400000002</v>
      </c>
      <c r="O655" s="93">
        <v>279.41000000000003</v>
      </c>
      <c r="P655" s="93">
        <v>6.25</v>
      </c>
      <c r="Q655" s="114"/>
      <c r="R655" s="89"/>
      <c r="S655" s="114" t="s">
        <v>37</v>
      </c>
      <c r="T655" s="114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23.25" customHeight="1" x14ac:dyDescent="0.3">
      <c r="C656" s="112">
        <v>85</v>
      </c>
      <c r="D656" s="113" t="s">
        <v>511</v>
      </c>
      <c r="E656" s="112">
        <v>1967</v>
      </c>
      <c r="F656" s="112"/>
      <c r="G656" s="59" t="s">
        <v>63</v>
      </c>
      <c r="H656" s="56">
        <v>2</v>
      </c>
      <c r="I656" s="110">
        <v>835.26</v>
      </c>
      <c r="J656" s="110">
        <v>332.3</v>
      </c>
      <c r="K656" s="113" t="s">
        <v>104</v>
      </c>
      <c r="L656" s="94">
        <f>O656*I656</f>
        <v>233379.99660000001</v>
      </c>
      <c r="M656" s="115">
        <f>I656*P656</f>
        <v>5220.375</v>
      </c>
      <c r="N656" s="115">
        <f t="shared" si="61"/>
        <v>238600.37160000001</v>
      </c>
      <c r="O656" s="93">
        <v>279.41000000000003</v>
      </c>
      <c r="P656" s="93">
        <v>6.25</v>
      </c>
      <c r="Q656" s="114"/>
      <c r="R656" s="89"/>
      <c r="S656" s="114" t="s">
        <v>37</v>
      </c>
      <c r="T656" s="114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 x14ac:dyDescent="0.3">
      <c r="C657" s="112"/>
      <c r="D657" s="113"/>
      <c r="E657" s="112"/>
      <c r="F657" s="112"/>
      <c r="G657" s="59"/>
      <c r="H657" s="56"/>
      <c r="I657" s="110"/>
      <c r="J657" s="110"/>
      <c r="K657" s="113" t="s">
        <v>42</v>
      </c>
      <c r="L657" s="94">
        <f>I656*O657</f>
        <v>104106.8064</v>
      </c>
      <c r="M657" s="115">
        <f>I656*P657</f>
        <v>12737.715</v>
      </c>
      <c r="N657" s="115">
        <f t="shared" si="61"/>
        <v>116844.5214</v>
      </c>
      <c r="O657" s="115">
        <v>124.64</v>
      </c>
      <c r="P657" s="115">
        <v>15.25</v>
      </c>
      <c r="Q657" s="114"/>
      <c r="R657" s="89"/>
      <c r="S657" s="114" t="s">
        <v>37</v>
      </c>
      <c r="T657" s="114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 x14ac:dyDescent="0.3">
      <c r="C658" s="92">
        <v>86</v>
      </c>
      <c r="D658" s="90" t="s">
        <v>512</v>
      </c>
      <c r="E658" s="112">
        <v>1977</v>
      </c>
      <c r="F658" s="92"/>
      <c r="G658" s="110" t="s">
        <v>34</v>
      </c>
      <c r="H658" s="112">
        <v>3</v>
      </c>
      <c r="I658" s="110">
        <f>J658*1.8</f>
        <v>1736.712</v>
      </c>
      <c r="J658" s="110">
        <v>964.84</v>
      </c>
      <c r="K658" s="90" t="s">
        <v>42</v>
      </c>
      <c r="L658" s="110">
        <f>O658*I658</f>
        <v>261288.32039999997</v>
      </c>
      <c r="M658" s="110">
        <f>I658*P658</f>
        <v>25981.211520000001</v>
      </c>
      <c r="N658" s="115">
        <f t="shared" si="61"/>
        <v>287269.53191999998</v>
      </c>
      <c r="O658" s="115">
        <v>150.44999999999999</v>
      </c>
      <c r="P658" s="115">
        <v>14.96</v>
      </c>
      <c r="Q658" s="92"/>
      <c r="R658" s="89"/>
      <c r="S658" s="114" t="s">
        <v>37</v>
      </c>
      <c r="T658" s="114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 customHeight="1" x14ac:dyDescent="0.3">
      <c r="C659" s="112">
        <v>87</v>
      </c>
      <c r="D659" s="113" t="s">
        <v>513</v>
      </c>
      <c r="E659" s="112">
        <v>1983</v>
      </c>
      <c r="F659" s="112"/>
      <c r="G659" s="112" t="s">
        <v>34</v>
      </c>
      <c r="H659" s="112">
        <v>5</v>
      </c>
      <c r="I659" s="110">
        <f>J659*1.8</f>
        <v>6012.6840000000002</v>
      </c>
      <c r="J659" s="110">
        <v>3340.38</v>
      </c>
      <c r="K659" s="113" t="s">
        <v>104</v>
      </c>
      <c r="L659" s="94">
        <f>O659*I659</f>
        <v>1017646.767</v>
      </c>
      <c r="M659" s="115">
        <f>I659*P659</f>
        <v>21826.04292</v>
      </c>
      <c r="N659" s="115">
        <f t="shared" si="61"/>
        <v>1039472.80992</v>
      </c>
      <c r="O659" s="115">
        <v>169.25</v>
      </c>
      <c r="P659" s="115">
        <v>3.63</v>
      </c>
      <c r="Q659" s="114"/>
      <c r="R659" s="89"/>
      <c r="S659" s="114" t="s">
        <v>37</v>
      </c>
      <c r="T659" s="114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 ht="37.5" x14ac:dyDescent="0.3">
      <c r="C660" s="112"/>
      <c r="D660" s="113"/>
      <c r="E660" s="112"/>
      <c r="F660" s="112"/>
      <c r="G660" s="112"/>
      <c r="H660" s="112"/>
      <c r="I660" s="110"/>
      <c r="J660" s="110"/>
      <c r="K660" s="113" t="s">
        <v>514</v>
      </c>
      <c r="L660" s="94">
        <f>O660*I659</f>
        <v>904608.30779999995</v>
      </c>
      <c r="M660" s="115">
        <f>I659*P660</f>
        <v>89949.752640000006</v>
      </c>
      <c r="N660" s="115">
        <f t="shared" si="61"/>
        <v>994558.06043999991</v>
      </c>
      <c r="O660" s="115">
        <v>150.44999999999999</v>
      </c>
      <c r="P660" s="115">
        <v>14.96</v>
      </c>
      <c r="Q660" s="114"/>
      <c r="R660" s="89"/>
      <c r="S660" s="114" t="s">
        <v>37</v>
      </c>
      <c r="T660" s="114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 x14ac:dyDescent="0.3">
      <c r="C661" s="112"/>
      <c r="D661" s="113"/>
      <c r="E661" s="112"/>
      <c r="F661" s="112"/>
      <c r="G661" s="112"/>
      <c r="H661" s="112"/>
      <c r="I661" s="110"/>
      <c r="J661" s="110"/>
      <c r="K661" s="113" t="s">
        <v>48</v>
      </c>
      <c r="L661" s="94">
        <f>I659*O661</f>
        <v>6256678.7167199999</v>
      </c>
      <c r="M661" s="115">
        <f>I659*P661</f>
        <v>133902.47268000001</v>
      </c>
      <c r="N661" s="115">
        <f t="shared" si="61"/>
        <v>6390581.1893999996</v>
      </c>
      <c r="O661" s="110">
        <v>1040.58</v>
      </c>
      <c r="P661" s="115">
        <v>22.27</v>
      </c>
      <c r="Q661" s="114"/>
      <c r="R661" s="89"/>
      <c r="S661" s="114" t="s">
        <v>37</v>
      </c>
      <c r="T661" s="114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37.5" x14ac:dyDescent="0.3">
      <c r="C662" s="112">
        <v>88</v>
      </c>
      <c r="D662" s="90" t="s">
        <v>515</v>
      </c>
      <c r="E662" s="112">
        <v>1981</v>
      </c>
      <c r="F662" s="92"/>
      <c r="G662" s="110" t="s">
        <v>34</v>
      </c>
      <c r="H662" s="112">
        <v>3</v>
      </c>
      <c r="I662" s="110">
        <f>J662*1.8</f>
        <v>1651.4640000000002</v>
      </c>
      <c r="J662" s="110">
        <v>917.48</v>
      </c>
      <c r="K662" s="90" t="s">
        <v>42</v>
      </c>
      <c r="L662" s="110">
        <f>O662*I662</f>
        <v>248462.75880000001</v>
      </c>
      <c r="M662" s="110">
        <f>I662*P662</f>
        <v>24705.901440000005</v>
      </c>
      <c r="N662" s="115">
        <f t="shared" si="61"/>
        <v>273168.66024</v>
      </c>
      <c r="O662" s="115">
        <v>150.44999999999999</v>
      </c>
      <c r="P662" s="115">
        <v>14.96</v>
      </c>
      <c r="Q662" s="92"/>
      <c r="R662" s="89"/>
      <c r="S662" s="114" t="s">
        <v>37</v>
      </c>
      <c r="T662" s="114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56.25" x14ac:dyDescent="0.3">
      <c r="C663" s="112">
        <v>89</v>
      </c>
      <c r="D663" s="113" t="s">
        <v>516</v>
      </c>
      <c r="E663" s="112">
        <v>1991</v>
      </c>
      <c r="F663" s="112"/>
      <c r="G663" s="112" t="s">
        <v>83</v>
      </c>
      <c r="H663" s="112">
        <v>10</v>
      </c>
      <c r="I663" s="110">
        <v>9992.02</v>
      </c>
      <c r="J663" s="110">
        <v>6864</v>
      </c>
      <c r="K663" s="113" t="s">
        <v>447</v>
      </c>
      <c r="L663" s="49">
        <v>6486727.9840000002</v>
      </c>
      <c r="M663" s="115">
        <v>138827.30000000002</v>
      </c>
      <c r="N663" s="115">
        <f t="shared" si="61"/>
        <v>6625555.284</v>
      </c>
      <c r="O663" s="115">
        <v>724.24</v>
      </c>
      <c r="P663" s="115">
        <v>15.5</v>
      </c>
      <c r="Q663" s="114"/>
      <c r="R663" s="89"/>
      <c r="S663" s="114" t="s">
        <v>37</v>
      </c>
      <c r="T663" s="114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 x14ac:dyDescent="0.3">
      <c r="C664" s="92">
        <v>90</v>
      </c>
      <c r="D664" s="90" t="s">
        <v>517</v>
      </c>
      <c r="E664" s="92" t="s">
        <v>518</v>
      </c>
      <c r="F664" s="92"/>
      <c r="G664" s="112" t="s">
        <v>63</v>
      </c>
      <c r="H664" s="92" t="s">
        <v>505</v>
      </c>
      <c r="I664" s="93">
        <v>1489</v>
      </c>
      <c r="J664" s="93">
        <v>844.5</v>
      </c>
      <c r="K664" s="90" t="s">
        <v>42</v>
      </c>
      <c r="L664" s="110">
        <f>O664*I664</f>
        <v>261587.52000000002</v>
      </c>
      <c r="M664" s="110">
        <f t="shared" ref="M664:M716" si="64">I664*P664</f>
        <v>22945.49</v>
      </c>
      <c r="N664" s="115">
        <f t="shared" si="61"/>
        <v>284533.01</v>
      </c>
      <c r="O664" s="93">
        <v>175.68</v>
      </c>
      <c r="P664" s="93">
        <v>15.41</v>
      </c>
      <c r="Q664" s="92"/>
      <c r="R664" s="89"/>
      <c r="S664" s="114" t="s">
        <v>37</v>
      </c>
      <c r="T664" s="114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 x14ac:dyDescent="0.3">
      <c r="C665" s="92">
        <v>91</v>
      </c>
      <c r="D665" s="34" t="s">
        <v>519</v>
      </c>
      <c r="E665" s="112">
        <v>1980</v>
      </c>
      <c r="F665" s="92"/>
      <c r="G665" s="112" t="s">
        <v>83</v>
      </c>
      <c r="H665" s="112">
        <v>5</v>
      </c>
      <c r="I665" s="110">
        <v>6747.6</v>
      </c>
      <c r="J665" s="110">
        <v>3892.4</v>
      </c>
      <c r="K665" s="90" t="s">
        <v>42</v>
      </c>
      <c r="L665" s="110">
        <f>O665*I665</f>
        <v>997362.75600000005</v>
      </c>
      <c r="M665" s="110">
        <f t="shared" si="64"/>
        <v>100606.716</v>
      </c>
      <c r="N665" s="115">
        <f t="shared" si="61"/>
        <v>1097969.4720000001</v>
      </c>
      <c r="O665" s="93">
        <v>147.81</v>
      </c>
      <c r="P665" s="93">
        <v>14.91</v>
      </c>
      <c r="Q665" s="92"/>
      <c r="R665" s="89"/>
      <c r="S665" s="114" t="s">
        <v>37</v>
      </c>
      <c r="T665" s="114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 x14ac:dyDescent="0.3">
      <c r="C666" s="92">
        <v>92</v>
      </c>
      <c r="D666" s="90" t="s">
        <v>520</v>
      </c>
      <c r="E666" s="92">
        <v>1961</v>
      </c>
      <c r="F666" s="92"/>
      <c r="G666" s="112" t="s">
        <v>63</v>
      </c>
      <c r="H666" s="92" t="s">
        <v>505</v>
      </c>
      <c r="I666" s="93">
        <f t="shared" ref="I666:I671" si="65">J666*1.8</f>
        <v>560.34</v>
      </c>
      <c r="J666" s="93">
        <v>311.3</v>
      </c>
      <c r="K666" s="90" t="s">
        <v>42</v>
      </c>
      <c r="L666" s="110">
        <f>O666*I666</f>
        <v>93834.536400000012</v>
      </c>
      <c r="M666" s="110">
        <f t="shared" si="64"/>
        <v>8550.7884000000013</v>
      </c>
      <c r="N666" s="115">
        <f t="shared" si="61"/>
        <v>102385.32480000002</v>
      </c>
      <c r="O666" s="93">
        <v>167.46</v>
      </c>
      <c r="P666" s="93">
        <v>15.26</v>
      </c>
      <c r="Q666" s="92"/>
      <c r="R666" s="89"/>
      <c r="S666" s="114" t="s">
        <v>37</v>
      </c>
      <c r="T666" s="114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 x14ac:dyDescent="0.3">
      <c r="C667" s="92">
        <v>93</v>
      </c>
      <c r="D667" s="90" t="s">
        <v>521</v>
      </c>
      <c r="E667" s="92">
        <v>1963</v>
      </c>
      <c r="F667" s="92"/>
      <c r="G667" s="92" t="s">
        <v>522</v>
      </c>
      <c r="H667" s="92">
        <v>2</v>
      </c>
      <c r="I667" s="93">
        <f t="shared" si="65"/>
        <v>1091.52</v>
      </c>
      <c r="J667" s="93">
        <v>606.4</v>
      </c>
      <c r="K667" s="90" t="s">
        <v>42</v>
      </c>
      <c r="L667" s="110">
        <f>I667*O667</f>
        <v>179096.60160000002</v>
      </c>
      <c r="M667" s="110">
        <f t="shared" si="64"/>
        <v>16602.019200000002</v>
      </c>
      <c r="N667" s="115">
        <f t="shared" si="61"/>
        <v>195698.62080000003</v>
      </c>
      <c r="O667" s="93">
        <v>164.08</v>
      </c>
      <c r="P667" s="93">
        <v>15.21</v>
      </c>
      <c r="Q667" s="92"/>
      <c r="R667" s="89"/>
      <c r="S667" s="114" t="s">
        <v>37</v>
      </c>
      <c r="T667" s="114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 x14ac:dyDescent="0.3">
      <c r="C668" s="92">
        <v>94</v>
      </c>
      <c r="D668" s="90" t="s">
        <v>523</v>
      </c>
      <c r="E668" s="92" t="s">
        <v>509</v>
      </c>
      <c r="F668" s="92"/>
      <c r="G668" s="112" t="s">
        <v>421</v>
      </c>
      <c r="H668" s="92" t="s">
        <v>505</v>
      </c>
      <c r="I668" s="93">
        <f t="shared" si="65"/>
        <v>1123.74</v>
      </c>
      <c r="J668" s="93" t="s">
        <v>524</v>
      </c>
      <c r="K668" s="90" t="s">
        <v>42</v>
      </c>
      <c r="L668" s="110">
        <f>O668*I668</f>
        <v>184225.9356</v>
      </c>
      <c r="M668" s="110">
        <f t="shared" si="64"/>
        <v>17092.0854</v>
      </c>
      <c r="N668" s="115">
        <f t="shared" si="61"/>
        <v>201318.02100000001</v>
      </c>
      <c r="O668" s="93">
        <v>163.94</v>
      </c>
      <c r="P668" s="93">
        <v>15.21</v>
      </c>
      <c r="Q668" s="92"/>
      <c r="R668" s="89"/>
      <c r="S668" s="114" t="s">
        <v>37</v>
      </c>
      <c r="T668" s="114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 x14ac:dyDescent="0.3">
      <c r="C669" s="92">
        <v>95</v>
      </c>
      <c r="D669" s="90" t="s">
        <v>525</v>
      </c>
      <c r="E669" s="92">
        <v>1954</v>
      </c>
      <c r="F669" s="92"/>
      <c r="G669" s="92" t="s">
        <v>63</v>
      </c>
      <c r="H669" s="92">
        <v>2</v>
      </c>
      <c r="I669" s="93">
        <f t="shared" si="65"/>
        <v>542.34</v>
      </c>
      <c r="J669" s="93">
        <v>301.3</v>
      </c>
      <c r="K669" s="90" t="s">
        <v>42</v>
      </c>
      <c r="L669" s="110">
        <f t="shared" ref="L669:L676" si="66">I669*O669</f>
        <v>95278.291200000007</v>
      </c>
      <c r="M669" s="110">
        <f t="shared" si="64"/>
        <v>8357.4593999999997</v>
      </c>
      <c r="N669" s="115">
        <f t="shared" si="61"/>
        <v>103635.7506</v>
      </c>
      <c r="O669" s="93">
        <v>175.68</v>
      </c>
      <c r="P669" s="93">
        <v>15.41</v>
      </c>
      <c r="Q669" s="92"/>
      <c r="R669" s="89"/>
      <c r="S669" s="114" t="s">
        <v>37</v>
      </c>
      <c r="T669" s="114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 x14ac:dyDescent="0.3">
      <c r="C670" s="92">
        <v>96</v>
      </c>
      <c r="D670" s="90" t="s">
        <v>526</v>
      </c>
      <c r="E670" s="92">
        <v>1960</v>
      </c>
      <c r="F670" s="92"/>
      <c r="G670" s="92" t="s">
        <v>522</v>
      </c>
      <c r="H670" s="92">
        <v>2</v>
      </c>
      <c r="I670" s="93">
        <f t="shared" si="65"/>
        <v>1250.46</v>
      </c>
      <c r="J670" s="93">
        <v>694.7</v>
      </c>
      <c r="K670" s="90" t="s">
        <v>42</v>
      </c>
      <c r="L670" s="110">
        <f t="shared" si="66"/>
        <v>192058.1514</v>
      </c>
      <c r="M670" s="110">
        <f t="shared" si="64"/>
        <v>19019.496600000002</v>
      </c>
      <c r="N670" s="115">
        <f t="shared" si="61"/>
        <v>211077.64800000002</v>
      </c>
      <c r="O670" s="93">
        <v>153.59</v>
      </c>
      <c r="P670" s="93">
        <v>15.21</v>
      </c>
      <c r="Q670" s="92"/>
      <c r="R670" s="89"/>
      <c r="S670" s="114" t="s">
        <v>37</v>
      </c>
      <c r="T670" s="114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37.5" x14ac:dyDescent="0.3">
      <c r="C671" s="92">
        <v>97</v>
      </c>
      <c r="D671" s="95" t="s">
        <v>527</v>
      </c>
      <c r="E671" s="92">
        <v>1935</v>
      </c>
      <c r="F671" s="92"/>
      <c r="G671" s="92" t="s">
        <v>63</v>
      </c>
      <c r="H671" s="92">
        <v>2</v>
      </c>
      <c r="I671" s="93">
        <f t="shared" si="65"/>
        <v>1571.22</v>
      </c>
      <c r="J671" s="93">
        <v>872.9</v>
      </c>
      <c r="K671" s="90" t="s">
        <v>42</v>
      </c>
      <c r="L671" s="110">
        <f t="shared" si="66"/>
        <v>276031.92960000003</v>
      </c>
      <c r="M671" s="110">
        <f t="shared" si="64"/>
        <v>24212.500200000002</v>
      </c>
      <c r="N671" s="115">
        <f t="shared" si="61"/>
        <v>300244.42980000004</v>
      </c>
      <c r="O671" s="93">
        <v>175.68</v>
      </c>
      <c r="P671" s="93">
        <v>15.41</v>
      </c>
      <c r="Q671" s="92"/>
      <c r="R671" s="89"/>
      <c r="S671" s="114" t="s">
        <v>37</v>
      </c>
      <c r="T671" s="114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56.25" x14ac:dyDescent="0.3">
      <c r="C672" s="92">
        <v>98</v>
      </c>
      <c r="D672" s="90" t="s">
        <v>528</v>
      </c>
      <c r="E672" s="92">
        <v>1947</v>
      </c>
      <c r="F672" s="92"/>
      <c r="G672" s="92" t="s">
        <v>56</v>
      </c>
      <c r="H672" s="92">
        <v>2</v>
      </c>
      <c r="I672" s="93">
        <v>2779</v>
      </c>
      <c r="J672" s="93">
        <v>1369.3</v>
      </c>
      <c r="K672" s="90" t="s">
        <v>42</v>
      </c>
      <c r="L672" s="110">
        <f t="shared" si="66"/>
        <v>426826.61</v>
      </c>
      <c r="M672" s="110">
        <f t="shared" si="64"/>
        <v>42268.590000000004</v>
      </c>
      <c r="N672" s="115">
        <f t="shared" si="61"/>
        <v>469095.2</v>
      </c>
      <c r="O672" s="93">
        <v>153.59</v>
      </c>
      <c r="P672" s="93">
        <v>15.21</v>
      </c>
      <c r="Q672" s="92"/>
      <c r="R672" s="89"/>
      <c r="S672" s="114" t="s">
        <v>37</v>
      </c>
      <c r="T672" s="114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 x14ac:dyDescent="0.3">
      <c r="C673" s="92">
        <v>99</v>
      </c>
      <c r="D673" s="90" t="s">
        <v>529</v>
      </c>
      <c r="E673" s="92">
        <v>1952</v>
      </c>
      <c r="F673" s="92"/>
      <c r="G673" s="92" t="s">
        <v>63</v>
      </c>
      <c r="H673" s="92">
        <v>2</v>
      </c>
      <c r="I673" s="93">
        <v>1015.8</v>
      </c>
      <c r="J673" s="93">
        <v>576.79999999999995</v>
      </c>
      <c r="K673" s="90" t="s">
        <v>42</v>
      </c>
      <c r="L673" s="110">
        <f t="shared" si="66"/>
        <v>178455.74400000001</v>
      </c>
      <c r="M673" s="110">
        <f t="shared" si="64"/>
        <v>15653.477999999999</v>
      </c>
      <c r="N673" s="115">
        <f t="shared" si="61"/>
        <v>194109.22200000001</v>
      </c>
      <c r="O673" s="93">
        <v>175.68</v>
      </c>
      <c r="P673" s="93">
        <v>15.41</v>
      </c>
      <c r="Q673" s="92"/>
      <c r="R673" s="89"/>
      <c r="S673" s="114" t="s">
        <v>37</v>
      </c>
      <c r="T673" s="114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 x14ac:dyDescent="0.3">
      <c r="C674" s="92">
        <v>100</v>
      </c>
      <c r="D674" s="90" t="s">
        <v>530</v>
      </c>
      <c r="E674" s="92">
        <v>1958</v>
      </c>
      <c r="F674" s="92"/>
      <c r="G674" s="92" t="s">
        <v>63</v>
      </c>
      <c r="H674" s="92">
        <v>2</v>
      </c>
      <c r="I674" s="93">
        <v>362.9</v>
      </c>
      <c r="J674" s="93">
        <v>213.4</v>
      </c>
      <c r="K674" s="90" t="s">
        <v>42</v>
      </c>
      <c r="L674" s="110">
        <f t="shared" si="66"/>
        <v>45231.856</v>
      </c>
      <c r="M674" s="110">
        <f>I674*P674</f>
        <v>5534.2249999999995</v>
      </c>
      <c r="N674" s="115">
        <f t="shared" si="61"/>
        <v>50766.080999999998</v>
      </c>
      <c r="O674" s="93">
        <v>124.64</v>
      </c>
      <c r="P674" s="93">
        <v>15.25</v>
      </c>
      <c r="Q674" s="92"/>
      <c r="R674" s="89"/>
      <c r="S674" s="114" t="s">
        <v>37</v>
      </c>
      <c r="T674" s="114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 x14ac:dyDescent="0.3">
      <c r="C675" s="92">
        <v>101</v>
      </c>
      <c r="D675" s="90" t="s">
        <v>531</v>
      </c>
      <c r="E675" s="92">
        <v>1952</v>
      </c>
      <c r="F675" s="92"/>
      <c r="G675" s="92" t="s">
        <v>63</v>
      </c>
      <c r="H675" s="92">
        <v>2</v>
      </c>
      <c r="I675" s="93">
        <v>421.5</v>
      </c>
      <c r="J675" s="93">
        <v>177.5</v>
      </c>
      <c r="K675" s="90" t="s">
        <v>42</v>
      </c>
      <c r="L675" s="110">
        <f t="shared" si="66"/>
        <v>52535.76</v>
      </c>
      <c r="M675" s="110">
        <f>I675*P675</f>
        <v>6427.875</v>
      </c>
      <c r="N675" s="115">
        <f t="shared" si="61"/>
        <v>58963.635000000002</v>
      </c>
      <c r="O675" s="93">
        <v>124.64</v>
      </c>
      <c r="P675" s="93">
        <v>15.25</v>
      </c>
      <c r="Q675" s="92"/>
      <c r="R675" s="89"/>
      <c r="S675" s="114" t="s">
        <v>37</v>
      </c>
      <c r="T675" s="114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 x14ac:dyDescent="0.3">
      <c r="C676" s="92">
        <v>102</v>
      </c>
      <c r="D676" s="90" t="s">
        <v>532</v>
      </c>
      <c r="E676" s="92">
        <v>1928</v>
      </c>
      <c r="F676" s="92"/>
      <c r="G676" s="92" t="s">
        <v>63</v>
      </c>
      <c r="H676" s="92">
        <v>2</v>
      </c>
      <c r="I676" s="93">
        <v>832.1</v>
      </c>
      <c r="J676" s="93">
        <v>472.9</v>
      </c>
      <c r="K676" s="90" t="s">
        <v>42</v>
      </c>
      <c r="L676" s="110">
        <f t="shared" si="66"/>
        <v>103712.944</v>
      </c>
      <c r="M676" s="110">
        <f>I676*P676</f>
        <v>12689.525</v>
      </c>
      <c r="N676" s="115">
        <f t="shared" si="61"/>
        <v>116402.469</v>
      </c>
      <c r="O676" s="93">
        <v>124.64</v>
      </c>
      <c r="P676" s="93">
        <v>15.25</v>
      </c>
      <c r="Q676" s="92"/>
      <c r="R676" s="89"/>
      <c r="S676" s="114" t="s">
        <v>37</v>
      </c>
      <c r="T676" s="114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 x14ac:dyDescent="0.3">
      <c r="C677" s="92">
        <v>103</v>
      </c>
      <c r="D677" s="90" t="s">
        <v>235</v>
      </c>
      <c r="E677" s="92">
        <v>1947</v>
      </c>
      <c r="F677" s="92"/>
      <c r="G677" s="92" t="s">
        <v>63</v>
      </c>
      <c r="H677" s="92">
        <v>2</v>
      </c>
      <c r="I677" s="93">
        <v>1105.4000000000001</v>
      </c>
      <c r="J677" s="93">
        <v>618</v>
      </c>
      <c r="K677" s="90" t="s">
        <v>42</v>
      </c>
      <c r="L677" s="110">
        <f>O677*I677</f>
        <v>137777.05600000001</v>
      </c>
      <c r="M677" s="110">
        <f>P677*I677</f>
        <v>16857.350000000002</v>
      </c>
      <c r="N677" s="115">
        <f t="shared" si="61"/>
        <v>154634.40600000002</v>
      </c>
      <c r="O677" s="115">
        <v>124.64</v>
      </c>
      <c r="P677" s="115">
        <v>15.25</v>
      </c>
      <c r="Q677" s="92"/>
      <c r="R677" s="89"/>
      <c r="S677" s="114" t="s">
        <v>37</v>
      </c>
      <c r="T677" s="114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 x14ac:dyDescent="0.3">
      <c r="C678" s="92">
        <v>104</v>
      </c>
      <c r="D678" s="90" t="s">
        <v>238</v>
      </c>
      <c r="E678" s="92">
        <v>1927</v>
      </c>
      <c r="F678" s="92"/>
      <c r="G678" s="92" t="s">
        <v>63</v>
      </c>
      <c r="H678" s="92">
        <v>2</v>
      </c>
      <c r="I678" s="93">
        <v>891.8</v>
      </c>
      <c r="J678" s="93">
        <v>492.1</v>
      </c>
      <c r="K678" s="90" t="s">
        <v>42</v>
      </c>
      <c r="L678" s="110">
        <f>O678*I678</f>
        <v>111153.95199999999</v>
      </c>
      <c r="M678" s="110">
        <f>P678*I678</f>
        <v>13599.949999999999</v>
      </c>
      <c r="N678" s="115">
        <f t="shared" si="61"/>
        <v>124753.90199999999</v>
      </c>
      <c r="O678" s="115">
        <v>124.64</v>
      </c>
      <c r="P678" s="115">
        <v>15.25</v>
      </c>
      <c r="Q678" s="92"/>
      <c r="R678" s="89"/>
      <c r="S678" s="114" t="s">
        <v>37</v>
      </c>
      <c r="T678" s="114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s="9" customFormat="1" ht="37.5" x14ac:dyDescent="0.3">
      <c r="C679" s="92">
        <v>105</v>
      </c>
      <c r="D679" s="90" t="s">
        <v>533</v>
      </c>
      <c r="E679" s="92">
        <v>1936</v>
      </c>
      <c r="F679" s="92"/>
      <c r="G679" s="92" t="s">
        <v>63</v>
      </c>
      <c r="H679" s="92">
        <v>2</v>
      </c>
      <c r="I679" s="93">
        <v>790.3</v>
      </c>
      <c r="J679" s="93">
        <v>404.3</v>
      </c>
      <c r="K679" s="90" t="s">
        <v>42</v>
      </c>
      <c r="L679" s="110">
        <f>I679*O679</f>
        <v>98502.991999999998</v>
      </c>
      <c r="M679" s="110">
        <f t="shared" ref="M679:M685" si="67">I679*P679</f>
        <v>12052.074999999999</v>
      </c>
      <c r="N679" s="115">
        <f t="shared" si="61"/>
        <v>110555.067</v>
      </c>
      <c r="O679" s="115">
        <v>124.64</v>
      </c>
      <c r="P679" s="115">
        <v>15.25</v>
      </c>
      <c r="Q679" s="92"/>
      <c r="R679" s="89"/>
      <c r="S679" s="114" t="s">
        <v>37</v>
      </c>
      <c r="T679" s="114" t="s">
        <v>265</v>
      </c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</row>
    <row r="680" spans="3:42" ht="37.5" x14ac:dyDescent="0.3">
      <c r="C680" s="92">
        <v>106</v>
      </c>
      <c r="D680" s="90" t="s">
        <v>534</v>
      </c>
      <c r="E680" s="92">
        <v>1917</v>
      </c>
      <c r="F680" s="92"/>
      <c r="G680" s="92" t="s">
        <v>63</v>
      </c>
      <c r="H680" s="92">
        <v>1</v>
      </c>
      <c r="I680" s="93">
        <v>563.79999999999995</v>
      </c>
      <c r="J680" s="93">
        <v>191.8</v>
      </c>
      <c r="K680" s="90" t="s">
        <v>42</v>
      </c>
      <c r="L680" s="110">
        <f>I680*O680</f>
        <v>70272.031999999992</v>
      </c>
      <c r="M680" s="110">
        <f t="shared" si="67"/>
        <v>8597.9499999999989</v>
      </c>
      <c r="N680" s="115">
        <f t="shared" si="61"/>
        <v>78869.981999999989</v>
      </c>
      <c r="O680" s="115">
        <v>124.64</v>
      </c>
      <c r="P680" s="115">
        <v>15.25</v>
      </c>
      <c r="Q680" s="92"/>
      <c r="R680" s="89"/>
      <c r="S680" s="114" t="s">
        <v>37</v>
      </c>
      <c r="T680" s="114" t="s">
        <v>265</v>
      </c>
    </row>
    <row r="681" spans="3:42" ht="37.5" x14ac:dyDescent="0.3">
      <c r="C681" s="92">
        <v>107</v>
      </c>
      <c r="D681" s="90" t="s">
        <v>535</v>
      </c>
      <c r="E681" s="92">
        <v>1940</v>
      </c>
      <c r="F681" s="92"/>
      <c r="G681" s="92" t="s">
        <v>63</v>
      </c>
      <c r="H681" s="92">
        <v>2</v>
      </c>
      <c r="I681" s="93">
        <v>1107.5</v>
      </c>
      <c r="J681" s="93">
        <v>628.20000000000005</v>
      </c>
      <c r="K681" s="90" t="s">
        <v>42</v>
      </c>
      <c r="L681" s="110">
        <f>I681*O681</f>
        <v>138038.79999999999</v>
      </c>
      <c r="M681" s="110">
        <f t="shared" si="67"/>
        <v>16889.375</v>
      </c>
      <c r="N681" s="115">
        <f t="shared" si="61"/>
        <v>154928.17499999999</v>
      </c>
      <c r="O681" s="115">
        <v>124.64</v>
      </c>
      <c r="P681" s="115">
        <v>15.25</v>
      </c>
      <c r="Q681" s="92"/>
      <c r="R681" s="89"/>
      <c r="S681" s="114" t="s">
        <v>37</v>
      </c>
      <c r="T681" s="114" t="s">
        <v>265</v>
      </c>
    </row>
    <row r="682" spans="3:42" ht="37.5" x14ac:dyDescent="0.3">
      <c r="C682" s="92">
        <v>108</v>
      </c>
      <c r="D682" s="90" t="s">
        <v>536</v>
      </c>
      <c r="E682" s="92">
        <v>1917</v>
      </c>
      <c r="F682" s="92"/>
      <c r="G682" s="92" t="s">
        <v>63</v>
      </c>
      <c r="H682" s="92">
        <v>1</v>
      </c>
      <c r="I682" s="93">
        <f>J682*1.8</f>
        <v>251.64000000000001</v>
      </c>
      <c r="J682" s="93">
        <v>139.80000000000001</v>
      </c>
      <c r="K682" s="90" t="s">
        <v>42</v>
      </c>
      <c r="L682" s="110">
        <f>O682*I682</f>
        <v>31364.409600000003</v>
      </c>
      <c r="M682" s="110">
        <f t="shared" si="67"/>
        <v>3837.51</v>
      </c>
      <c r="N682" s="115">
        <f t="shared" si="61"/>
        <v>35201.919600000001</v>
      </c>
      <c r="O682" s="93">
        <v>124.64</v>
      </c>
      <c r="P682" s="93">
        <v>15.25</v>
      </c>
      <c r="Q682" s="92"/>
      <c r="R682" s="89"/>
      <c r="S682" s="114" t="s">
        <v>37</v>
      </c>
      <c r="T682" s="114" t="s">
        <v>265</v>
      </c>
    </row>
    <row r="683" spans="3:42" ht="37.5" x14ac:dyDescent="0.3">
      <c r="C683" s="92">
        <v>109</v>
      </c>
      <c r="D683" s="90" t="s">
        <v>236</v>
      </c>
      <c r="E683" s="92">
        <v>1937</v>
      </c>
      <c r="F683" s="92"/>
      <c r="G683" s="92" t="s">
        <v>63</v>
      </c>
      <c r="H683" s="92">
        <v>2</v>
      </c>
      <c r="I683" s="93">
        <v>922.4</v>
      </c>
      <c r="J683" s="93">
        <v>495.2</v>
      </c>
      <c r="K683" s="90" t="s">
        <v>42</v>
      </c>
      <c r="L683" s="110">
        <f>O683*I683</f>
        <v>114967.936</v>
      </c>
      <c r="M683" s="110">
        <f t="shared" si="67"/>
        <v>14066.6</v>
      </c>
      <c r="N683" s="115">
        <f t="shared" si="61"/>
        <v>129034.53600000001</v>
      </c>
      <c r="O683" s="115">
        <v>124.64</v>
      </c>
      <c r="P683" s="115">
        <v>15.25</v>
      </c>
      <c r="Q683" s="92"/>
      <c r="R683" s="89"/>
      <c r="S683" s="114" t="s">
        <v>37</v>
      </c>
      <c r="T683" s="114" t="s">
        <v>265</v>
      </c>
    </row>
    <row r="684" spans="3:42" ht="37.5" x14ac:dyDescent="0.3">
      <c r="C684" s="92">
        <v>110</v>
      </c>
      <c r="D684" s="90" t="s">
        <v>537</v>
      </c>
      <c r="E684" s="92">
        <v>1917</v>
      </c>
      <c r="F684" s="92"/>
      <c r="G684" s="92" t="s">
        <v>63</v>
      </c>
      <c r="H684" s="92">
        <v>2</v>
      </c>
      <c r="I684" s="93">
        <v>497.9</v>
      </c>
      <c r="J684" s="93">
        <v>294.39999999999998</v>
      </c>
      <c r="K684" s="90" t="s">
        <v>42</v>
      </c>
      <c r="L684" s="110">
        <f>I684*O684</f>
        <v>62058.255999999994</v>
      </c>
      <c r="M684" s="110">
        <f t="shared" si="67"/>
        <v>7592.9749999999995</v>
      </c>
      <c r="N684" s="115">
        <f t="shared" si="61"/>
        <v>69651.231</v>
      </c>
      <c r="O684" s="115">
        <v>124.64</v>
      </c>
      <c r="P684" s="115">
        <v>15.25</v>
      </c>
      <c r="Q684" s="92"/>
      <c r="R684" s="89"/>
      <c r="S684" s="114" t="s">
        <v>37</v>
      </c>
      <c r="T684" s="114" t="s">
        <v>265</v>
      </c>
    </row>
    <row r="685" spans="3:42" ht="37.5" x14ac:dyDescent="0.3">
      <c r="C685" s="92">
        <v>111</v>
      </c>
      <c r="D685" s="90" t="s">
        <v>538</v>
      </c>
      <c r="E685" s="92">
        <v>1937</v>
      </c>
      <c r="F685" s="92"/>
      <c r="G685" s="92" t="s">
        <v>63</v>
      </c>
      <c r="H685" s="92">
        <v>2</v>
      </c>
      <c r="I685" s="93">
        <v>967.8</v>
      </c>
      <c r="J685" s="93">
        <v>527</v>
      </c>
      <c r="K685" s="90" t="s">
        <v>42</v>
      </c>
      <c r="L685" s="110">
        <f>I685*O685</f>
        <v>120626.59199999999</v>
      </c>
      <c r="M685" s="110">
        <f t="shared" si="67"/>
        <v>14758.949999999999</v>
      </c>
      <c r="N685" s="115">
        <f t="shared" si="61"/>
        <v>135385.54199999999</v>
      </c>
      <c r="O685" s="115">
        <v>124.64</v>
      </c>
      <c r="P685" s="115">
        <v>15.25</v>
      </c>
      <c r="Q685" s="92"/>
      <c r="R685" s="89"/>
      <c r="S685" s="114" t="s">
        <v>37</v>
      </c>
      <c r="T685" s="114" t="s">
        <v>265</v>
      </c>
    </row>
    <row r="686" spans="3:42" ht="37.5" x14ac:dyDescent="0.3">
      <c r="C686" s="92">
        <v>112</v>
      </c>
      <c r="D686" s="90" t="s">
        <v>239</v>
      </c>
      <c r="E686" s="92">
        <v>1925</v>
      </c>
      <c r="F686" s="92"/>
      <c r="G686" s="92" t="s">
        <v>63</v>
      </c>
      <c r="H686" s="92">
        <v>2</v>
      </c>
      <c r="I686" s="93">
        <v>1000.7</v>
      </c>
      <c r="J686" s="93">
        <v>636.4</v>
      </c>
      <c r="K686" s="90" t="s">
        <v>42</v>
      </c>
      <c r="L686" s="110">
        <f>O686*I686</f>
        <v>124727.24800000001</v>
      </c>
      <c r="M686" s="110">
        <f>P686*I686</f>
        <v>15260.675000000001</v>
      </c>
      <c r="N686" s="115">
        <f t="shared" si="61"/>
        <v>139987.92300000001</v>
      </c>
      <c r="O686" s="115">
        <v>124.64</v>
      </c>
      <c r="P686" s="115">
        <v>15.25</v>
      </c>
      <c r="Q686" s="92"/>
      <c r="R686" s="89"/>
      <c r="S686" s="114" t="s">
        <v>37</v>
      </c>
      <c r="T686" s="114" t="s">
        <v>265</v>
      </c>
    </row>
    <row r="687" spans="3:42" ht="37.5" x14ac:dyDescent="0.3">
      <c r="C687" s="92">
        <v>113</v>
      </c>
      <c r="D687" s="90" t="s">
        <v>539</v>
      </c>
      <c r="E687" s="92">
        <v>1973</v>
      </c>
      <c r="F687" s="92"/>
      <c r="G687" s="92" t="s">
        <v>83</v>
      </c>
      <c r="H687" s="92">
        <v>5</v>
      </c>
      <c r="I687" s="93">
        <v>5632.1</v>
      </c>
      <c r="J687" s="93">
        <v>3578.8</v>
      </c>
      <c r="K687" s="90" t="s">
        <v>42</v>
      </c>
      <c r="L687" s="110">
        <f>O687*I687</f>
        <v>832480.70100000012</v>
      </c>
      <c r="M687" s="110">
        <f>P687*I687</f>
        <v>83974.611000000004</v>
      </c>
      <c r="N687" s="115">
        <f t="shared" si="61"/>
        <v>916455.31200000015</v>
      </c>
      <c r="O687" s="115">
        <v>147.81</v>
      </c>
      <c r="P687" s="115">
        <v>14.91</v>
      </c>
      <c r="Q687" s="92"/>
      <c r="R687" s="89"/>
      <c r="S687" s="114" t="s">
        <v>37</v>
      </c>
      <c r="T687" s="114" t="s">
        <v>265</v>
      </c>
    </row>
    <row r="688" spans="3:42" ht="37.5" x14ac:dyDescent="0.3">
      <c r="C688" s="92">
        <v>114</v>
      </c>
      <c r="D688" s="90" t="s">
        <v>540</v>
      </c>
      <c r="E688" s="92">
        <v>1953</v>
      </c>
      <c r="F688" s="92"/>
      <c r="G688" s="92" t="s">
        <v>63</v>
      </c>
      <c r="H688" s="92">
        <v>2</v>
      </c>
      <c r="I688" s="93">
        <v>911.9</v>
      </c>
      <c r="J688" s="93">
        <v>487.8</v>
      </c>
      <c r="K688" s="90" t="s">
        <v>42</v>
      </c>
      <c r="L688" s="110">
        <f>I688*O688</f>
        <v>113659.216</v>
      </c>
      <c r="M688" s="110">
        <f>I688*P688</f>
        <v>13906.475</v>
      </c>
      <c r="N688" s="115">
        <f t="shared" si="61"/>
        <v>127565.69100000001</v>
      </c>
      <c r="O688" s="115">
        <v>124.64</v>
      </c>
      <c r="P688" s="115">
        <v>15.25</v>
      </c>
      <c r="Q688" s="92"/>
      <c r="R688" s="89"/>
      <c r="S688" s="114" t="s">
        <v>37</v>
      </c>
      <c r="T688" s="114" t="s">
        <v>265</v>
      </c>
    </row>
    <row r="689" spans="3:20" ht="37.5" x14ac:dyDescent="0.3">
      <c r="C689" s="92">
        <v>115</v>
      </c>
      <c r="D689" s="90" t="s">
        <v>541</v>
      </c>
      <c r="E689" s="92">
        <v>1952</v>
      </c>
      <c r="F689" s="92"/>
      <c r="G689" s="92" t="s">
        <v>63</v>
      </c>
      <c r="H689" s="92">
        <v>2</v>
      </c>
      <c r="I689" s="93">
        <f>J689*1.8</f>
        <v>424.8</v>
      </c>
      <c r="J689" s="93">
        <v>236</v>
      </c>
      <c r="K689" s="90" t="s">
        <v>42</v>
      </c>
      <c r="L689" s="110">
        <f>O689*I689</f>
        <v>52947.072</v>
      </c>
      <c r="M689" s="110">
        <f>P689*I689</f>
        <v>6478.2</v>
      </c>
      <c r="N689" s="115">
        <f t="shared" ref="N689:N743" si="68">L689+M689</f>
        <v>59425.271999999997</v>
      </c>
      <c r="O689" s="115">
        <v>124.64</v>
      </c>
      <c r="P689" s="115">
        <v>15.25</v>
      </c>
      <c r="Q689" s="92"/>
      <c r="R689" s="89"/>
      <c r="S689" s="114" t="s">
        <v>37</v>
      </c>
      <c r="T689" s="114" t="s">
        <v>265</v>
      </c>
    </row>
    <row r="690" spans="3:20" ht="37.5" x14ac:dyDescent="0.3">
      <c r="C690" s="92">
        <v>116</v>
      </c>
      <c r="D690" s="113" t="s">
        <v>542</v>
      </c>
      <c r="E690" s="112">
        <v>1959</v>
      </c>
      <c r="F690" s="114"/>
      <c r="G690" s="112" t="s">
        <v>63</v>
      </c>
      <c r="H690" s="112">
        <v>2</v>
      </c>
      <c r="I690" s="110">
        <f>J690*1.8</f>
        <v>1048.68</v>
      </c>
      <c r="J690" s="110">
        <v>582.6</v>
      </c>
      <c r="K690" s="113" t="s">
        <v>42</v>
      </c>
      <c r="L690" s="50">
        <f>I690*O690</f>
        <v>130707.47520000002</v>
      </c>
      <c r="M690" s="115">
        <f>I690*P690</f>
        <v>15992.37</v>
      </c>
      <c r="N690" s="115">
        <f t="shared" si="68"/>
        <v>146699.84520000001</v>
      </c>
      <c r="O690" s="115">
        <v>124.64</v>
      </c>
      <c r="P690" s="115">
        <v>15.25</v>
      </c>
      <c r="Q690" s="114"/>
      <c r="R690" s="89"/>
      <c r="S690" s="114" t="s">
        <v>37</v>
      </c>
      <c r="T690" s="114" t="s">
        <v>265</v>
      </c>
    </row>
    <row r="691" spans="3:20" ht="37.5" x14ac:dyDescent="0.3">
      <c r="C691" s="92">
        <v>117</v>
      </c>
      <c r="D691" s="113" t="s">
        <v>543</v>
      </c>
      <c r="E691" s="112">
        <v>1958</v>
      </c>
      <c r="F691" s="112"/>
      <c r="G691" s="112" t="s">
        <v>63</v>
      </c>
      <c r="H691" s="112">
        <v>2</v>
      </c>
      <c r="I691" s="110">
        <v>849.3</v>
      </c>
      <c r="J691" s="110">
        <v>491.7</v>
      </c>
      <c r="K691" s="113" t="s">
        <v>42</v>
      </c>
      <c r="L691" s="50">
        <f>O691*I691</f>
        <v>105856.75199999999</v>
      </c>
      <c r="M691" s="115">
        <f>I691*P691</f>
        <v>12951.824999999999</v>
      </c>
      <c r="N691" s="115">
        <f t="shared" si="68"/>
        <v>118808.57699999999</v>
      </c>
      <c r="O691" s="115">
        <v>124.64</v>
      </c>
      <c r="P691" s="115">
        <v>15.25</v>
      </c>
      <c r="Q691" s="114"/>
      <c r="R691" s="89"/>
      <c r="S691" s="114" t="s">
        <v>37</v>
      </c>
      <c r="T691" s="114" t="s">
        <v>265</v>
      </c>
    </row>
    <row r="692" spans="3:20" ht="37.5" x14ac:dyDescent="0.3">
      <c r="C692" s="92">
        <v>118</v>
      </c>
      <c r="D692" s="113" t="s">
        <v>544</v>
      </c>
      <c r="E692" s="112">
        <v>1930</v>
      </c>
      <c r="F692" s="112"/>
      <c r="G692" s="112" t="s">
        <v>63</v>
      </c>
      <c r="H692" s="112">
        <v>2</v>
      </c>
      <c r="I692" s="110">
        <v>893.1</v>
      </c>
      <c r="J692" s="110">
        <v>507.4</v>
      </c>
      <c r="K692" s="113" t="s">
        <v>545</v>
      </c>
      <c r="L692" s="50">
        <f>O692*I692</f>
        <v>156899.80800000002</v>
      </c>
      <c r="M692" s="115">
        <f>I692*P692</f>
        <v>13762.671</v>
      </c>
      <c r="N692" s="115">
        <f t="shared" si="68"/>
        <v>170662.47900000002</v>
      </c>
      <c r="O692" s="115">
        <v>175.68</v>
      </c>
      <c r="P692" s="115">
        <v>15.41</v>
      </c>
      <c r="Q692" s="114"/>
      <c r="R692" s="89"/>
      <c r="S692" s="114" t="s">
        <v>37</v>
      </c>
      <c r="T692" s="114" t="s">
        <v>265</v>
      </c>
    </row>
    <row r="693" spans="3:20" ht="37.5" x14ac:dyDescent="0.3">
      <c r="C693" s="92">
        <v>119</v>
      </c>
      <c r="D693" s="113" t="s">
        <v>546</v>
      </c>
      <c r="E693" s="112">
        <v>1928</v>
      </c>
      <c r="F693" s="112"/>
      <c r="G693" s="112" t="s">
        <v>63</v>
      </c>
      <c r="H693" s="112">
        <v>2</v>
      </c>
      <c r="I693" s="110">
        <v>659.4</v>
      </c>
      <c r="J693" s="110">
        <v>380</v>
      </c>
      <c r="K693" s="113" t="s">
        <v>42</v>
      </c>
      <c r="L693" s="50">
        <f>O693*I693</f>
        <v>110456.094</v>
      </c>
      <c r="M693" s="115">
        <f>I693*P693</f>
        <v>10069.037999999999</v>
      </c>
      <c r="N693" s="115">
        <f t="shared" si="68"/>
        <v>120525.132</v>
      </c>
      <c r="O693" s="115">
        <v>167.51</v>
      </c>
      <c r="P693" s="115">
        <v>15.27</v>
      </c>
      <c r="Q693" s="114"/>
      <c r="R693" s="89"/>
      <c r="S693" s="114" t="s">
        <v>37</v>
      </c>
      <c r="T693" s="114" t="s">
        <v>265</v>
      </c>
    </row>
    <row r="694" spans="3:20" ht="37.5" x14ac:dyDescent="0.3">
      <c r="C694" s="92">
        <v>120</v>
      </c>
      <c r="D694" s="90" t="s">
        <v>237</v>
      </c>
      <c r="E694" s="92">
        <v>1934</v>
      </c>
      <c r="F694" s="92"/>
      <c r="G694" s="92" t="s">
        <v>63</v>
      </c>
      <c r="H694" s="92">
        <v>2</v>
      </c>
      <c r="I694" s="93">
        <v>936.6</v>
      </c>
      <c r="J694" s="93">
        <v>499.37</v>
      </c>
      <c r="K694" s="90" t="s">
        <v>42</v>
      </c>
      <c r="L694" s="110">
        <f>O694*I694</f>
        <v>116737.82400000001</v>
      </c>
      <c r="M694" s="110">
        <f>P694*I694</f>
        <v>14283.15</v>
      </c>
      <c r="N694" s="115">
        <f t="shared" si="68"/>
        <v>131020.974</v>
      </c>
      <c r="O694" s="115">
        <v>124.64</v>
      </c>
      <c r="P694" s="115">
        <v>15.25</v>
      </c>
      <c r="Q694" s="92"/>
      <c r="R694" s="89"/>
      <c r="S694" s="114" t="s">
        <v>37</v>
      </c>
      <c r="T694" s="114" t="s">
        <v>265</v>
      </c>
    </row>
    <row r="695" spans="3:20" ht="37.5" x14ac:dyDescent="0.3">
      <c r="C695" s="92">
        <v>121</v>
      </c>
      <c r="D695" s="90" t="s">
        <v>547</v>
      </c>
      <c r="E695" s="92">
        <v>1936</v>
      </c>
      <c r="F695" s="92"/>
      <c r="G695" s="92" t="s">
        <v>63</v>
      </c>
      <c r="H695" s="92">
        <v>2</v>
      </c>
      <c r="I695" s="93">
        <v>1006.5</v>
      </c>
      <c r="J695" s="93">
        <v>567.5</v>
      </c>
      <c r="K695" s="90" t="s">
        <v>42</v>
      </c>
      <c r="L695" s="110">
        <f>I695*O695</f>
        <v>125450.16</v>
      </c>
      <c r="M695" s="110">
        <f>I695*P695</f>
        <v>15349.125</v>
      </c>
      <c r="N695" s="115">
        <f t="shared" si="68"/>
        <v>140799.285</v>
      </c>
      <c r="O695" s="115">
        <v>124.64</v>
      </c>
      <c r="P695" s="115">
        <v>15.25</v>
      </c>
      <c r="Q695" s="92"/>
      <c r="R695" s="89"/>
      <c r="S695" s="114" t="s">
        <v>37</v>
      </c>
      <c r="T695" s="114" t="s">
        <v>265</v>
      </c>
    </row>
    <row r="696" spans="3:20" ht="37.5" x14ac:dyDescent="0.3">
      <c r="C696" s="92">
        <v>122</v>
      </c>
      <c r="D696" s="90" t="s">
        <v>548</v>
      </c>
      <c r="E696" s="92">
        <v>1943</v>
      </c>
      <c r="F696" s="92"/>
      <c r="G696" s="92" t="s">
        <v>63</v>
      </c>
      <c r="H696" s="92">
        <v>2</v>
      </c>
      <c r="I696" s="93">
        <v>883.3</v>
      </c>
      <c r="J696" s="93">
        <v>488</v>
      </c>
      <c r="K696" s="90" t="s">
        <v>42</v>
      </c>
      <c r="L696" s="110">
        <f>I696*O696</f>
        <v>110094.51199999999</v>
      </c>
      <c r="M696" s="110">
        <f>I696*P696</f>
        <v>13470.324999999999</v>
      </c>
      <c r="N696" s="115">
        <f t="shared" si="68"/>
        <v>123564.83699999998</v>
      </c>
      <c r="O696" s="115">
        <v>124.64</v>
      </c>
      <c r="P696" s="115">
        <v>15.25</v>
      </c>
      <c r="Q696" s="92"/>
      <c r="R696" s="89"/>
      <c r="S696" s="114" t="s">
        <v>37</v>
      </c>
      <c r="T696" s="114" t="s">
        <v>265</v>
      </c>
    </row>
    <row r="697" spans="3:20" ht="56.25" x14ac:dyDescent="0.3">
      <c r="C697" s="92">
        <v>123</v>
      </c>
      <c r="D697" s="90" t="s">
        <v>549</v>
      </c>
      <c r="E697" s="92">
        <v>1987</v>
      </c>
      <c r="F697" s="92"/>
      <c r="G697" s="92" t="s">
        <v>83</v>
      </c>
      <c r="H697" s="92">
        <v>9</v>
      </c>
      <c r="I697" s="110">
        <v>9758.08</v>
      </c>
      <c r="J697" s="110">
        <v>5950.3</v>
      </c>
      <c r="K697" s="90" t="s">
        <v>452</v>
      </c>
      <c r="L697" s="93">
        <f>O697*I697</f>
        <v>7535970.0224000001</v>
      </c>
      <c r="M697" s="93">
        <f t="shared" si="64"/>
        <v>161301.06240000002</v>
      </c>
      <c r="N697" s="115">
        <f t="shared" si="68"/>
        <v>7697271.0848000003</v>
      </c>
      <c r="O697" s="93">
        <v>772.28</v>
      </c>
      <c r="P697" s="93">
        <v>16.53</v>
      </c>
      <c r="Q697" s="92"/>
      <c r="R697" s="89"/>
      <c r="S697" s="114" t="s">
        <v>37</v>
      </c>
      <c r="T697" s="114" t="s">
        <v>265</v>
      </c>
    </row>
    <row r="698" spans="3:20" ht="37.5" x14ac:dyDescent="0.3">
      <c r="C698" s="92">
        <v>124</v>
      </c>
      <c r="D698" s="90" t="s">
        <v>550</v>
      </c>
      <c r="E698" s="92">
        <v>1958</v>
      </c>
      <c r="F698" s="92"/>
      <c r="G698" s="92" t="s">
        <v>63</v>
      </c>
      <c r="H698" s="92">
        <v>2</v>
      </c>
      <c r="I698" s="93">
        <v>533.79999999999995</v>
      </c>
      <c r="J698" s="93">
        <v>306.3</v>
      </c>
      <c r="K698" s="90" t="s">
        <v>42</v>
      </c>
      <c r="L698" s="110">
        <f t="shared" ref="L698:L716" si="69">I698*O698</f>
        <v>89390.148000000001</v>
      </c>
      <c r="M698" s="110">
        <f t="shared" si="64"/>
        <v>8145.7879999999996</v>
      </c>
      <c r="N698" s="115">
        <f t="shared" si="68"/>
        <v>97535.936000000002</v>
      </c>
      <c r="O698" s="93">
        <v>167.46</v>
      </c>
      <c r="P698" s="93">
        <v>15.26</v>
      </c>
      <c r="Q698" s="92"/>
      <c r="R698" s="89"/>
      <c r="S698" s="114" t="s">
        <v>37</v>
      </c>
      <c r="T698" s="114" t="s">
        <v>265</v>
      </c>
    </row>
    <row r="699" spans="3:20" ht="37.5" x14ac:dyDescent="0.3">
      <c r="C699" s="92">
        <v>125</v>
      </c>
      <c r="D699" s="90" t="s">
        <v>551</v>
      </c>
      <c r="E699" s="92">
        <v>1958</v>
      </c>
      <c r="F699" s="92"/>
      <c r="G699" s="92" t="s">
        <v>63</v>
      </c>
      <c r="H699" s="92">
        <v>2</v>
      </c>
      <c r="I699" s="93">
        <v>534.79999999999995</v>
      </c>
      <c r="J699" s="93">
        <v>302.60000000000002</v>
      </c>
      <c r="K699" s="90" t="s">
        <v>42</v>
      </c>
      <c r="L699" s="110">
        <f t="shared" si="69"/>
        <v>89557.607999999993</v>
      </c>
      <c r="M699" s="110">
        <f t="shared" si="64"/>
        <v>8161.0479999999989</v>
      </c>
      <c r="N699" s="115">
        <f t="shared" si="68"/>
        <v>97718.655999999988</v>
      </c>
      <c r="O699" s="93">
        <v>167.46</v>
      </c>
      <c r="P699" s="93">
        <v>15.26</v>
      </c>
      <c r="Q699" s="92"/>
      <c r="R699" s="89"/>
      <c r="S699" s="114" t="s">
        <v>37</v>
      </c>
      <c r="T699" s="114" t="s">
        <v>265</v>
      </c>
    </row>
    <row r="700" spans="3:20" ht="37.5" x14ac:dyDescent="0.3">
      <c r="C700" s="92">
        <v>126</v>
      </c>
      <c r="D700" s="90" t="s">
        <v>552</v>
      </c>
      <c r="E700" s="112">
        <v>1958</v>
      </c>
      <c r="F700" s="112"/>
      <c r="G700" s="112" t="s">
        <v>63</v>
      </c>
      <c r="H700" s="112">
        <v>2</v>
      </c>
      <c r="I700" s="110">
        <v>522.1</v>
      </c>
      <c r="J700" s="110">
        <v>300.7</v>
      </c>
      <c r="K700" s="90" t="s">
        <v>42</v>
      </c>
      <c r="L700" s="110">
        <f>I700*O700</f>
        <v>91722.528000000006</v>
      </c>
      <c r="M700" s="110">
        <f>I700*P700</f>
        <v>8045.5610000000006</v>
      </c>
      <c r="N700" s="115">
        <f t="shared" si="68"/>
        <v>99768.089000000007</v>
      </c>
      <c r="O700" s="93">
        <v>175.68</v>
      </c>
      <c r="P700" s="93">
        <v>15.41</v>
      </c>
      <c r="Q700" s="92"/>
      <c r="R700" s="89"/>
      <c r="S700" s="114" t="s">
        <v>37</v>
      </c>
      <c r="T700" s="114" t="s">
        <v>265</v>
      </c>
    </row>
    <row r="701" spans="3:20" ht="37.5" x14ac:dyDescent="0.3">
      <c r="C701" s="92">
        <v>127</v>
      </c>
      <c r="D701" s="90" t="s">
        <v>553</v>
      </c>
      <c r="E701" s="92">
        <v>1961</v>
      </c>
      <c r="F701" s="92"/>
      <c r="G701" s="112" t="s">
        <v>63</v>
      </c>
      <c r="H701" s="92">
        <v>2</v>
      </c>
      <c r="I701" s="93">
        <v>518.4</v>
      </c>
      <c r="J701" s="93">
        <v>298.8</v>
      </c>
      <c r="K701" s="90" t="s">
        <v>42</v>
      </c>
      <c r="L701" s="110">
        <f t="shared" si="69"/>
        <v>64613.375999999997</v>
      </c>
      <c r="M701" s="110">
        <f t="shared" si="64"/>
        <v>7905.5999999999995</v>
      </c>
      <c r="N701" s="115">
        <f t="shared" si="68"/>
        <v>72518.975999999995</v>
      </c>
      <c r="O701" s="93">
        <v>124.64</v>
      </c>
      <c r="P701" s="93">
        <v>15.25</v>
      </c>
      <c r="Q701" s="92"/>
      <c r="R701" s="89"/>
      <c r="S701" s="114" t="s">
        <v>37</v>
      </c>
      <c r="T701" s="114" t="s">
        <v>265</v>
      </c>
    </row>
    <row r="702" spans="3:20" ht="37.5" x14ac:dyDescent="0.3">
      <c r="C702" s="92">
        <v>128</v>
      </c>
      <c r="D702" s="90" t="s">
        <v>554</v>
      </c>
      <c r="E702" s="92">
        <v>1959</v>
      </c>
      <c r="F702" s="92"/>
      <c r="G702" s="112" t="s">
        <v>63</v>
      </c>
      <c r="H702" s="92">
        <v>2</v>
      </c>
      <c r="I702" s="93">
        <v>509</v>
      </c>
      <c r="J702" s="93">
        <v>292.2</v>
      </c>
      <c r="K702" s="90" t="s">
        <v>42</v>
      </c>
      <c r="L702" s="110">
        <f t="shared" si="69"/>
        <v>63441.760000000002</v>
      </c>
      <c r="M702" s="110">
        <f t="shared" si="64"/>
        <v>7762.25</v>
      </c>
      <c r="N702" s="115">
        <f t="shared" si="68"/>
        <v>71204.010000000009</v>
      </c>
      <c r="O702" s="93">
        <v>124.64</v>
      </c>
      <c r="P702" s="93">
        <v>15.25</v>
      </c>
      <c r="Q702" s="92"/>
      <c r="R702" s="89"/>
      <c r="S702" s="114" t="s">
        <v>37</v>
      </c>
      <c r="T702" s="114" t="s">
        <v>265</v>
      </c>
    </row>
    <row r="703" spans="3:20" ht="37.5" x14ac:dyDescent="0.3">
      <c r="C703" s="92">
        <v>129</v>
      </c>
      <c r="D703" s="90" t="s">
        <v>555</v>
      </c>
      <c r="E703" s="92">
        <v>1959</v>
      </c>
      <c r="F703" s="92"/>
      <c r="G703" s="112" t="s">
        <v>63</v>
      </c>
      <c r="H703" s="92">
        <v>2</v>
      </c>
      <c r="I703" s="93">
        <v>538.9</v>
      </c>
      <c r="J703" s="93">
        <v>316</v>
      </c>
      <c r="K703" s="90" t="s">
        <v>42</v>
      </c>
      <c r="L703" s="110">
        <f t="shared" si="69"/>
        <v>67168.495999999999</v>
      </c>
      <c r="M703" s="110">
        <f t="shared" si="64"/>
        <v>8218.2250000000004</v>
      </c>
      <c r="N703" s="115">
        <f t="shared" si="68"/>
        <v>75386.721000000005</v>
      </c>
      <c r="O703" s="93">
        <v>124.64</v>
      </c>
      <c r="P703" s="93">
        <v>15.25</v>
      </c>
      <c r="Q703" s="92"/>
      <c r="R703" s="89"/>
      <c r="S703" s="114" t="s">
        <v>37</v>
      </c>
      <c r="T703" s="114" t="s">
        <v>265</v>
      </c>
    </row>
    <row r="704" spans="3:20" ht="37.5" x14ac:dyDescent="0.3">
      <c r="C704" s="92">
        <v>130</v>
      </c>
      <c r="D704" s="90" t="s">
        <v>556</v>
      </c>
      <c r="E704" s="92">
        <v>1961</v>
      </c>
      <c r="F704" s="92"/>
      <c r="G704" s="112" t="s">
        <v>63</v>
      </c>
      <c r="H704" s="92">
        <v>2</v>
      </c>
      <c r="I704" s="93">
        <v>517.70000000000005</v>
      </c>
      <c r="J704" s="93">
        <v>296.2</v>
      </c>
      <c r="K704" s="90" t="s">
        <v>42</v>
      </c>
      <c r="L704" s="110">
        <f t="shared" si="69"/>
        <v>64526.128000000004</v>
      </c>
      <c r="M704" s="110">
        <f t="shared" si="64"/>
        <v>7894.9250000000011</v>
      </c>
      <c r="N704" s="115">
        <f t="shared" si="68"/>
        <v>72421.053</v>
      </c>
      <c r="O704" s="93">
        <v>124.64</v>
      </c>
      <c r="P704" s="93">
        <v>15.25</v>
      </c>
      <c r="Q704" s="92"/>
      <c r="R704" s="89"/>
      <c r="S704" s="114" t="s">
        <v>37</v>
      </c>
      <c r="T704" s="114" t="s">
        <v>265</v>
      </c>
    </row>
    <row r="705" spans="3:20" ht="37.5" x14ac:dyDescent="0.3">
      <c r="C705" s="92">
        <v>131</v>
      </c>
      <c r="D705" s="90" t="s">
        <v>557</v>
      </c>
      <c r="E705" s="92">
        <v>1962</v>
      </c>
      <c r="F705" s="92"/>
      <c r="G705" s="112" t="s">
        <v>63</v>
      </c>
      <c r="H705" s="92">
        <v>2</v>
      </c>
      <c r="I705" s="93">
        <v>531.6</v>
      </c>
      <c r="J705" s="93">
        <v>308.10000000000002</v>
      </c>
      <c r="K705" s="90" t="s">
        <v>42</v>
      </c>
      <c r="L705" s="110">
        <f t="shared" si="69"/>
        <v>66258.623999999996</v>
      </c>
      <c r="M705" s="110">
        <f t="shared" si="64"/>
        <v>8106.9000000000005</v>
      </c>
      <c r="N705" s="115">
        <f t="shared" si="68"/>
        <v>74365.52399999999</v>
      </c>
      <c r="O705" s="93">
        <v>124.64</v>
      </c>
      <c r="P705" s="93">
        <v>15.25</v>
      </c>
      <c r="Q705" s="92"/>
      <c r="R705" s="89"/>
      <c r="S705" s="114" t="s">
        <v>37</v>
      </c>
      <c r="T705" s="114" t="s">
        <v>265</v>
      </c>
    </row>
    <row r="706" spans="3:20" ht="37.5" x14ac:dyDescent="0.3">
      <c r="C706" s="92">
        <v>132</v>
      </c>
      <c r="D706" s="90" t="s">
        <v>558</v>
      </c>
      <c r="E706" s="92">
        <v>1948</v>
      </c>
      <c r="F706" s="92"/>
      <c r="G706" s="112" t="s">
        <v>63</v>
      </c>
      <c r="H706" s="92">
        <v>2</v>
      </c>
      <c r="I706" s="93">
        <v>511.9</v>
      </c>
      <c r="J706" s="93">
        <v>295.7</v>
      </c>
      <c r="K706" s="90" t="s">
        <v>42</v>
      </c>
      <c r="L706" s="110">
        <f t="shared" si="69"/>
        <v>63803.216</v>
      </c>
      <c r="M706" s="110">
        <f t="shared" si="64"/>
        <v>7806.4749999999995</v>
      </c>
      <c r="N706" s="115">
        <f t="shared" si="68"/>
        <v>71609.691000000006</v>
      </c>
      <c r="O706" s="93">
        <v>124.64</v>
      </c>
      <c r="P706" s="93">
        <v>15.25</v>
      </c>
      <c r="Q706" s="92"/>
      <c r="R706" s="89"/>
      <c r="S706" s="114" t="s">
        <v>37</v>
      </c>
      <c r="T706" s="114" t="s">
        <v>265</v>
      </c>
    </row>
    <row r="707" spans="3:20" ht="37.5" x14ac:dyDescent="0.3">
      <c r="C707" s="92">
        <v>133</v>
      </c>
      <c r="D707" s="90" t="s">
        <v>559</v>
      </c>
      <c r="E707" s="92">
        <v>1961</v>
      </c>
      <c r="F707" s="92"/>
      <c r="G707" s="112" t="s">
        <v>63</v>
      </c>
      <c r="H707" s="92">
        <v>2</v>
      </c>
      <c r="I707" s="93">
        <v>529.29999999999995</v>
      </c>
      <c r="J707" s="93">
        <v>306.8</v>
      </c>
      <c r="K707" s="90" t="s">
        <v>42</v>
      </c>
      <c r="L707" s="110">
        <f t="shared" si="69"/>
        <v>65971.95199999999</v>
      </c>
      <c r="M707" s="110">
        <f t="shared" si="64"/>
        <v>8071.8249999999989</v>
      </c>
      <c r="N707" s="115">
        <f t="shared" si="68"/>
        <v>74043.776999999987</v>
      </c>
      <c r="O707" s="93">
        <v>124.64</v>
      </c>
      <c r="P707" s="93">
        <v>15.25</v>
      </c>
      <c r="Q707" s="92"/>
      <c r="R707" s="89"/>
      <c r="S707" s="114" t="s">
        <v>37</v>
      </c>
      <c r="T707" s="114" t="s">
        <v>265</v>
      </c>
    </row>
    <row r="708" spans="3:20" ht="37.5" x14ac:dyDescent="0.3">
      <c r="C708" s="92">
        <v>134</v>
      </c>
      <c r="D708" s="90" t="s">
        <v>560</v>
      </c>
      <c r="E708" s="92">
        <v>1960</v>
      </c>
      <c r="F708" s="92"/>
      <c r="G708" s="112" t="s">
        <v>63</v>
      </c>
      <c r="H708" s="92">
        <v>2</v>
      </c>
      <c r="I708" s="93">
        <v>505.5</v>
      </c>
      <c r="J708" s="93">
        <v>288.60000000000002</v>
      </c>
      <c r="K708" s="90" t="s">
        <v>42</v>
      </c>
      <c r="L708" s="110">
        <f t="shared" si="69"/>
        <v>63005.52</v>
      </c>
      <c r="M708" s="110">
        <f t="shared" si="64"/>
        <v>7708.875</v>
      </c>
      <c r="N708" s="115">
        <f t="shared" si="68"/>
        <v>70714.39499999999</v>
      </c>
      <c r="O708" s="93">
        <v>124.64</v>
      </c>
      <c r="P708" s="93">
        <v>15.25</v>
      </c>
      <c r="Q708" s="92"/>
      <c r="R708" s="89"/>
      <c r="S708" s="114" t="s">
        <v>37</v>
      </c>
      <c r="T708" s="114" t="s">
        <v>265</v>
      </c>
    </row>
    <row r="709" spans="3:20" ht="37.5" x14ac:dyDescent="0.3">
      <c r="C709" s="92">
        <v>135</v>
      </c>
      <c r="D709" s="90" t="s">
        <v>561</v>
      </c>
      <c r="E709" s="92">
        <v>1960</v>
      </c>
      <c r="F709" s="92"/>
      <c r="G709" s="112" t="s">
        <v>63</v>
      </c>
      <c r="H709" s="92">
        <v>2</v>
      </c>
      <c r="I709" s="93">
        <v>508.3</v>
      </c>
      <c r="J709" s="93">
        <v>284.7</v>
      </c>
      <c r="K709" s="90" t="s">
        <v>42</v>
      </c>
      <c r="L709" s="110">
        <f t="shared" si="69"/>
        <v>63354.512000000002</v>
      </c>
      <c r="M709" s="110">
        <f t="shared" si="64"/>
        <v>7751.5749999999998</v>
      </c>
      <c r="N709" s="115">
        <f t="shared" si="68"/>
        <v>71106.087</v>
      </c>
      <c r="O709" s="93">
        <v>124.64</v>
      </c>
      <c r="P709" s="93">
        <v>15.25</v>
      </c>
      <c r="Q709" s="92"/>
      <c r="R709" s="89"/>
      <c r="S709" s="114" t="s">
        <v>37</v>
      </c>
      <c r="T709" s="114" t="s">
        <v>265</v>
      </c>
    </row>
    <row r="710" spans="3:20" ht="37.5" x14ac:dyDescent="0.3">
      <c r="C710" s="92">
        <v>136</v>
      </c>
      <c r="D710" s="90" t="s">
        <v>562</v>
      </c>
      <c r="E710" s="92">
        <v>1961</v>
      </c>
      <c r="F710" s="92"/>
      <c r="G710" s="112" t="s">
        <v>63</v>
      </c>
      <c r="H710" s="92">
        <v>2</v>
      </c>
      <c r="I710" s="93">
        <v>520.29999999999995</v>
      </c>
      <c r="J710" s="93">
        <v>298.89999999999998</v>
      </c>
      <c r="K710" s="90" t="s">
        <v>42</v>
      </c>
      <c r="L710" s="110">
        <f t="shared" si="69"/>
        <v>64850.191999999995</v>
      </c>
      <c r="M710" s="110">
        <f t="shared" si="64"/>
        <v>7934.5749999999989</v>
      </c>
      <c r="N710" s="115">
        <f t="shared" si="68"/>
        <v>72784.766999999993</v>
      </c>
      <c r="O710" s="93">
        <v>124.64</v>
      </c>
      <c r="P710" s="93">
        <v>15.25</v>
      </c>
      <c r="Q710" s="92"/>
      <c r="R710" s="89"/>
      <c r="S710" s="114" t="s">
        <v>37</v>
      </c>
      <c r="T710" s="114" t="s">
        <v>265</v>
      </c>
    </row>
    <row r="711" spans="3:20" ht="37.5" x14ac:dyDescent="0.3">
      <c r="C711" s="92">
        <v>137</v>
      </c>
      <c r="D711" s="90" t="s">
        <v>563</v>
      </c>
      <c r="E711" s="92">
        <v>1961</v>
      </c>
      <c r="F711" s="92"/>
      <c r="G711" s="112" t="s">
        <v>63</v>
      </c>
      <c r="H711" s="92">
        <v>2</v>
      </c>
      <c r="I711" s="93">
        <v>520.79999999999995</v>
      </c>
      <c r="J711" s="93">
        <v>297.7</v>
      </c>
      <c r="K711" s="90" t="s">
        <v>42</v>
      </c>
      <c r="L711" s="110">
        <f t="shared" si="69"/>
        <v>64912.511999999995</v>
      </c>
      <c r="M711" s="110">
        <f t="shared" si="64"/>
        <v>7942.1999999999989</v>
      </c>
      <c r="N711" s="115">
        <f t="shared" si="68"/>
        <v>72854.712</v>
      </c>
      <c r="O711" s="93">
        <v>124.64</v>
      </c>
      <c r="P711" s="93">
        <v>15.25</v>
      </c>
      <c r="Q711" s="92"/>
      <c r="R711" s="89"/>
      <c r="S711" s="114" t="s">
        <v>37</v>
      </c>
      <c r="T711" s="114" t="s">
        <v>265</v>
      </c>
    </row>
    <row r="712" spans="3:20" ht="37.5" x14ac:dyDescent="0.3">
      <c r="C712" s="92">
        <v>138</v>
      </c>
      <c r="D712" s="90" t="s">
        <v>564</v>
      </c>
      <c r="E712" s="92">
        <v>1960</v>
      </c>
      <c r="F712" s="108"/>
      <c r="G712" s="112" t="s">
        <v>63</v>
      </c>
      <c r="H712" s="92">
        <v>2</v>
      </c>
      <c r="I712" s="93">
        <v>525.4</v>
      </c>
      <c r="J712" s="93">
        <v>301</v>
      </c>
      <c r="K712" s="90" t="s">
        <v>42</v>
      </c>
      <c r="L712" s="110">
        <f t="shared" si="69"/>
        <v>65485.856</v>
      </c>
      <c r="M712" s="110">
        <f t="shared" si="64"/>
        <v>8012.3499999999995</v>
      </c>
      <c r="N712" s="115">
        <f t="shared" si="68"/>
        <v>73498.206000000006</v>
      </c>
      <c r="O712" s="93">
        <v>124.64</v>
      </c>
      <c r="P712" s="93">
        <v>15.25</v>
      </c>
      <c r="Q712" s="92"/>
      <c r="R712" s="89"/>
      <c r="S712" s="114" t="s">
        <v>37</v>
      </c>
      <c r="T712" s="114" t="s">
        <v>265</v>
      </c>
    </row>
    <row r="713" spans="3:20" ht="56.25" x14ac:dyDescent="0.3">
      <c r="C713" s="92">
        <v>139</v>
      </c>
      <c r="D713" s="90" t="s">
        <v>565</v>
      </c>
      <c r="E713" s="92">
        <v>1960</v>
      </c>
      <c r="F713" s="108"/>
      <c r="G713" s="112" t="s">
        <v>56</v>
      </c>
      <c r="H713" s="92">
        <v>2</v>
      </c>
      <c r="I713" s="93">
        <v>503.2</v>
      </c>
      <c r="J713" s="93">
        <v>273</v>
      </c>
      <c r="K713" s="90" t="s">
        <v>42</v>
      </c>
      <c r="L713" s="110">
        <f t="shared" si="69"/>
        <v>61360.207999999999</v>
      </c>
      <c r="M713" s="110">
        <f t="shared" si="64"/>
        <v>7643.6079999999993</v>
      </c>
      <c r="N713" s="115">
        <f t="shared" si="68"/>
        <v>69003.815999999992</v>
      </c>
      <c r="O713" s="93">
        <v>121.94</v>
      </c>
      <c r="P713" s="93">
        <v>15.19</v>
      </c>
      <c r="Q713" s="92"/>
      <c r="R713" s="89"/>
      <c r="S713" s="114" t="s">
        <v>37</v>
      </c>
      <c r="T713" s="114" t="s">
        <v>265</v>
      </c>
    </row>
    <row r="714" spans="3:20" ht="37.5" x14ac:dyDescent="0.3">
      <c r="C714" s="92">
        <v>140</v>
      </c>
      <c r="D714" s="90" t="s">
        <v>566</v>
      </c>
      <c r="E714" s="92">
        <v>1960</v>
      </c>
      <c r="F714" s="108"/>
      <c r="G714" s="112" t="s">
        <v>34</v>
      </c>
      <c r="H714" s="92">
        <v>2</v>
      </c>
      <c r="I714" s="93">
        <v>501.2</v>
      </c>
      <c r="J714" s="93">
        <v>268.89999999999998</v>
      </c>
      <c r="K714" s="90" t="s">
        <v>42</v>
      </c>
      <c r="L714" s="110">
        <f>I714*O714</f>
        <v>61021.1</v>
      </c>
      <c r="M714" s="110">
        <f>I714*P714</f>
        <v>7613.2279999999992</v>
      </c>
      <c r="N714" s="115">
        <f t="shared" si="68"/>
        <v>68634.327999999994</v>
      </c>
      <c r="O714" s="93">
        <v>121.75</v>
      </c>
      <c r="P714" s="93">
        <v>15.19</v>
      </c>
      <c r="Q714" s="92"/>
      <c r="R714" s="89"/>
      <c r="S714" s="114" t="s">
        <v>37</v>
      </c>
      <c r="T714" s="114" t="s">
        <v>265</v>
      </c>
    </row>
    <row r="715" spans="3:20" ht="37.5" x14ac:dyDescent="0.3">
      <c r="C715" s="92">
        <v>141</v>
      </c>
      <c r="D715" s="90" t="s">
        <v>567</v>
      </c>
      <c r="E715" s="92">
        <v>1972</v>
      </c>
      <c r="F715" s="92"/>
      <c r="G715" s="92" t="s">
        <v>34</v>
      </c>
      <c r="H715" s="92">
        <v>4</v>
      </c>
      <c r="I715" s="93">
        <v>11375.2</v>
      </c>
      <c r="J715" s="93">
        <v>5212.7</v>
      </c>
      <c r="K715" s="90" t="s">
        <v>42</v>
      </c>
      <c r="L715" s="110">
        <f>I715*O715</f>
        <v>1711398.84</v>
      </c>
      <c r="M715" s="110">
        <f>I715*P715</f>
        <v>170172.99200000003</v>
      </c>
      <c r="N715" s="115">
        <f t="shared" si="68"/>
        <v>1881571.8320000002</v>
      </c>
      <c r="O715" s="93">
        <v>150.44999999999999</v>
      </c>
      <c r="P715" s="93">
        <v>14.96</v>
      </c>
      <c r="Q715" s="92"/>
      <c r="R715" s="89"/>
      <c r="S715" s="114" t="s">
        <v>37</v>
      </c>
      <c r="T715" s="114" t="s">
        <v>265</v>
      </c>
    </row>
    <row r="716" spans="3:20" ht="37.5" x14ac:dyDescent="0.3">
      <c r="C716" s="92">
        <v>142</v>
      </c>
      <c r="D716" s="90" t="s">
        <v>568</v>
      </c>
      <c r="E716" s="92">
        <v>1961</v>
      </c>
      <c r="F716" s="92"/>
      <c r="G716" s="112" t="s">
        <v>63</v>
      </c>
      <c r="H716" s="112">
        <v>2</v>
      </c>
      <c r="I716" s="110">
        <v>521.4</v>
      </c>
      <c r="J716" s="110">
        <v>298.8</v>
      </c>
      <c r="K716" s="90" t="s">
        <v>42</v>
      </c>
      <c r="L716" s="110">
        <f t="shared" si="69"/>
        <v>87334.5</v>
      </c>
      <c r="M716" s="110">
        <f t="shared" si="64"/>
        <v>7956.5639999999994</v>
      </c>
      <c r="N716" s="115">
        <f t="shared" si="68"/>
        <v>95291.063999999998</v>
      </c>
      <c r="O716" s="93">
        <v>167.5</v>
      </c>
      <c r="P716" s="93">
        <v>15.26</v>
      </c>
      <c r="Q716" s="92"/>
      <c r="R716" s="89"/>
      <c r="S716" s="114" t="s">
        <v>37</v>
      </c>
      <c r="T716" s="114" t="s">
        <v>265</v>
      </c>
    </row>
    <row r="717" spans="3:20" ht="37.5" x14ac:dyDescent="0.3">
      <c r="C717" s="92">
        <v>143</v>
      </c>
      <c r="D717" s="90" t="s">
        <v>569</v>
      </c>
      <c r="E717" s="112">
        <v>1965</v>
      </c>
      <c r="F717" s="112"/>
      <c r="G717" s="114" t="s">
        <v>34</v>
      </c>
      <c r="H717" s="112">
        <v>3</v>
      </c>
      <c r="I717" s="110">
        <f>J717*1.8</f>
        <v>1977.4079999999999</v>
      </c>
      <c r="J717" s="110">
        <v>1098.56</v>
      </c>
      <c r="K717" s="90" t="s">
        <v>42</v>
      </c>
      <c r="L717" s="49">
        <v>281572.76699999999</v>
      </c>
      <c r="M717" s="115">
        <v>26761.114799999996</v>
      </c>
      <c r="N717" s="115">
        <f t="shared" si="68"/>
        <v>308333.88179999997</v>
      </c>
      <c r="O717" s="115">
        <v>174.45</v>
      </c>
      <c r="P717" s="115">
        <v>16.579999999999998</v>
      </c>
      <c r="Q717" s="114"/>
      <c r="R717" s="89"/>
      <c r="S717" s="114" t="s">
        <v>37</v>
      </c>
      <c r="T717" s="114" t="s">
        <v>265</v>
      </c>
    </row>
    <row r="718" spans="3:20" ht="29.25" customHeight="1" x14ac:dyDescent="0.3">
      <c r="C718" s="92">
        <v>144</v>
      </c>
      <c r="D718" s="90" t="s">
        <v>570</v>
      </c>
      <c r="E718" s="112">
        <v>1967</v>
      </c>
      <c r="F718" s="112"/>
      <c r="G718" s="114" t="s">
        <v>34</v>
      </c>
      <c r="H718" s="112">
        <v>5</v>
      </c>
      <c r="I718" s="110">
        <f>J718*1.8</f>
        <v>4039.0739999999996</v>
      </c>
      <c r="J718" s="110">
        <v>2243.9299999999998</v>
      </c>
      <c r="K718" s="90" t="s">
        <v>229</v>
      </c>
      <c r="L718" s="49">
        <v>3519345.6179999998</v>
      </c>
      <c r="M718" s="115">
        <v>75319.366999999998</v>
      </c>
      <c r="N718" s="115">
        <f t="shared" si="68"/>
        <v>3594664.9849999999</v>
      </c>
      <c r="O718" s="115">
        <v>1040.58</v>
      </c>
      <c r="P718" s="115">
        <v>22.27</v>
      </c>
      <c r="Q718" s="114"/>
      <c r="R718" s="89"/>
      <c r="S718" s="114" t="s">
        <v>37</v>
      </c>
      <c r="T718" s="114" t="s">
        <v>265</v>
      </c>
    </row>
    <row r="719" spans="3:20" ht="33.75" customHeight="1" x14ac:dyDescent="0.3">
      <c r="C719" s="92">
        <v>145</v>
      </c>
      <c r="D719" s="90" t="s">
        <v>571</v>
      </c>
      <c r="E719" s="112">
        <v>38</v>
      </c>
      <c r="F719" s="112"/>
      <c r="G719" s="114" t="s">
        <v>63</v>
      </c>
      <c r="H719" s="112">
        <v>2</v>
      </c>
      <c r="I719" s="110">
        <f>J719*1.8</f>
        <v>862.56</v>
      </c>
      <c r="J719" s="110">
        <v>479.2</v>
      </c>
      <c r="K719" s="90" t="s">
        <v>229</v>
      </c>
      <c r="L719" s="49">
        <v>617902.04400000011</v>
      </c>
      <c r="M719" s="115">
        <v>19699.392000000003</v>
      </c>
      <c r="N719" s="115">
        <f t="shared" si="68"/>
        <v>637601.4360000001</v>
      </c>
      <c r="O719" s="115">
        <v>1114.1400000000001</v>
      </c>
      <c r="P719" s="115">
        <v>35.520000000000003</v>
      </c>
      <c r="Q719" s="114"/>
      <c r="R719" s="89"/>
      <c r="S719" s="114" t="s">
        <v>37</v>
      </c>
      <c r="T719" s="114" t="s">
        <v>265</v>
      </c>
    </row>
    <row r="720" spans="3:20" ht="33.75" customHeight="1" x14ac:dyDescent="0.3">
      <c r="C720" s="92">
        <v>146</v>
      </c>
      <c r="D720" s="90" t="s">
        <v>572</v>
      </c>
      <c r="E720" s="112">
        <v>38</v>
      </c>
      <c r="F720" s="112"/>
      <c r="G720" s="114" t="s">
        <v>63</v>
      </c>
      <c r="H720" s="112">
        <v>2</v>
      </c>
      <c r="I720" s="110">
        <f>J720*1.8</f>
        <v>884.16</v>
      </c>
      <c r="J720" s="110">
        <v>491.2</v>
      </c>
      <c r="K720" s="90" t="s">
        <v>229</v>
      </c>
      <c r="L720" s="49">
        <v>620353.152</v>
      </c>
      <c r="M720" s="115">
        <v>19777.536</v>
      </c>
      <c r="N720" s="115">
        <f t="shared" si="68"/>
        <v>640130.68799999997</v>
      </c>
      <c r="O720" s="115">
        <v>1114.1400000000001</v>
      </c>
      <c r="P720" s="115">
        <v>35.520000000000003</v>
      </c>
      <c r="Q720" s="114"/>
      <c r="R720" s="89"/>
      <c r="S720" s="114" t="s">
        <v>37</v>
      </c>
      <c r="T720" s="114" t="s">
        <v>265</v>
      </c>
    </row>
    <row r="721" spans="3:20" ht="56.25" x14ac:dyDescent="0.3">
      <c r="C721" s="92">
        <v>147</v>
      </c>
      <c r="D721" s="113" t="s">
        <v>573</v>
      </c>
      <c r="E721" s="112">
        <v>1993</v>
      </c>
      <c r="F721" s="112"/>
      <c r="G721" s="112" t="s">
        <v>83</v>
      </c>
      <c r="H721" s="112">
        <v>10</v>
      </c>
      <c r="I721" s="110">
        <v>5908.2</v>
      </c>
      <c r="J721" s="110">
        <v>4278.1000000000004</v>
      </c>
      <c r="K721" s="113" t="s">
        <v>447</v>
      </c>
      <c r="L721" s="49">
        <v>3332807.6320000002</v>
      </c>
      <c r="M721" s="115">
        <v>71327.900000000009</v>
      </c>
      <c r="N721" s="115">
        <f t="shared" si="68"/>
        <v>3404135.5320000001</v>
      </c>
      <c r="O721" s="115">
        <v>724.24</v>
      </c>
      <c r="P721" s="115">
        <v>15.5</v>
      </c>
      <c r="Q721" s="114"/>
      <c r="R721" s="89"/>
      <c r="S721" s="114" t="s">
        <v>37</v>
      </c>
      <c r="T721" s="114" t="s">
        <v>265</v>
      </c>
    </row>
    <row r="722" spans="3:20" ht="37.5" x14ac:dyDescent="0.3">
      <c r="C722" s="92">
        <v>148</v>
      </c>
      <c r="D722" s="90" t="s">
        <v>574</v>
      </c>
      <c r="E722" s="112">
        <v>1968</v>
      </c>
      <c r="F722" s="112"/>
      <c r="G722" s="114" t="s">
        <v>34</v>
      </c>
      <c r="H722" s="112">
        <v>5</v>
      </c>
      <c r="I722" s="110">
        <v>6512.5</v>
      </c>
      <c r="J722" s="110">
        <v>3933.2</v>
      </c>
      <c r="K722" s="90" t="s">
        <v>42</v>
      </c>
      <c r="L722" s="49">
        <v>776923.79999999993</v>
      </c>
      <c r="M722" s="115">
        <v>77253.440000000002</v>
      </c>
      <c r="N722" s="115">
        <f t="shared" si="68"/>
        <v>854177.24</v>
      </c>
      <c r="O722" s="115">
        <v>150.44999999999999</v>
      </c>
      <c r="P722" s="115">
        <v>14.96</v>
      </c>
      <c r="Q722" s="114"/>
      <c r="R722" s="89"/>
      <c r="S722" s="114" t="s">
        <v>37</v>
      </c>
      <c r="T722" s="114" t="s">
        <v>265</v>
      </c>
    </row>
    <row r="723" spans="3:20" ht="37.5" x14ac:dyDescent="0.3">
      <c r="C723" s="92">
        <v>149</v>
      </c>
      <c r="D723" s="90" t="s">
        <v>575</v>
      </c>
      <c r="E723" s="112">
        <v>1967</v>
      </c>
      <c r="F723" s="112"/>
      <c r="G723" s="114" t="s">
        <v>34</v>
      </c>
      <c r="H723" s="112">
        <v>5</v>
      </c>
      <c r="I723" s="110">
        <v>6486.1</v>
      </c>
      <c r="J723" s="110">
        <v>3919.2</v>
      </c>
      <c r="K723" s="90" t="s">
        <v>42</v>
      </c>
      <c r="L723" s="49">
        <v>774065.24999999988</v>
      </c>
      <c r="M723" s="115">
        <v>76969.200000000012</v>
      </c>
      <c r="N723" s="115">
        <f t="shared" si="68"/>
        <v>851034.45</v>
      </c>
      <c r="O723" s="115">
        <v>150.44999999999999</v>
      </c>
      <c r="P723" s="115">
        <v>14.96</v>
      </c>
      <c r="Q723" s="114"/>
      <c r="R723" s="89"/>
      <c r="S723" s="114" t="s">
        <v>37</v>
      </c>
      <c r="T723" s="114" t="s">
        <v>265</v>
      </c>
    </row>
    <row r="724" spans="3:20" ht="37.5" x14ac:dyDescent="0.3">
      <c r="C724" s="92">
        <v>150</v>
      </c>
      <c r="D724" s="90" t="s">
        <v>576</v>
      </c>
      <c r="E724" s="112">
        <v>1969</v>
      </c>
      <c r="F724" s="112"/>
      <c r="G724" s="114" t="s">
        <v>34</v>
      </c>
      <c r="H724" s="112">
        <v>5</v>
      </c>
      <c r="I724" s="110">
        <v>6445.6</v>
      </c>
      <c r="J724" s="110">
        <v>3925.6</v>
      </c>
      <c r="K724" s="90" t="s">
        <v>42</v>
      </c>
      <c r="L724" s="49">
        <v>770604.89999999991</v>
      </c>
      <c r="M724" s="115">
        <v>76625.12000000001</v>
      </c>
      <c r="N724" s="115">
        <f t="shared" si="68"/>
        <v>847230.0199999999</v>
      </c>
      <c r="O724" s="115">
        <v>150.44999999999999</v>
      </c>
      <c r="P724" s="115">
        <v>14.96</v>
      </c>
      <c r="Q724" s="114"/>
      <c r="R724" s="89"/>
      <c r="S724" s="114" t="s">
        <v>37</v>
      </c>
      <c r="T724" s="114" t="s">
        <v>265</v>
      </c>
    </row>
    <row r="725" spans="3:20" ht="37.5" x14ac:dyDescent="0.3">
      <c r="C725" s="92">
        <v>151</v>
      </c>
      <c r="D725" s="90" t="s">
        <v>577</v>
      </c>
      <c r="E725" s="112">
        <v>1956</v>
      </c>
      <c r="F725" s="112"/>
      <c r="G725" s="114" t="s">
        <v>34</v>
      </c>
      <c r="H725" s="112">
        <v>5</v>
      </c>
      <c r="I725" s="110">
        <v>6068.2</v>
      </c>
      <c r="J725" s="110">
        <v>3868.8</v>
      </c>
      <c r="K725" s="90" t="s">
        <v>42</v>
      </c>
      <c r="L725" s="49">
        <v>885458.42999999993</v>
      </c>
      <c r="M725" s="115">
        <v>88045.584000000003</v>
      </c>
      <c r="N725" s="115">
        <f t="shared" si="68"/>
        <v>973504.01399999997</v>
      </c>
      <c r="O725" s="115">
        <v>150.44999999999999</v>
      </c>
      <c r="P725" s="115">
        <v>14.96</v>
      </c>
      <c r="Q725" s="114"/>
      <c r="R725" s="89"/>
      <c r="S725" s="114" t="s">
        <v>37</v>
      </c>
      <c r="T725" s="114" t="s">
        <v>265</v>
      </c>
    </row>
    <row r="726" spans="3:20" ht="37.5" x14ac:dyDescent="0.3">
      <c r="C726" s="92">
        <v>152</v>
      </c>
      <c r="D726" s="90" t="s">
        <v>578</v>
      </c>
      <c r="E726" s="112">
        <v>1966</v>
      </c>
      <c r="F726" s="112"/>
      <c r="G726" s="114" t="s">
        <v>34</v>
      </c>
      <c r="H726" s="112">
        <v>5</v>
      </c>
      <c r="I726" s="110">
        <v>5564.1</v>
      </c>
      <c r="J726" s="110">
        <v>3416</v>
      </c>
      <c r="K726" s="90" t="s">
        <v>42</v>
      </c>
      <c r="L726" s="49">
        <v>837118.84499999997</v>
      </c>
      <c r="M726" s="115">
        <v>83238.936000000016</v>
      </c>
      <c r="N726" s="115">
        <f t="shared" si="68"/>
        <v>920357.78099999996</v>
      </c>
      <c r="O726" s="115">
        <v>150.44999999999999</v>
      </c>
      <c r="P726" s="115">
        <v>14.96</v>
      </c>
      <c r="Q726" s="114"/>
      <c r="R726" s="89"/>
      <c r="S726" s="114" t="s">
        <v>37</v>
      </c>
      <c r="T726" s="114" t="s">
        <v>265</v>
      </c>
    </row>
    <row r="727" spans="3:20" ht="37.5" x14ac:dyDescent="0.3">
      <c r="C727" s="92">
        <v>153</v>
      </c>
      <c r="D727" s="90" t="s">
        <v>579</v>
      </c>
      <c r="E727" s="112">
        <v>1968</v>
      </c>
      <c r="F727" s="112"/>
      <c r="G727" s="114" t="s">
        <v>34</v>
      </c>
      <c r="H727" s="112">
        <v>5</v>
      </c>
      <c r="I727" s="110">
        <v>6590.1</v>
      </c>
      <c r="J727" s="110">
        <v>4008.1</v>
      </c>
      <c r="K727" s="90" t="s">
        <v>42</v>
      </c>
      <c r="L727" s="49">
        <v>936581.33999999985</v>
      </c>
      <c r="M727" s="115">
        <v>93128.991999999998</v>
      </c>
      <c r="N727" s="115">
        <f t="shared" si="68"/>
        <v>1029710.3319999998</v>
      </c>
      <c r="O727" s="115">
        <v>150.44999999999999</v>
      </c>
      <c r="P727" s="115">
        <v>14.96</v>
      </c>
      <c r="Q727" s="114"/>
      <c r="R727" s="89"/>
      <c r="S727" s="114" t="s">
        <v>37</v>
      </c>
      <c r="T727" s="114" t="s">
        <v>265</v>
      </c>
    </row>
    <row r="728" spans="3:20" ht="37.5" x14ac:dyDescent="0.3">
      <c r="C728" s="92">
        <v>154</v>
      </c>
      <c r="D728" s="90" t="s">
        <v>580</v>
      </c>
      <c r="E728" s="112">
        <v>1978</v>
      </c>
      <c r="F728" s="112"/>
      <c r="G728" s="114" t="s">
        <v>34</v>
      </c>
      <c r="H728" s="112">
        <v>5</v>
      </c>
      <c r="I728" s="110">
        <f>J728*1.8</f>
        <v>11302.992</v>
      </c>
      <c r="J728" s="110">
        <v>6279.44</v>
      </c>
      <c r="K728" s="90" t="s">
        <v>42</v>
      </c>
      <c r="L728" s="49">
        <v>944478.46049999981</v>
      </c>
      <c r="M728" s="115">
        <v>93914.242400000003</v>
      </c>
      <c r="N728" s="115">
        <f t="shared" si="68"/>
        <v>1038392.7028999998</v>
      </c>
      <c r="O728" s="115">
        <v>150.44999999999999</v>
      </c>
      <c r="P728" s="115">
        <v>14.96</v>
      </c>
      <c r="Q728" s="114"/>
      <c r="R728" s="89"/>
      <c r="S728" s="114" t="s">
        <v>37</v>
      </c>
      <c r="T728" s="114" t="s">
        <v>265</v>
      </c>
    </row>
    <row r="729" spans="3:20" ht="37.5" x14ac:dyDescent="0.3">
      <c r="C729" s="92">
        <v>155</v>
      </c>
      <c r="D729" s="90" t="s">
        <v>581</v>
      </c>
      <c r="E729" s="112">
        <v>1986</v>
      </c>
      <c r="F729" s="112"/>
      <c r="G729" s="114" t="s">
        <v>34</v>
      </c>
      <c r="H729" s="112">
        <v>5</v>
      </c>
      <c r="I729" s="110">
        <f>J729*1.8</f>
        <v>10952.1</v>
      </c>
      <c r="J729" s="110">
        <v>6084.5</v>
      </c>
      <c r="K729" s="90" t="s">
        <v>42</v>
      </c>
      <c r="L729" s="49">
        <v>1510788.8099999998</v>
      </c>
      <c r="M729" s="115">
        <v>150225.32800000001</v>
      </c>
      <c r="N729" s="115">
        <f t="shared" si="68"/>
        <v>1661014.1379999998</v>
      </c>
      <c r="O729" s="115">
        <v>150.44999999999999</v>
      </c>
      <c r="P729" s="115">
        <v>14.96</v>
      </c>
      <c r="Q729" s="114"/>
      <c r="R729" s="89"/>
      <c r="S729" s="114" t="s">
        <v>37</v>
      </c>
      <c r="T729" s="114" t="s">
        <v>265</v>
      </c>
    </row>
    <row r="730" spans="3:20" ht="47.25" customHeight="1" x14ac:dyDescent="0.3">
      <c r="C730" s="92">
        <v>156</v>
      </c>
      <c r="D730" s="90" t="s">
        <v>582</v>
      </c>
      <c r="E730" s="112">
        <v>1989</v>
      </c>
      <c r="F730" s="112"/>
      <c r="G730" s="112" t="s">
        <v>83</v>
      </c>
      <c r="H730" s="112">
        <v>10</v>
      </c>
      <c r="I730" s="110">
        <v>9706.2000000000007</v>
      </c>
      <c r="J730" s="110">
        <v>6502</v>
      </c>
      <c r="K730" s="90" t="s">
        <v>45</v>
      </c>
      <c r="L730" s="49">
        <v>3792925.5723000006</v>
      </c>
      <c r="M730" s="115">
        <v>66725.516700000007</v>
      </c>
      <c r="N730" s="115">
        <f t="shared" si="68"/>
        <v>3859651.0890000006</v>
      </c>
      <c r="O730" s="115">
        <v>392.79</v>
      </c>
      <c r="P730" s="115">
        <v>6.91</v>
      </c>
      <c r="Q730" s="114"/>
      <c r="R730" s="89"/>
      <c r="S730" s="114" t="s">
        <v>37</v>
      </c>
      <c r="T730" s="114" t="s">
        <v>265</v>
      </c>
    </row>
    <row r="731" spans="3:20" ht="31.5" customHeight="1" x14ac:dyDescent="0.3">
      <c r="C731" s="112"/>
      <c r="D731" s="90"/>
      <c r="E731" s="112"/>
      <c r="F731" s="112"/>
      <c r="G731" s="112"/>
      <c r="H731" s="112"/>
      <c r="I731" s="110"/>
      <c r="J731" s="110"/>
      <c r="K731" s="90" t="s">
        <v>229</v>
      </c>
      <c r="L731" s="49">
        <v>3332992.6692000004</v>
      </c>
      <c r="M731" s="115">
        <v>85845.129300000015</v>
      </c>
      <c r="N731" s="115">
        <f t="shared" si="68"/>
        <v>3418837.7985000005</v>
      </c>
      <c r="O731" s="115">
        <v>345.16</v>
      </c>
      <c r="P731" s="115">
        <v>8.89</v>
      </c>
      <c r="Q731" s="114"/>
      <c r="R731" s="89"/>
      <c r="S731" s="114" t="s">
        <v>37</v>
      </c>
      <c r="T731" s="114" t="s">
        <v>265</v>
      </c>
    </row>
    <row r="732" spans="3:20" ht="38.25" customHeight="1" x14ac:dyDescent="0.3">
      <c r="C732" s="112"/>
      <c r="D732" s="90"/>
      <c r="E732" s="112"/>
      <c r="F732" s="112"/>
      <c r="G732" s="112"/>
      <c r="H732" s="112"/>
      <c r="I732" s="110"/>
      <c r="J732" s="110"/>
      <c r="K732" s="90" t="s">
        <v>583</v>
      </c>
      <c r="L732" s="49">
        <v>480404.40750000003</v>
      </c>
      <c r="M732" s="115">
        <v>12553.281000000001</v>
      </c>
      <c r="N732" s="115">
        <f t="shared" si="68"/>
        <v>492957.68850000005</v>
      </c>
      <c r="O732" s="115">
        <v>49.75</v>
      </c>
      <c r="P732" s="115">
        <v>1.3</v>
      </c>
      <c r="Q732" s="114"/>
      <c r="R732" s="89"/>
      <c r="S732" s="114" t="s">
        <v>37</v>
      </c>
      <c r="T732" s="114" t="s">
        <v>265</v>
      </c>
    </row>
    <row r="733" spans="3:20" ht="43.5" customHeight="1" x14ac:dyDescent="0.3">
      <c r="C733" s="112">
        <v>157</v>
      </c>
      <c r="D733" s="90" t="s">
        <v>584</v>
      </c>
      <c r="E733" s="112">
        <v>1990</v>
      </c>
      <c r="F733" s="112"/>
      <c r="G733" s="112" t="s">
        <v>83</v>
      </c>
      <c r="H733" s="112">
        <v>9</v>
      </c>
      <c r="I733" s="110">
        <v>9621.1</v>
      </c>
      <c r="J733" s="110">
        <v>5984.8</v>
      </c>
      <c r="K733" s="90" t="s">
        <v>45</v>
      </c>
      <c r="L733" s="49">
        <v>3588721.5520000001</v>
      </c>
      <c r="M733" s="115">
        <v>63799.879000000008</v>
      </c>
      <c r="N733" s="115">
        <f t="shared" si="68"/>
        <v>3652521.4310000003</v>
      </c>
      <c r="O733" s="115">
        <v>414.56</v>
      </c>
      <c r="P733" s="115">
        <v>7.37</v>
      </c>
      <c r="Q733" s="114"/>
      <c r="R733" s="89"/>
      <c r="S733" s="114" t="s">
        <v>37</v>
      </c>
      <c r="T733" s="114" t="s">
        <v>265</v>
      </c>
    </row>
    <row r="734" spans="3:20" ht="31.5" customHeight="1" x14ac:dyDescent="0.3">
      <c r="C734" s="112"/>
      <c r="D734" s="90"/>
      <c r="E734" s="112"/>
      <c r="F734" s="112"/>
      <c r="G734" s="112"/>
      <c r="H734" s="112"/>
      <c r="I734" s="110"/>
      <c r="J734" s="110"/>
      <c r="K734" s="90" t="s">
        <v>229</v>
      </c>
      <c r="L734" s="49">
        <v>3165928.3240000005</v>
      </c>
      <c r="M734" s="115">
        <v>80767.011000000013</v>
      </c>
      <c r="N734" s="115">
        <f t="shared" si="68"/>
        <v>3246695.3350000004</v>
      </c>
      <c r="O734" s="115">
        <v>365.72</v>
      </c>
      <c r="P734" s="115">
        <v>9.33</v>
      </c>
      <c r="Q734" s="114"/>
      <c r="R734" s="89"/>
      <c r="S734" s="114" t="s">
        <v>37</v>
      </c>
      <c r="T734" s="114" t="s">
        <v>265</v>
      </c>
    </row>
    <row r="735" spans="3:20" ht="27" customHeight="1" x14ac:dyDescent="0.3">
      <c r="C735" s="112"/>
      <c r="D735" s="90"/>
      <c r="E735" s="112"/>
      <c r="F735" s="112"/>
      <c r="G735" s="112"/>
      <c r="H735" s="112"/>
      <c r="I735" s="110"/>
      <c r="J735" s="110"/>
      <c r="K735" s="90" t="s">
        <v>583</v>
      </c>
      <c r="L735" s="49">
        <v>805073.10000000009</v>
      </c>
      <c r="M735" s="115">
        <v>19304.441000000003</v>
      </c>
      <c r="N735" s="115">
        <f t="shared" si="68"/>
        <v>824377.54100000008</v>
      </c>
      <c r="O735" s="115">
        <v>93</v>
      </c>
      <c r="P735" s="115">
        <v>2.23</v>
      </c>
      <c r="Q735" s="114"/>
      <c r="R735" s="89"/>
      <c r="S735" s="114" t="s">
        <v>37</v>
      </c>
      <c r="T735" s="114" t="s">
        <v>265</v>
      </c>
    </row>
    <row r="736" spans="3:20" ht="37.5" x14ac:dyDescent="0.3">
      <c r="C736" s="112">
        <v>158</v>
      </c>
      <c r="D736" s="90" t="s">
        <v>585</v>
      </c>
      <c r="E736" s="112">
        <v>1973</v>
      </c>
      <c r="F736" s="112"/>
      <c r="G736" s="114" t="s">
        <v>34</v>
      </c>
      <c r="H736" s="112">
        <v>5</v>
      </c>
      <c r="I736" s="110">
        <f>J736*1.8</f>
        <v>7156.4400000000005</v>
      </c>
      <c r="J736" s="110">
        <v>3975.8</v>
      </c>
      <c r="K736" s="90" t="s">
        <v>42</v>
      </c>
      <c r="L736" s="49">
        <v>952769.76</v>
      </c>
      <c r="M736" s="115">
        <v>94738.688000000009</v>
      </c>
      <c r="N736" s="115">
        <f t="shared" si="68"/>
        <v>1047508.448</v>
      </c>
      <c r="O736" s="115">
        <v>150.44999999999999</v>
      </c>
      <c r="P736" s="115">
        <v>14.96</v>
      </c>
      <c r="Q736" s="114"/>
      <c r="R736" s="89"/>
      <c r="S736" s="114" t="s">
        <v>37</v>
      </c>
      <c r="T736" s="114" t="s">
        <v>265</v>
      </c>
    </row>
    <row r="737" spans="1:24" ht="33.75" customHeight="1" x14ac:dyDescent="0.3">
      <c r="C737" s="112">
        <v>159</v>
      </c>
      <c r="D737" s="90" t="s">
        <v>586</v>
      </c>
      <c r="E737" s="112">
        <v>1973</v>
      </c>
      <c r="F737" s="112"/>
      <c r="G737" s="114" t="s">
        <v>34</v>
      </c>
      <c r="H737" s="112">
        <v>5</v>
      </c>
      <c r="I737" s="110">
        <f>J737*1.8</f>
        <v>8433.7379999999994</v>
      </c>
      <c r="J737" s="110">
        <v>4685.41</v>
      </c>
      <c r="K737" s="90" t="s">
        <v>229</v>
      </c>
      <c r="L737" s="49">
        <v>7900405.9397999998</v>
      </c>
      <c r="M737" s="115">
        <v>169080.74369999999</v>
      </c>
      <c r="N737" s="115">
        <f t="shared" si="68"/>
        <v>8069486.6834999993</v>
      </c>
      <c r="O737" s="115">
        <v>1040.58</v>
      </c>
      <c r="P737" s="115">
        <v>22.27</v>
      </c>
      <c r="Q737" s="114"/>
      <c r="R737" s="89"/>
      <c r="S737" s="114" t="s">
        <v>37</v>
      </c>
      <c r="T737" s="114" t="s">
        <v>265</v>
      </c>
    </row>
    <row r="738" spans="1:24" ht="37.5" x14ac:dyDescent="0.3">
      <c r="C738" s="112">
        <v>160</v>
      </c>
      <c r="D738" s="90" t="s">
        <v>587</v>
      </c>
      <c r="E738" s="112">
        <v>1977.2012</v>
      </c>
      <c r="F738" s="112"/>
      <c r="G738" s="114" t="s">
        <v>34</v>
      </c>
      <c r="H738" s="112">
        <v>3</v>
      </c>
      <c r="I738" s="110">
        <f>J738*1.8</f>
        <v>857.88000000000011</v>
      </c>
      <c r="J738" s="110">
        <v>476.6</v>
      </c>
      <c r="K738" s="90" t="s">
        <v>42</v>
      </c>
      <c r="L738" s="49">
        <v>116809.37999999999</v>
      </c>
      <c r="M738" s="115">
        <v>11614.944</v>
      </c>
      <c r="N738" s="115">
        <f t="shared" si="68"/>
        <v>128424.32399999999</v>
      </c>
      <c r="O738" s="115">
        <v>150.44999999999999</v>
      </c>
      <c r="P738" s="115">
        <v>14.96</v>
      </c>
      <c r="Q738" s="114"/>
      <c r="R738" s="89"/>
      <c r="S738" s="114" t="s">
        <v>37</v>
      </c>
      <c r="T738" s="114" t="s">
        <v>265</v>
      </c>
    </row>
    <row r="739" spans="1:24" ht="37.5" x14ac:dyDescent="0.3">
      <c r="C739" s="112">
        <v>161</v>
      </c>
      <c r="D739" s="90" t="s">
        <v>588</v>
      </c>
      <c r="E739" s="92">
        <v>1960</v>
      </c>
      <c r="F739" s="92"/>
      <c r="G739" s="109" t="s">
        <v>34</v>
      </c>
      <c r="H739" s="92">
        <v>2</v>
      </c>
      <c r="I739" s="110">
        <v>1272.8</v>
      </c>
      <c r="J739" s="110">
        <v>638</v>
      </c>
      <c r="K739" s="90" t="s">
        <v>42</v>
      </c>
      <c r="L739" s="110">
        <f>I739*O739</f>
        <v>208535.552</v>
      </c>
      <c r="M739" s="110">
        <f>I739*P739</f>
        <v>19346.559999999998</v>
      </c>
      <c r="N739" s="115">
        <f t="shared" si="68"/>
        <v>227882.11199999999</v>
      </c>
      <c r="O739" s="93">
        <v>163.84</v>
      </c>
      <c r="P739" s="93">
        <v>15.2</v>
      </c>
      <c r="Q739" s="92"/>
      <c r="R739" s="89"/>
      <c r="S739" s="114" t="s">
        <v>37</v>
      </c>
      <c r="T739" s="114" t="s">
        <v>265</v>
      </c>
      <c r="U739" s="96" t="s">
        <v>589</v>
      </c>
    </row>
    <row r="740" spans="1:24" ht="37.5" x14ac:dyDescent="0.3">
      <c r="C740" s="112">
        <v>162</v>
      </c>
      <c r="D740" s="90" t="s">
        <v>590</v>
      </c>
      <c r="E740" s="92">
        <v>1959</v>
      </c>
      <c r="F740" s="92"/>
      <c r="G740" s="109" t="s">
        <v>34</v>
      </c>
      <c r="H740" s="92">
        <v>2</v>
      </c>
      <c r="I740" s="110">
        <v>1269.2</v>
      </c>
      <c r="J740" s="110">
        <v>646.79999999999995</v>
      </c>
      <c r="K740" s="90" t="s">
        <v>42</v>
      </c>
      <c r="L740" s="110">
        <f>I740*O740</f>
        <v>207945.728</v>
      </c>
      <c r="M740" s="110">
        <f>I740*P740</f>
        <v>19291.84</v>
      </c>
      <c r="N740" s="115">
        <f t="shared" si="68"/>
        <v>227237.568</v>
      </c>
      <c r="O740" s="93">
        <v>163.84</v>
      </c>
      <c r="P740" s="93">
        <v>15.2</v>
      </c>
      <c r="Q740" s="92"/>
      <c r="R740" s="89"/>
      <c r="S740" s="114" t="s">
        <v>37</v>
      </c>
      <c r="T740" s="114" t="s">
        <v>265</v>
      </c>
      <c r="U740" s="96" t="s">
        <v>589</v>
      </c>
    </row>
    <row r="741" spans="1:24" ht="37.5" x14ac:dyDescent="0.3">
      <c r="C741" s="112">
        <v>163</v>
      </c>
      <c r="D741" s="90" t="s">
        <v>591</v>
      </c>
      <c r="E741" s="112">
        <v>1959</v>
      </c>
      <c r="F741" s="112"/>
      <c r="G741" s="112" t="s">
        <v>34</v>
      </c>
      <c r="H741" s="112">
        <v>2</v>
      </c>
      <c r="I741" s="110">
        <v>1273.4000000000001</v>
      </c>
      <c r="J741" s="110">
        <v>634.6</v>
      </c>
      <c r="K741" s="90" t="s">
        <v>42</v>
      </c>
      <c r="L741" s="110">
        <f>I741*O741</f>
        <v>208633.85600000003</v>
      </c>
      <c r="M741" s="110">
        <f>I741*P741</f>
        <v>19355.68</v>
      </c>
      <c r="N741" s="115">
        <f t="shared" si="68"/>
        <v>227989.53600000002</v>
      </c>
      <c r="O741" s="93">
        <v>163.84</v>
      </c>
      <c r="P741" s="93">
        <v>15.2</v>
      </c>
      <c r="Q741" s="92"/>
      <c r="R741" s="89"/>
      <c r="S741" s="114" t="s">
        <v>37</v>
      </c>
      <c r="T741" s="114" t="s">
        <v>265</v>
      </c>
      <c r="U741" s="96" t="s">
        <v>589</v>
      </c>
    </row>
    <row r="742" spans="1:24" ht="56.25" x14ac:dyDescent="0.3">
      <c r="C742" s="112">
        <v>164</v>
      </c>
      <c r="D742" s="113" t="s">
        <v>592</v>
      </c>
      <c r="E742" s="112">
        <v>1992</v>
      </c>
      <c r="F742" s="112"/>
      <c r="G742" s="112" t="s">
        <v>83</v>
      </c>
      <c r="H742" s="112">
        <v>9</v>
      </c>
      <c r="I742" s="110">
        <v>3161.5</v>
      </c>
      <c r="J742" s="110">
        <v>2089.8000000000002</v>
      </c>
      <c r="K742" s="113" t="s">
        <v>447</v>
      </c>
      <c r="L742" s="49">
        <v>2067625.2439999997</v>
      </c>
      <c r="M742" s="115">
        <v>44255.769</v>
      </c>
      <c r="N742" s="115">
        <f t="shared" si="68"/>
        <v>2111881.0129999998</v>
      </c>
      <c r="O742" s="115">
        <v>772.28</v>
      </c>
      <c r="P742" s="115">
        <v>16.53</v>
      </c>
      <c r="Q742" s="114"/>
      <c r="R742" s="89"/>
      <c r="S742" s="114" t="s">
        <v>37</v>
      </c>
      <c r="T742" s="114" t="s">
        <v>265</v>
      </c>
      <c r="U742" s="96" t="s">
        <v>589</v>
      </c>
    </row>
    <row r="743" spans="1:24" ht="56.25" x14ac:dyDescent="0.3">
      <c r="C743" s="112">
        <v>165</v>
      </c>
      <c r="D743" s="113" t="s">
        <v>593</v>
      </c>
      <c r="E743" s="112">
        <v>1992</v>
      </c>
      <c r="F743" s="112"/>
      <c r="G743" s="112" t="s">
        <v>83</v>
      </c>
      <c r="H743" s="112">
        <v>9</v>
      </c>
      <c r="I743" s="110">
        <v>11114.9</v>
      </c>
      <c r="J743" s="110">
        <v>8385.4</v>
      </c>
      <c r="K743" s="113" t="s">
        <v>447</v>
      </c>
      <c r="L743" s="49">
        <v>8480792.8199999984</v>
      </c>
      <c r="M743" s="115">
        <v>181524.19499999998</v>
      </c>
      <c r="N743" s="115">
        <f t="shared" si="68"/>
        <v>8662317.0149999987</v>
      </c>
      <c r="O743" s="110">
        <v>772.28</v>
      </c>
      <c r="P743" s="115">
        <v>16.53</v>
      </c>
      <c r="Q743" s="114"/>
      <c r="R743" s="89"/>
      <c r="S743" s="114" t="s">
        <v>37</v>
      </c>
      <c r="T743" s="114" t="s">
        <v>265</v>
      </c>
      <c r="U743" s="96" t="s">
        <v>589</v>
      </c>
    </row>
    <row r="744" spans="1:24" x14ac:dyDescent="0.3">
      <c r="C744" s="112"/>
      <c r="D744" s="63"/>
      <c r="E744" s="112"/>
      <c r="F744" s="112"/>
      <c r="G744" s="112"/>
      <c r="H744" s="112"/>
      <c r="I744" s="110"/>
      <c r="J744" s="110"/>
      <c r="K744" s="113"/>
      <c r="L744" s="110"/>
      <c r="M744" s="112"/>
      <c r="N744" s="114"/>
      <c r="O744" s="115"/>
      <c r="P744" s="28"/>
      <c r="Q744" s="24"/>
      <c r="R744" s="24"/>
      <c r="S744" s="114"/>
      <c r="T744" s="114"/>
    </row>
    <row r="745" spans="1:24" s="61" customFormat="1" x14ac:dyDescent="0.3">
      <c r="A745" s="133"/>
      <c r="B745" s="1">
        <f>C762+C770+C788+C794+C810+C896+C910+C916+C951+C960+C969+C971+C1002+C1027+C1034+C1060+C1065+C1073+C1171+C1084</f>
        <v>320</v>
      </c>
      <c r="C745" s="32"/>
      <c r="D745" s="62" t="s">
        <v>594</v>
      </c>
      <c r="E745" s="32"/>
      <c r="F745" s="32"/>
      <c r="G745" s="32"/>
      <c r="H745" s="26"/>
      <c r="I745" s="26"/>
      <c r="J745" s="32"/>
      <c r="K745" s="27"/>
      <c r="L745" s="30">
        <f>L746+L1086</f>
        <v>256725770.02781993</v>
      </c>
      <c r="M745" s="30">
        <f>M746+M1086</f>
        <v>17139002.417600002</v>
      </c>
      <c r="N745" s="30">
        <f>N746+N1086</f>
        <v>273864772.44541991</v>
      </c>
      <c r="O745" s="28"/>
      <c r="P745" s="24"/>
      <c r="Q745" s="24"/>
      <c r="R745" s="24"/>
      <c r="S745" s="24"/>
      <c r="T745" s="47"/>
    </row>
    <row r="746" spans="1:24" s="61" customFormat="1" x14ac:dyDescent="0.3">
      <c r="A746" s="133"/>
      <c r="B746" s="1"/>
      <c r="C746" s="32"/>
      <c r="D746" s="62" t="s">
        <v>31</v>
      </c>
      <c r="E746" s="32"/>
      <c r="F746" s="32"/>
      <c r="G746" s="32"/>
      <c r="H746" s="26"/>
      <c r="I746" s="32"/>
      <c r="J746" s="26"/>
      <c r="K746" s="32"/>
      <c r="L746" s="30">
        <f>L747+L763+L771+L789+L795+L811+L897+L911+L917+L952+L961+L970+L972+L1003+L1028+L1035+L1061+L1066+L1074</f>
        <v>165800275.51579997</v>
      </c>
      <c r="M746" s="30">
        <f>M747+M763+M771+M789+M795+M811+M897+M911+M917+M952+M961+M970+M972+M1003+M1028+M1035+M1061+M1066+M1074</f>
        <v>11276144.2246</v>
      </c>
      <c r="N746" s="30">
        <f>N747+N763+N771+N789+N795+N811+N897+N911+N917+N952+N961+N970+N972+N1003+N1028+N1035+N1061+N1066+N1074</f>
        <v>177076419.74039996</v>
      </c>
      <c r="O746" s="24"/>
      <c r="P746" s="24"/>
      <c r="Q746" s="24"/>
      <c r="R746" s="24"/>
      <c r="S746" s="47"/>
      <c r="T746" s="47"/>
    </row>
    <row r="747" spans="1:24" s="61" customFormat="1" x14ac:dyDescent="0.3">
      <c r="A747" s="133"/>
      <c r="B747" s="1"/>
      <c r="C747" s="32"/>
      <c r="D747" s="62" t="s">
        <v>32</v>
      </c>
      <c r="E747" s="32"/>
      <c r="F747" s="32"/>
      <c r="G747" s="32"/>
      <c r="H747" s="26"/>
      <c r="I747" s="32"/>
      <c r="J747" s="26"/>
      <c r="K747" s="32"/>
      <c r="L747" s="30">
        <f>SUM(L748:L762)</f>
        <v>2164968.4240000001</v>
      </c>
      <c r="M747" s="30">
        <f>SUM(M748:M762)</f>
        <v>178391.68250000002</v>
      </c>
      <c r="N747" s="30">
        <f>SUM(N748:N762)</f>
        <v>2343360.1065000002</v>
      </c>
      <c r="O747" s="24"/>
      <c r="P747" s="24"/>
      <c r="Q747" s="24"/>
      <c r="R747" s="24"/>
      <c r="S747" s="24"/>
      <c r="T747" s="47"/>
      <c r="U747" s="97"/>
      <c r="V747" s="97"/>
      <c r="W747" s="97"/>
    </row>
    <row r="748" spans="1:24" ht="37.5" x14ac:dyDescent="0.3">
      <c r="C748" s="112">
        <v>1</v>
      </c>
      <c r="D748" s="63" t="s">
        <v>595</v>
      </c>
      <c r="E748" s="112">
        <v>1986</v>
      </c>
      <c r="F748" s="112"/>
      <c r="G748" s="112" t="s">
        <v>34</v>
      </c>
      <c r="H748" s="112">
        <v>2</v>
      </c>
      <c r="I748" s="112">
        <v>1902.5</v>
      </c>
      <c r="J748" s="110">
        <v>879.9</v>
      </c>
      <c r="K748" s="113" t="s">
        <v>42</v>
      </c>
      <c r="L748" s="115">
        <f>I748*O748</f>
        <v>291729.35000000003</v>
      </c>
      <c r="M748" s="115">
        <f>I748*P748</f>
        <v>28918</v>
      </c>
      <c r="N748" s="115">
        <f t="shared" ref="N748:N762" si="70">L748+M748</f>
        <v>320647.35000000003</v>
      </c>
      <c r="O748" s="114">
        <v>153.34</v>
      </c>
      <c r="P748" s="114">
        <v>15.2</v>
      </c>
      <c r="Q748" s="114"/>
      <c r="R748" s="114"/>
      <c r="S748" s="114" t="s">
        <v>265</v>
      </c>
      <c r="T748" s="114" t="s">
        <v>596</v>
      </c>
      <c r="U748" s="96" t="s">
        <v>589</v>
      </c>
      <c r="V748" s="98"/>
      <c r="W748" s="99"/>
      <c r="X748" s="99"/>
    </row>
    <row r="749" spans="1:24" ht="37.5" x14ac:dyDescent="0.3">
      <c r="C749" s="112">
        <v>2</v>
      </c>
      <c r="D749" s="63" t="s">
        <v>597</v>
      </c>
      <c r="E749" s="112">
        <v>1983</v>
      </c>
      <c r="F749" s="112"/>
      <c r="G749" s="112" t="s">
        <v>34</v>
      </c>
      <c r="H749" s="112">
        <v>2</v>
      </c>
      <c r="I749" s="112">
        <v>1738.3</v>
      </c>
      <c r="J749" s="110">
        <v>835.3</v>
      </c>
      <c r="K749" s="113" t="s">
        <v>42</v>
      </c>
      <c r="L749" s="115">
        <f>I749*O749</f>
        <v>266550.92200000002</v>
      </c>
      <c r="M749" s="115">
        <f>I749*P749</f>
        <v>26422.16</v>
      </c>
      <c r="N749" s="115">
        <f t="shared" si="70"/>
        <v>292973.08199999999</v>
      </c>
      <c r="O749" s="114">
        <v>153.34</v>
      </c>
      <c r="P749" s="114">
        <v>15.2</v>
      </c>
      <c r="Q749" s="114"/>
      <c r="R749" s="114"/>
      <c r="S749" s="114" t="s">
        <v>265</v>
      </c>
      <c r="T749" s="114" t="s">
        <v>596</v>
      </c>
      <c r="U749" s="96" t="s">
        <v>589</v>
      </c>
      <c r="V749" s="98"/>
      <c r="W749" s="99"/>
      <c r="X749" s="99"/>
    </row>
    <row r="750" spans="1:24" ht="37.5" x14ac:dyDescent="0.3">
      <c r="C750" s="112">
        <v>3</v>
      </c>
      <c r="D750" s="63" t="s">
        <v>598</v>
      </c>
      <c r="E750" s="112">
        <v>1967</v>
      </c>
      <c r="F750" s="112"/>
      <c r="G750" s="112" t="s">
        <v>63</v>
      </c>
      <c r="H750" s="112">
        <v>2</v>
      </c>
      <c r="I750" s="112">
        <v>522</v>
      </c>
      <c r="J750" s="110">
        <v>348</v>
      </c>
      <c r="K750" s="113" t="s">
        <v>42</v>
      </c>
      <c r="L750" s="115">
        <f>I750*O750</f>
        <v>87414.12000000001</v>
      </c>
      <c r="M750" s="115">
        <f>I750*P750</f>
        <v>7965.72</v>
      </c>
      <c r="N750" s="115">
        <f t="shared" si="70"/>
        <v>95379.840000000011</v>
      </c>
      <c r="O750" s="114">
        <v>167.46</v>
      </c>
      <c r="P750" s="114">
        <v>15.26</v>
      </c>
      <c r="Q750" s="114"/>
      <c r="R750" s="114"/>
      <c r="S750" s="114" t="s">
        <v>265</v>
      </c>
      <c r="T750" s="114" t="s">
        <v>596</v>
      </c>
      <c r="U750" s="96" t="s">
        <v>589</v>
      </c>
      <c r="V750" s="98"/>
      <c r="W750" s="99"/>
      <c r="X750" s="99"/>
    </row>
    <row r="751" spans="1:24" x14ac:dyDescent="0.3">
      <c r="C751" s="112"/>
      <c r="D751" s="63"/>
      <c r="E751" s="112"/>
      <c r="F751" s="112"/>
      <c r="G751" s="112"/>
      <c r="H751" s="112"/>
      <c r="I751" s="112"/>
      <c r="J751" s="110"/>
      <c r="K751" s="113" t="s">
        <v>229</v>
      </c>
      <c r="L751" s="115">
        <f>I750*O751</f>
        <v>581581.08000000007</v>
      </c>
      <c r="M751" s="115">
        <f>I750*P751</f>
        <v>18541.440000000002</v>
      </c>
      <c r="N751" s="115">
        <f t="shared" si="70"/>
        <v>600122.52</v>
      </c>
      <c r="O751" s="114">
        <v>1114.1400000000001</v>
      </c>
      <c r="P751" s="114">
        <v>35.520000000000003</v>
      </c>
      <c r="Q751" s="114"/>
      <c r="R751" s="114"/>
      <c r="S751" s="114" t="s">
        <v>265</v>
      </c>
      <c r="T751" s="114" t="s">
        <v>596</v>
      </c>
      <c r="U751" s="96"/>
      <c r="V751" s="98"/>
      <c r="W751" s="99"/>
      <c r="X751" s="99"/>
    </row>
    <row r="752" spans="1:24" ht="37.5" x14ac:dyDescent="0.3">
      <c r="C752" s="112"/>
      <c r="D752" s="63"/>
      <c r="E752" s="112"/>
      <c r="F752" s="112"/>
      <c r="G752" s="112"/>
      <c r="H752" s="112"/>
      <c r="I752" s="112"/>
      <c r="J752" s="110"/>
      <c r="K752" s="113" t="s">
        <v>45</v>
      </c>
      <c r="L752" s="115">
        <f>I750*O752</f>
        <v>223499.52000000002</v>
      </c>
      <c r="M752" s="115">
        <f>I750*P752</f>
        <v>9161.1</v>
      </c>
      <c r="N752" s="115">
        <f t="shared" si="70"/>
        <v>232660.62000000002</v>
      </c>
      <c r="O752" s="114">
        <v>428.16</v>
      </c>
      <c r="P752" s="114">
        <v>17.55</v>
      </c>
      <c r="Q752" s="114"/>
      <c r="R752" s="114"/>
      <c r="S752" s="114" t="s">
        <v>265</v>
      </c>
      <c r="T752" s="114" t="s">
        <v>596</v>
      </c>
      <c r="U752" s="96"/>
      <c r="V752" s="98"/>
      <c r="W752" s="99"/>
      <c r="X752" s="99"/>
    </row>
    <row r="753" spans="1:24" ht="37.5" x14ac:dyDescent="0.3">
      <c r="C753" s="112">
        <v>4</v>
      </c>
      <c r="D753" s="63" t="s">
        <v>599</v>
      </c>
      <c r="E753" s="112">
        <v>1979</v>
      </c>
      <c r="F753" s="112"/>
      <c r="G753" s="112" t="s">
        <v>63</v>
      </c>
      <c r="H753" s="112">
        <v>2</v>
      </c>
      <c r="I753" s="112">
        <v>840.75</v>
      </c>
      <c r="J753" s="110">
        <v>560.5</v>
      </c>
      <c r="K753" s="113" t="s">
        <v>42</v>
      </c>
      <c r="L753" s="115">
        <f t="shared" ref="L753:L762" si="71">I753*O753</f>
        <v>104791.08</v>
      </c>
      <c r="M753" s="115">
        <f t="shared" ref="M753:M762" si="72">I753*P753</f>
        <v>12821.4375</v>
      </c>
      <c r="N753" s="115">
        <f t="shared" si="70"/>
        <v>117612.5175</v>
      </c>
      <c r="O753" s="114">
        <v>124.64</v>
      </c>
      <c r="P753" s="114">
        <v>15.25</v>
      </c>
      <c r="Q753" s="114"/>
      <c r="R753" s="114"/>
      <c r="S753" s="114" t="s">
        <v>265</v>
      </c>
      <c r="T753" s="114" t="s">
        <v>596</v>
      </c>
      <c r="U753" s="96" t="s">
        <v>600</v>
      </c>
      <c r="V753" s="98"/>
      <c r="W753" s="99"/>
      <c r="X753" s="99"/>
    </row>
    <row r="754" spans="1:24" ht="37.5" x14ac:dyDescent="0.3">
      <c r="C754" s="112">
        <v>5</v>
      </c>
      <c r="D754" s="63" t="s">
        <v>601</v>
      </c>
      <c r="E754" s="112">
        <v>1967</v>
      </c>
      <c r="F754" s="112"/>
      <c r="G754" s="112" t="s">
        <v>63</v>
      </c>
      <c r="H754" s="112">
        <v>2</v>
      </c>
      <c r="I754" s="112">
        <v>436.8</v>
      </c>
      <c r="J754" s="110">
        <v>291.2</v>
      </c>
      <c r="K754" s="113" t="s">
        <v>42</v>
      </c>
      <c r="L754" s="115">
        <f t="shared" si="71"/>
        <v>54442.752</v>
      </c>
      <c r="M754" s="115">
        <f t="shared" si="72"/>
        <v>6661.2</v>
      </c>
      <c r="N754" s="115">
        <f t="shared" si="70"/>
        <v>61103.951999999997</v>
      </c>
      <c r="O754" s="114">
        <v>124.64</v>
      </c>
      <c r="P754" s="114">
        <v>15.25</v>
      </c>
      <c r="Q754" s="114"/>
      <c r="R754" s="114"/>
      <c r="S754" s="114" t="s">
        <v>265</v>
      </c>
      <c r="T754" s="114" t="s">
        <v>596</v>
      </c>
      <c r="U754" s="96" t="s">
        <v>600</v>
      </c>
      <c r="V754" s="98"/>
      <c r="W754" s="99"/>
      <c r="X754" s="99"/>
    </row>
    <row r="755" spans="1:24" ht="37.5" x14ac:dyDescent="0.3">
      <c r="C755" s="112">
        <v>6</v>
      </c>
      <c r="D755" s="63" t="s">
        <v>602</v>
      </c>
      <c r="E755" s="112">
        <v>1968</v>
      </c>
      <c r="F755" s="112"/>
      <c r="G755" s="112" t="s">
        <v>63</v>
      </c>
      <c r="H755" s="112">
        <v>2</v>
      </c>
      <c r="I755" s="112">
        <v>515.70000000000005</v>
      </c>
      <c r="J755" s="110">
        <v>343.8</v>
      </c>
      <c r="K755" s="113" t="s">
        <v>42</v>
      </c>
      <c r="L755" s="115">
        <f t="shared" si="71"/>
        <v>64276.848000000005</v>
      </c>
      <c r="M755" s="115">
        <f t="shared" si="72"/>
        <v>7864.4250000000011</v>
      </c>
      <c r="N755" s="115">
        <f t="shared" si="70"/>
        <v>72141.273000000001</v>
      </c>
      <c r="O755" s="114">
        <v>124.64</v>
      </c>
      <c r="P755" s="114">
        <v>15.25</v>
      </c>
      <c r="Q755" s="114"/>
      <c r="R755" s="114"/>
      <c r="S755" s="114" t="s">
        <v>265</v>
      </c>
      <c r="T755" s="114" t="s">
        <v>596</v>
      </c>
      <c r="U755" s="96" t="s">
        <v>600</v>
      </c>
      <c r="V755" s="98"/>
      <c r="W755" s="99"/>
      <c r="X755" s="99"/>
    </row>
    <row r="756" spans="1:24" ht="37.5" x14ac:dyDescent="0.3">
      <c r="C756" s="112">
        <v>7</v>
      </c>
      <c r="D756" s="63" t="s">
        <v>603</v>
      </c>
      <c r="E756" s="112">
        <v>1966</v>
      </c>
      <c r="F756" s="112"/>
      <c r="G756" s="112" t="s">
        <v>63</v>
      </c>
      <c r="H756" s="112">
        <v>2</v>
      </c>
      <c r="I756" s="112">
        <v>498.6</v>
      </c>
      <c r="J756" s="110">
        <v>332.4</v>
      </c>
      <c r="K756" s="113" t="s">
        <v>42</v>
      </c>
      <c r="L756" s="115">
        <f t="shared" si="71"/>
        <v>62145.504000000001</v>
      </c>
      <c r="M756" s="115">
        <f t="shared" si="72"/>
        <v>7603.6500000000005</v>
      </c>
      <c r="N756" s="115">
        <f t="shared" si="70"/>
        <v>69749.153999999995</v>
      </c>
      <c r="O756" s="114">
        <v>124.64</v>
      </c>
      <c r="P756" s="114">
        <v>15.25</v>
      </c>
      <c r="Q756" s="114"/>
      <c r="R756" s="114"/>
      <c r="S756" s="114" t="s">
        <v>265</v>
      </c>
      <c r="T756" s="114" t="s">
        <v>596</v>
      </c>
      <c r="U756" s="96" t="s">
        <v>600</v>
      </c>
      <c r="V756" s="98"/>
      <c r="W756" s="99"/>
      <c r="X756" s="99"/>
    </row>
    <row r="757" spans="1:24" ht="37.5" x14ac:dyDescent="0.3">
      <c r="C757" s="112">
        <v>8</v>
      </c>
      <c r="D757" s="63" t="s">
        <v>604</v>
      </c>
      <c r="E757" s="112">
        <v>1969</v>
      </c>
      <c r="F757" s="112"/>
      <c r="G757" s="112" t="s">
        <v>63</v>
      </c>
      <c r="H757" s="112">
        <v>2</v>
      </c>
      <c r="I757" s="112">
        <v>437.4</v>
      </c>
      <c r="J757" s="110">
        <v>291.60000000000002</v>
      </c>
      <c r="K757" s="113" t="s">
        <v>42</v>
      </c>
      <c r="L757" s="115">
        <f t="shared" si="71"/>
        <v>54517.536</v>
      </c>
      <c r="M757" s="115">
        <f t="shared" si="72"/>
        <v>6670.3499999999995</v>
      </c>
      <c r="N757" s="115">
        <f t="shared" si="70"/>
        <v>61187.885999999999</v>
      </c>
      <c r="O757" s="114">
        <v>124.64</v>
      </c>
      <c r="P757" s="114">
        <v>15.25</v>
      </c>
      <c r="Q757" s="114"/>
      <c r="R757" s="114"/>
      <c r="S757" s="114" t="s">
        <v>265</v>
      </c>
      <c r="T757" s="114" t="s">
        <v>596</v>
      </c>
      <c r="U757" s="96" t="s">
        <v>600</v>
      </c>
      <c r="V757" s="98"/>
      <c r="W757" s="99"/>
      <c r="X757" s="99"/>
    </row>
    <row r="758" spans="1:24" ht="37.5" x14ac:dyDescent="0.3">
      <c r="C758" s="112">
        <v>9</v>
      </c>
      <c r="D758" s="63" t="s">
        <v>605</v>
      </c>
      <c r="E758" s="112">
        <v>1965</v>
      </c>
      <c r="F758" s="112"/>
      <c r="G758" s="112" t="s">
        <v>63</v>
      </c>
      <c r="H758" s="112">
        <v>2</v>
      </c>
      <c r="I758" s="112">
        <v>490.05</v>
      </c>
      <c r="J758" s="110">
        <v>326.7</v>
      </c>
      <c r="K758" s="113" t="s">
        <v>42</v>
      </c>
      <c r="L758" s="115">
        <f t="shared" si="71"/>
        <v>61079.832000000002</v>
      </c>
      <c r="M758" s="115">
        <f t="shared" si="72"/>
        <v>7473.2624999999998</v>
      </c>
      <c r="N758" s="115">
        <f t="shared" si="70"/>
        <v>68553.094500000007</v>
      </c>
      <c r="O758" s="114">
        <v>124.64</v>
      </c>
      <c r="P758" s="114">
        <v>15.25</v>
      </c>
      <c r="Q758" s="114"/>
      <c r="R758" s="114"/>
      <c r="S758" s="114" t="s">
        <v>265</v>
      </c>
      <c r="T758" s="114" t="s">
        <v>596</v>
      </c>
      <c r="U758" s="96" t="s">
        <v>600</v>
      </c>
      <c r="V758" s="98"/>
      <c r="W758" s="99"/>
      <c r="X758" s="99"/>
    </row>
    <row r="759" spans="1:24" ht="37.5" x14ac:dyDescent="0.3">
      <c r="C759" s="112">
        <v>10</v>
      </c>
      <c r="D759" s="63" t="s">
        <v>606</v>
      </c>
      <c r="E759" s="112">
        <v>1969</v>
      </c>
      <c r="F759" s="112"/>
      <c r="G759" s="112" t="s">
        <v>63</v>
      </c>
      <c r="H759" s="112">
        <v>2</v>
      </c>
      <c r="I759" s="112">
        <v>383.85</v>
      </c>
      <c r="J759" s="110">
        <v>255.9</v>
      </c>
      <c r="K759" s="113" t="s">
        <v>42</v>
      </c>
      <c r="L759" s="115">
        <f t="shared" si="71"/>
        <v>47843.064000000006</v>
      </c>
      <c r="M759" s="115">
        <f t="shared" si="72"/>
        <v>5853.7125000000005</v>
      </c>
      <c r="N759" s="115">
        <f t="shared" si="70"/>
        <v>53696.776500000007</v>
      </c>
      <c r="O759" s="114">
        <v>124.64</v>
      </c>
      <c r="P759" s="114">
        <v>15.25</v>
      </c>
      <c r="Q759" s="114"/>
      <c r="R759" s="114"/>
      <c r="S759" s="114" t="s">
        <v>265</v>
      </c>
      <c r="T759" s="114" t="s">
        <v>596</v>
      </c>
      <c r="U759" s="96" t="s">
        <v>600</v>
      </c>
      <c r="V759" s="98"/>
      <c r="W759" s="99"/>
      <c r="X759" s="99"/>
    </row>
    <row r="760" spans="1:24" ht="37.5" x14ac:dyDescent="0.3">
      <c r="C760" s="112">
        <v>11</v>
      </c>
      <c r="D760" s="63" t="s">
        <v>607</v>
      </c>
      <c r="E760" s="112">
        <v>1985</v>
      </c>
      <c r="F760" s="112"/>
      <c r="G760" s="112" t="s">
        <v>63</v>
      </c>
      <c r="H760" s="112">
        <v>2</v>
      </c>
      <c r="I760" s="112">
        <v>827.7</v>
      </c>
      <c r="J760" s="110">
        <v>522.1</v>
      </c>
      <c r="K760" s="113" t="s">
        <v>42</v>
      </c>
      <c r="L760" s="115">
        <f t="shared" si="71"/>
        <v>103164.52800000001</v>
      </c>
      <c r="M760" s="115">
        <f t="shared" si="72"/>
        <v>12622.425000000001</v>
      </c>
      <c r="N760" s="115">
        <f t="shared" si="70"/>
        <v>115786.95300000001</v>
      </c>
      <c r="O760" s="114">
        <v>124.64</v>
      </c>
      <c r="P760" s="114">
        <v>15.25</v>
      </c>
      <c r="Q760" s="114"/>
      <c r="R760" s="114"/>
      <c r="S760" s="114" t="s">
        <v>265</v>
      </c>
      <c r="T760" s="114" t="s">
        <v>596</v>
      </c>
      <c r="U760" s="96"/>
      <c r="V760" s="98"/>
      <c r="W760" s="99"/>
      <c r="X760" s="99"/>
    </row>
    <row r="761" spans="1:24" ht="37.5" x14ac:dyDescent="0.3">
      <c r="C761" s="112">
        <v>12</v>
      </c>
      <c r="D761" s="63" t="s">
        <v>608</v>
      </c>
      <c r="E761" s="112">
        <v>1980</v>
      </c>
      <c r="F761" s="112"/>
      <c r="G761" s="112" t="s">
        <v>63</v>
      </c>
      <c r="H761" s="112">
        <v>2</v>
      </c>
      <c r="I761" s="112">
        <v>646.9</v>
      </c>
      <c r="J761" s="110">
        <v>407.5</v>
      </c>
      <c r="K761" s="113" t="s">
        <v>42</v>
      </c>
      <c r="L761" s="115">
        <f t="shared" si="71"/>
        <v>80629.615999999995</v>
      </c>
      <c r="M761" s="115">
        <f t="shared" si="72"/>
        <v>9865.2250000000004</v>
      </c>
      <c r="N761" s="115">
        <f t="shared" si="70"/>
        <v>90494.841</v>
      </c>
      <c r="O761" s="114">
        <v>124.64</v>
      </c>
      <c r="P761" s="114">
        <v>15.25</v>
      </c>
      <c r="Q761" s="114"/>
      <c r="R761" s="114"/>
      <c r="S761" s="114" t="s">
        <v>265</v>
      </c>
      <c r="T761" s="114" t="s">
        <v>596</v>
      </c>
      <c r="U761" s="96"/>
      <c r="V761" s="98"/>
      <c r="W761" s="99"/>
      <c r="X761" s="99"/>
    </row>
    <row r="762" spans="1:24" s="61" customFormat="1" ht="37.5" x14ac:dyDescent="0.3">
      <c r="A762" s="133"/>
      <c r="B762" s="1"/>
      <c r="C762" s="112">
        <v>13</v>
      </c>
      <c r="D762" s="63" t="s">
        <v>609</v>
      </c>
      <c r="E762" s="112">
        <v>1981</v>
      </c>
      <c r="F762" s="112"/>
      <c r="G762" s="112" t="s">
        <v>63</v>
      </c>
      <c r="H762" s="112">
        <v>2</v>
      </c>
      <c r="I762" s="112">
        <v>652.29999999999995</v>
      </c>
      <c r="J762" s="110">
        <v>414.2</v>
      </c>
      <c r="K762" s="113" t="s">
        <v>42</v>
      </c>
      <c r="L762" s="115">
        <f t="shared" si="71"/>
        <v>81302.671999999991</v>
      </c>
      <c r="M762" s="115">
        <f t="shared" si="72"/>
        <v>9947.5749999999989</v>
      </c>
      <c r="N762" s="115">
        <f t="shared" si="70"/>
        <v>91250.246999999988</v>
      </c>
      <c r="O762" s="114">
        <v>124.64</v>
      </c>
      <c r="P762" s="114">
        <v>15.25</v>
      </c>
      <c r="Q762" s="114"/>
      <c r="R762" s="114"/>
      <c r="S762" s="114" t="s">
        <v>265</v>
      </c>
      <c r="T762" s="114" t="s">
        <v>596</v>
      </c>
      <c r="U762" s="100"/>
      <c r="V762" s="100"/>
      <c r="W762" s="97"/>
      <c r="X762" s="97"/>
    </row>
    <row r="763" spans="1:24" s="61" customFormat="1" x14ac:dyDescent="0.3">
      <c r="A763" s="133"/>
      <c r="B763" s="1"/>
      <c r="C763" s="32"/>
      <c r="D763" s="62" t="s">
        <v>46</v>
      </c>
      <c r="E763" s="32"/>
      <c r="F763" s="32"/>
      <c r="G763" s="32"/>
      <c r="H763" s="32"/>
      <c r="I763" s="32"/>
      <c r="J763" s="26"/>
      <c r="K763" s="25"/>
      <c r="L763" s="30">
        <f>SUM(L764:L770)</f>
        <v>2713440.3755000001</v>
      </c>
      <c r="M763" s="30">
        <f>SUM(M764:M770)</f>
        <v>176326.33059999999</v>
      </c>
      <c r="N763" s="30">
        <f>SUM(N764:N770)</f>
        <v>2889766.7061000001</v>
      </c>
      <c r="O763" s="24"/>
      <c r="P763" s="24"/>
      <c r="Q763" s="24"/>
      <c r="R763" s="24"/>
      <c r="S763" s="114"/>
      <c r="T763" s="114"/>
      <c r="U763" s="101"/>
      <c r="V763" s="100"/>
      <c r="W763" s="97"/>
      <c r="X763" s="97"/>
    </row>
    <row r="764" spans="1:24" ht="37.5" x14ac:dyDescent="0.3">
      <c r="C764" s="112">
        <v>1</v>
      </c>
      <c r="D764" s="63" t="s">
        <v>610</v>
      </c>
      <c r="E764" s="112">
        <v>1974</v>
      </c>
      <c r="F764" s="112"/>
      <c r="G764" s="112" t="s">
        <v>34</v>
      </c>
      <c r="H764" s="112">
        <v>2</v>
      </c>
      <c r="I764" s="112">
        <v>983.1</v>
      </c>
      <c r="J764" s="110">
        <v>403.43</v>
      </c>
      <c r="K764" s="113" t="s">
        <v>42</v>
      </c>
      <c r="L764" s="115">
        <f>I764*O764</f>
        <v>150748.554</v>
      </c>
      <c r="M764" s="115">
        <f>I764*P764</f>
        <v>14943.119999999999</v>
      </c>
      <c r="N764" s="115">
        <f t="shared" ref="N764:N770" si="73">L764+M764</f>
        <v>165691.674</v>
      </c>
      <c r="O764" s="114">
        <v>153.34</v>
      </c>
      <c r="P764" s="114">
        <v>15.2</v>
      </c>
      <c r="Q764" s="114"/>
      <c r="R764" s="114"/>
      <c r="S764" s="114" t="s">
        <v>265</v>
      </c>
      <c r="T764" s="114" t="s">
        <v>596</v>
      </c>
      <c r="U764" s="96" t="s">
        <v>600</v>
      </c>
      <c r="V764" s="98"/>
      <c r="W764" s="99"/>
      <c r="X764" s="99"/>
    </row>
    <row r="765" spans="1:24" ht="37.5" x14ac:dyDescent="0.3">
      <c r="C765" s="112"/>
      <c r="D765" s="63"/>
      <c r="E765" s="112"/>
      <c r="F765" s="112"/>
      <c r="G765" s="112"/>
      <c r="H765" s="112"/>
      <c r="I765" s="112"/>
      <c r="J765" s="110"/>
      <c r="K765" s="113" t="s">
        <v>45</v>
      </c>
      <c r="L765" s="115">
        <f>I764*O765</f>
        <v>438767.36100000003</v>
      </c>
      <c r="M765" s="115">
        <f>I764*P765</f>
        <v>17636.814000000002</v>
      </c>
      <c r="N765" s="115">
        <f t="shared" si="73"/>
        <v>456404.17500000005</v>
      </c>
      <c r="O765" s="114">
        <v>446.31</v>
      </c>
      <c r="P765" s="114">
        <v>17.940000000000001</v>
      </c>
      <c r="Q765" s="114"/>
      <c r="R765" s="114"/>
      <c r="S765" s="114" t="s">
        <v>265</v>
      </c>
      <c r="T765" s="114" t="s">
        <v>596</v>
      </c>
      <c r="U765" s="96"/>
      <c r="V765" s="98"/>
      <c r="W765" s="99"/>
      <c r="X765" s="99"/>
    </row>
    <row r="766" spans="1:24" x14ac:dyDescent="0.3">
      <c r="C766" s="112"/>
      <c r="D766" s="63"/>
      <c r="E766" s="112"/>
      <c r="F766" s="112"/>
      <c r="G766" s="112"/>
      <c r="H766" s="112"/>
      <c r="I766" s="112"/>
      <c r="J766" s="110"/>
      <c r="K766" s="113" t="s">
        <v>229</v>
      </c>
      <c r="L766" s="115">
        <f>I764*O766</f>
        <v>1050599.6460000002</v>
      </c>
      <c r="M766" s="115">
        <f>I764*P766</f>
        <v>38527.688999999998</v>
      </c>
      <c r="N766" s="115">
        <f t="shared" si="73"/>
        <v>1089127.3350000002</v>
      </c>
      <c r="O766" s="114">
        <v>1068.6600000000001</v>
      </c>
      <c r="P766" s="114">
        <v>39.19</v>
      </c>
      <c r="Q766" s="114"/>
      <c r="R766" s="114"/>
      <c r="S766" s="114" t="s">
        <v>265</v>
      </c>
      <c r="T766" s="114" t="s">
        <v>596</v>
      </c>
      <c r="U766" s="96"/>
      <c r="V766" s="98"/>
      <c r="W766" s="99"/>
      <c r="X766" s="99"/>
    </row>
    <row r="767" spans="1:24" ht="37.5" x14ac:dyDescent="0.3">
      <c r="C767" s="112">
        <v>2</v>
      </c>
      <c r="D767" s="63" t="s">
        <v>611</v>
      </c>
      <c r="E767" s="112">
        <v>1989</v>
      </c>
      <c r="F767" s="112"/>
      <c r="G767" s="112" t="s">
        <v>63</v>
      </c>
      <c r="H767" s="112">
        <v>2</v>
      </c>
      <c r="I767" s="112">
        <v>1738.62</v>
      </c>
      <c r="J767" s="110">
        <v>735.7</v>
      </c>
      <c r="K767" s="113" t="s">
        <v>42</v>
      </c>
      <c r="L767" s="115">
        <f>I767*O767</f>
        <v>271607.21639999998</v>
      </c>
      <c r="M767" s="115">
        <f>I767*P767</f>
        <v>26531.341199999999</v>
      </c>
      <c r="N767" s="115">
        <f t="shared" si="73"/>
        <v>298138.5576</v>
      </c>
      <c r="O767" s="114">
        <v>156.22</v>
      </c>
      <c r="P767" s="114">
        <v>15.26</v>
      </c>
      <c r="Q767" s="114"/>
      <c r="R767" s="114"/>
      <c r="S767" s="114" t="s">
        <v>265</v>
      </c>
      <c r="T767" s="114" t="s">
        <v>596</v>
      </c>
      <c r="U767" s="96" t="s">
        <v>600</v>
      </c>
      <c r="V767" s="98"/>
      <c r="W767" s="99"/>
      <c r="X767" s="99"/>
    </row>
    <row r="768" spans="1:24" ht="37.5" x14ac:dyDescent="0.3">
      <c r="C768" s="112">
        <v>3</v>
      </c>
      <c r="D768" s="63" t="s">
        <v>612</v>
      </c>
      <c r="E768" s="112">
        <v>1976</v>
      </c>
      <c r="F768" s="112"/>
      <c r="G768" s="112" t="s">
        <v>34</v>
      </c>
      <c r="H768" s="112">
        <v>2</v>
      </c>
      <c r="I768" s="112">
        <v>1679.61</v>
      </c>
      <c r="J768" s="110">
        <v>739.61</v>
      </c>
      <c r="K768" s="113" t="s">
        <v>42</v>
      </c>
      <c r="L768" s="115">
        <f>I768*O768</f>
        <v>257534.60130000001</v>
      </c>
      <c r="M768" s="115">
        <f>I768*P768</f>
        <v>25530.071999999996</v>
      </c>
      <c r="N768" s="115">
        <f t="shared" si="73"/>
        <v>283064.67330000002</v>
      </c>
      <c r="O768" s="114">
        <v>153.33000000000001</v>
      </c>
      <c r="P768" s="114">
        <v>15.2</v>
      </c>
      <c r="Q768" s="114"/>
      <c r="R768" s="114"/>
      <c r="S768" s="114" t="s">
        <v>265</v>
      </c>
      <c r="T768" s="114" t="s">
        <v>596</v>
      </c>
      <c r="U768" s="96" t="s">
        <v>600</v>
      </c>
      <c r="V768" s="98"/>
      <c r="W768" s="99"/>
      <c r="X768" s="99"/>
    </row>
    <row r="769" spans="1:23" ht="37.5" x14ac:dyDescent="0.3">
      <c r="C769" s="112">
        <v>4</v>
      </c>
      <c r="D769" s="63" t="s">
        <v>613</v>
      </c>
      <c r="E769" s="112">
        <v>1989</v>
      </c>
      <c r="F769" s="112"/>
      <c r="G769" s="112" t="s">
        <v>63</v>
      </c>
      <c r="H769" s="112">
        <v>2</v>
      </c>
      <c r="I769" s="112">
        <v>1750.12</v>
      </c>
      <c r="J769" s="64">
        <v>735.94</v>
      </c>
      <c r="K769" s="64" t="s">
        <v>42</v>
      </c>
      <c r="L769" s="115">
        <f>I769*O769</f>
        <v>273403.7464</v>
      </c>
      <c r="M769" s="115">
        <f>I769*P769</f>
        <v>26706.831199999997</v>
      </c>
      <c r="N769" s="115">
        <f t="shared" si="73"/>
        <v>300110.57760000002</v>
      </c>
      <c r="O769" s="114">
        <v>156.22</v>
      </c>
      <c r="P769" s="114">
        <v>15.26</v>
      </c>
      <c r="Q769" s="114"/>
      <c r="R769" s="102"/>
      <c r="S769" s="114" t="s">
        <v>265</v>
      </c>
      <c r="T769" s="114" t="s">
        <v>596</v>
      </c>
      <c r="U769" s="96" t="s">
        <v>600</v>
      </c>
      <c r="V769" s="99"/>
      <c r="W769" s="99"/>
    </row>
    <row r="770" spans="1:23" s="61" customFormat="1" ht="37.5" x14ac:dyDescent="0.3">
      <c r="A770" s="133"/>
      <c r="B770" s="1"/>
      <c r="C770" s="112">
        <v>5</v>
      </c>
      <c r="D770" s="63" t="s">
        <v>614</v>
      </c>
      <c r="E770" s="112">
        <v>1989</v>
      </c>
      <c r="F770" s="112"/>
      <c r="G770" s="112" t="s">
        <v>63</v>
      </c>
      <c r="H770" s="112">
        <v>2</v>
      </c>
      <c r="I770" s="112">
        <v>1733.32</v>
      </c>
      <c r="J770" s="64">
        <v>718.2</v>
      </c>
      <c r="K770" s="64" t="s">
        <v>42</v>
      </c>
      <c r="L770" s="115">
        <f>I770*O770</f>
        <v>270779.25039999996</v>
      </c>
      <c r="M770" s="115">
        <f>I770*P770</f>
        <v>26450.463199999998</v>
      </c>
      <c r="N770" s="115">
        <f t="shared" si="73"/>
        <v>297229.71359999996</v>
      </c>
      <c r="O770" s="114">
        <v>156.22</v>
      </c>
      <c r="P770" s="114">
        <v>15.26</v>
      </c>
      <c r="Q770" s="114"/>
      <c r="R770" s="102"/>
      <c r="S770" s="114" t="s">
        <v>265</v>
      </c>
      <c r="T770" s="114" t="s">
        <v>596</v>
      </c>
      <c r="U770" s="100" t="s">
        <v>600</v>
      </c>
      <c r="V770" s="97"/>
      <c r="W770" s="97"/>
    </row>
    <row r="771" spans="1:23" s="61" customFormat="1" x14ac:dyDescent="0.3">
      <c r="A771" s="133"/>
      <c r="B771" s="1"/>
      <c r="C771" s="32"/>
      <c r="D771" s="62" t="s">
        <v>50</v>
      </c>
      <c r="E771" s="32"/>
      <c r="F771" s="32"/>
      <c r="G771" s="32"/>
      <c r="H771" s="32"/>
      <c r="I771" s="32"/>
      <c r="J771" s="27"/>
      <c r="K771" s="27"/>
      <c r="L771" s="30">
        <f>SUM(L772:L788)</f>
        <v>11986656.965399997</v>
      </c>
      <c r="M771" s="30">
        <f>SUM(M772:M788)</f>
        <v>796837.32900000014</v>
      </c>
      <c r="N771" s="30">
        <f>SUM(N772:N788)</f>
        <v>12783494.294400003</v>
      </c>
      <c r="O771" s="24"/>
      <c r="P771" s="24"/>
      <c r="Q771" s="24"/>
      <c r="R771" s="47"/>
      <c r="S771" s="114"/>
      <c r="T771" s="114"/>
      <c r="U771" s="101"/>
      <c r="V771" s="97"/>
      <c r="W771" s="97"/>
    </row>
    <row r="772" spans="1:23" ht="37.5" x14ac:dyDescent="0.3">
      <c r="C772" s="112">
        <v>1</v>
      </c>
      <c r="D772" s="63" t="s">
        <v>615</v>
      </c>
      <c r="E772" s="112">
        <v>1963</v>
      </c>
      <c r="F772" s="112"/>
      <c r="G772" s="112" t="s">
        <v>34</v>
      </c>
      <c r="H772" s="112">
        <v>2</v>
      </c>
      <c r="I772" s="112">
        <v>1076.4000000000001</v>
      </c>
      <c r="J772" s="64">
        <v>516.9</v>
      </c>
      <c r="K772" s="64" t="s">
        <v>229</v>
      </c>
      <c r="L772" s="115">
        <f t="shared" ref="L772:L780" si="74">I772*O772</f>
        <v>1150305.6240000003</v>
      </c>
      <c r="M772" s="115">
        <f t="shared" ref="M772:M780" si="75">I772*P772</f>
        <v>42184.116000000002</v>
      </c>
      <c r="N772" s="115">
        <f t="shared" ref="N772:N788" si="76">L772+M772</f>
        <v>1192489.7400000002</v>
      </c>
      <c r="O772" s="114">
        <v>1068.6600000000001</v>
      </c>
      <c r="P772" s="114">
        <v>39.19</v>
      </c>
      <c r="Q772" s="114"/>
      <c r="R772" s="102"/>
      <c r="S772" s="114" t="s">
        <v>265</v>
      </c>
      <c r="T772" s="114" t="s">
        <v>596</v>
      </c>
      <c r="U772" s="96" t="s">
        <v>600</v>
      </c>
      <c r="V772" s="99"/>
      <c r="W772" s="99"/>
    </row>
    <row r="773" spans="1:23" ht="37.5" x14ac:dyDescent="0.3">
      <c r="C773" s="112">
        <v>2</v>
      </c>
      <c r="D773" s="63" t="s">
        <v>616</v>
      </c>
      <c r="E773" s="112">
        <v>1967</v>
      </c>
      <c r="F773" s="112"/>
      <c r="G773" s="112" t="s">
        <v>34</v>
      </c>
      <c r="H773" s="112">
        <v>2</v>
      </c>
      <c r="I773" s="112">
        <v>1138</v>
      </c>
      <c r="J773" s="64">
        <v>566.9</v>
      </c>
      <c r="K773" s="64" t="s">
        <v>229</v>
      </c>
      <c r="L773" s="115">
        <f t="shared" si="74"/>
        <v>1216135.08</v>
      </c>
      <c r="M773" s="115">
        <f t="shared" si="75"/>
        <v>44598.219999999994</v>
      </c>
      <c r="N773" s="115">
        <f t="shared" si="76"/>
        <v>1260733.3</v>
      </c>
      <c r="O773" s="114">
        <v>1068.6600000000001</v>
      </c>
      <c r="P773" s="114">
        <v>39.19</v>
      </c>
      <c r="Q773" s="114"/>
      <c r="R773" s="102"/>
      <c r="S773" s="114" t="s">
        <v>265</v>
      </c>
      <c r="T773" s="114" t="s">
        <v>596</v>
      </c>
      <c r="U773" s="96" t="s">
        <v>600</v>
      </c>
      <c r="V773" s="99"/>
      <c r="W773" s="99"/>
    </row>
    <row r="774" spans="1:23" ht="37.5" x14ac:dyDescent="0.3">
      <c r="C774" s="112">
        <v>3</v>
      </c>
      <c r="D774" s="63" t="s">
        <v>617</v>
      </c>
      <c r="E774" s="112">
        <v>1962</v>
      </c>
      <c r="F774" s="112"/>
      <c r="G774" s="112" t="s">
        <v>34</v>
      </c>
      <c r="H774" s="112">
        <v>2</v>
      </c>
      <c r="I774" s="112">
        <v>747.8</v>
      </c>
      <c r="J774" s="64">
        <v>373.9</v>
      </c>
      <c r="K774" s="64" t="s">
        <v>229</v>
      </c>
      <c r="L774" s="115">
        <f>I774*O774</f>
        <v>799143.94799999997</v>
      </c>
      <c r="M774" s="115">
        <f t="shared" si="75"/>
        <v>29306.281999999996</v>
      </c>
      <c r="N774" s="115">
        <f>L774+M774</f>
        <v>828450.23</v>
      </c>
      <c r="O774" s="114">
        <v>1068.6600000000001</v>
      </c>
      <c r="P774" s="114">
        <v>39.19</v>
      </c>
      <c r="Q774" s="114"/>
      <c r="R774" s="102"/>
      <c r="S774" s="114" t="s">
        <v>265</v>
      </c>
      <c r="T774" s="114" t="s">
        <v>596</v>
      </c>
      <c r="U774" s="96" t="s">
        <v>600</v>
      </c>
      <c r="V774" s="99"/>
      <c r="W774" s="99"/>
    </row>
    <row r="775" spans="1:23" ht="37.5" x14ac:dyDescent="0.3">
      <c r="C775" s="112">
        <v>4</v>
      </c>
      <c r="D775" s="63" t="s">
        <v>618</v>
      </c>
      <c r="E775" s="112">
        <v>1962</v>
      </c>
      <c r="F775" s="112"/>
      <c r="G775" s="112" t="s">
        <v>34</v>
      </c>
      <c r="H775" s="112">
        <v>2</v>
      </c>
      <c r="I775" s="112">
        <v>1022.8</v>
      </c>
      <c r="J775" s="64">
        <v>511.4</v>
      </c>
      <c r="K775" s="64" t="s">
        <v>229</v>
      </c>
      <c r="L775" s="115">
        <f t="shared" si="74"/>
        <v>1093025.4480000001</v>
      </c>
      <c r="M775" s="115">
        <f t="shared" si="75"/>
        <v>40083.531999999999</v>
      </c>
      <c r="N775" s="115">
        <f t="shared" si="76"/>
        <v>1133108.98</v>
      </c>
      <c r="O775" s="114">
        <v>1068.6600000000001</v>
      </c>
      <c r="P775" s="114">
        <v>39.19</v>
      </c>
      <c r="Q775" s="114"/>
      <c r="R775" s="102"/>
      <c r="S775" s="114" t="s">
        <v>265</v>
      </c>
      <c r="T775" s="114" t="s">
        <v>596</v>
      </c>
      <c r="U775" s="96" t="s">
        <v>600</v>
      </c>
      <c r="V775" s="99"/>
      <c r="W775" s="99"/>
    </row>
    <row r="776" spans="1:23" ht="37.5" x14ac:dyDescent="0.3">
      <c r="C776" s="112">
        <v>5</v>
      </c>
      <c r="D776" s="63" t="s">
        <v>619</v>
      </c>
      <c r="E776" s="112">
        <v>1980</v>
      </c>
      <c r="F776" s="112"/>
      <c r="G776" s="112" t="s">
        <v>34</v>
      </c>
      <c r="H776" s="112">
        <v>3</v>
      </c>
      <c r="I776" s="112">
        <v>1578.9</v>
      </c>
      <c r="J776" s="64">
        <v>821.4</v>
      </c>
      <c r="K776" s="64" t="s">
        <v>42</v>
      </c>
      <c r="L776" s="115">
        <f t="shared" si="74"/>
        <v>237545.505</v>
      </c>
      <c r="M776" s="115">
        <f t="shared" si="75"/>
        <v>23620.344000000001</v>
      </c>
      <c r="N776" s="115">
        <f t="shared" si="76"/>
        <v>261165.84900000002</v>
      </c>
      <c r="O776" s="114">
        <v>150.44999999999999</v>
      </c>
      <c r="P776" s="114">
        <v>14.96</v>
      </c>
      <c r="Q776" s="114"/>
      <c r="R776" s="102"/>
      <c r="S776" s="114" t="s">
        <v>265</v>
      </c>
      <c r="T776" s="114" t="s">
        <v>596</v>
      </c>
      <c r="U776" s="96" t="s">
        <v>620</v>
      </c>
      <c r="V776" s="99"/>
      <c r="W776" s="99"/>
    </row>
    <row r="777" spans="1:23" ht="37.5" x14ac:dyDescent="0.3">
      <c r="C777" s="112">
        <v>6</v>
      </c>
      <c r="D777" s="63" t="s">
        <v>621</v>
      </c>
      <c r="E777" s="112">
        <v>1978</v>
      </c>
      <c r="F777" s="112"/>
      <c r="G777" s="112" t="s">
        <v>34</v>
      </c>
      <c r="H777" s="112">
        <v>5</v>
      </c>
      <c r="I777" s="112">
        <v>4675.3</v>
      </c>
      <c r="J777" s="64">
        <v>3369.9</v>
      </c>
      <c r="K777" s="64" t="s">
        <v>42</v>
      </c>
      <c r="L777" s="115">
        <f t="shared" si="74"/>
        <v>703398.88500000001</v>
      </c>
      <c r="M777" s="115">
        <f t="shared" si="75"/>
        <v>69942.488000000012</v>
      </c>
      <c r="N777" s="115">
        <f t="shared" si="76"/>
        <v>773341.37300000002</v>
      </c>
      <c r="O777" s="114">
        <v>150.44999999999999</v>
      </c>
      <c r="P777" s="114">
        <v>14.96</v>
      </c>
      <c r="Q777" s="114"/>
      <c r="R777" s="102"/>
      <c r="S777" s="114" t="s">
        <v>265</v>
      </c>
      <c r="T777" s="114" t="s">
        <v>596</v>
      </c>
      <c r="U777" s="96" t="s">
        <v>600</v>
      </c>
      <c r="V777" s="99"/>
      <c r="W777" s="99"/>
    </row>
    <row r="778" spans="1:23" ht="37.5" x14ac:dyDescent="0.3">
      <c r="C778" s="112">
        <v>7</v>
      </c>
      <c r="D778" s="63" t="s">
        <v>622</v>
      </c>
      <c r="E778" s="112">
        <v>1980</v>
      </c>
      <c r="F778" s="112"/>
      <c r="G778" s="112" t="s">
        <v>34</v>
      </c>
      <c r="H778" s="112">
        <v>5</v>
      </c>
      <c r="I778" s="112">
        <v>5774.3</v>
      </c>
      <c r="J778" s="64">
        <v>3766.9</v>
      </c>
      <c r="K778" s="64" t="s">
        <v>42</v>
      </c>
      <c r="L778" s="115">
        <f t="shared" si="74"/>
        <v>868743.43499999994</v>
      </c>
      <c r="M778" s="115">
        <f t="shared" si="75"/>
        <v>86383.528000000006</v>
      </c>
      <c r="N778" s="115">
        <f t="shared" si="76"/>
        <v>955126.96299999999</v>
      </c>
      <c r="O778" s="114">
        <v>150.44999999999999</v>
      </c>
      <c r="P778" s="114">
        <v>14.96</v>
      </c>
      <c r="Q778" s="114"/>
      <c r="R778" s="102"/>
      <c r="S778" s="114" t="s">
        <v>265</v>
      </c>
      <c r="T778" s="114" t="s">
        <v>596</v>
      </c>
      <c r="U778" s="96"/>
      <c r="V778" s="99"/>
      <c r="W778" s="99"/>
    </row>
    <row r="779" spans="1:23" ht="37.5" x14ac:dyDescent="0.3">
      <c r="C779" s="112">
        <v>8</v>
      </c>
      <c r="D779" s="63" t="s">
        <v>623</v>
      </c>
      <c r="E779" s="112">
        <v>1980</v>
      </c>
      <c r="F779" s="112"/>
      <c r="G779" s="112" t="s">
        <v>34</v>
      </c>
      <c r="H779" s="112">
        <v>5</v>
      </c>
      <c r="I779" s="112">
        <v>5800</v>
      </c>
      <c r="J779" s="64">
        <v>3801.8</v>
      </c>
      <c r="K779" s="64" t="s">
        <v>42</v>
      </c>
      <c r="L779" s="115">
        <f t="shared" si="74"/>
        <v>872609.99999999988</v>
      </c>
      <c r="M779" s="115">
        <f t="shared" si="75"/>
        <v>86768</v>
      </c>
      <c r="N779" s="115">
        <f t="shared" si="76"/>
        <v>959377.99999999988</v>
      </c>
      <c r="O779" s="114">
        <v>150.44999999999999</v>
      </c>
      <c r="P779" s="114">
        <v>14.96</v>
      </c>
      <c r="Q779" s="114"/>
      <c r="R779" s="102"/>
      <c r="S779" s="114" t="s">
        <v>265</v>
      </c>
      <c r="T779" s="114" t="s">
        <v>596</v>
      </c>
      <c r="U779" s="96"/>
      <c r="V779" s="99"/>
      <c r="W779" s="99"/>
    </row>
    <row r="780" spans="1:23" ht="37.5" x14ac:dyDescent="0.3">
      <c r="C780" s="112">
        <v>9</v>
      </c>
      <c r="D780" s="63" t="s">
        <v>624</v>
      </c>
      <c r="E780" s="112">
        <v>1966</v>
      </c>
      <c r="F780" s="112"/>
      <c r="G780" s="112" t="s">
        <v>34</v>
      </c>
      <c r="H780" s="112">
        <v>2</v>
      </c>
      <c r="I780" s="112">
        <v>936.7</v>
      </c>
      <c r="J780" s="64">
        <v>494.9</v>
      </c>
      <c r="K780" s="64" t="s">
        <v>42</v>
      </c>
      <c r="L780" s="115">
        <f t="shared" si="74"/>
        <v>153468.92800000001</v>
      </c>
      <c r="M780" s="115">
        <f t="shared" si="75"/>
        <v>14237.84</v>
      </c>
      <c r="N780" s="115">
        <f t="shared" si="76"/>
        <v>167706.76800000001</v>
      </c>
      <c r="O780" s="114">
        <v>163.84</v>
      </c>
      <c r="P780" s="114">
        <v>15.2</v>
      </c>
      <c r="Q780" s="114"/>
      <c r="R780" s="102"/>
      <c r="S780" s="114" t="s">
        <v>265</v>
      </c>
      <c r="T780" s="114" t="s">
        <v>596</v>
      </c>
      <c r="U780" s="96"/>
      <c r="V780" s="99"/>
      <c r="W780" s="99"/>
    </row>
    <row r="781" spans="1:23" x14ac:dyDescent="0.3">
      <c r="C781" s="112"/>
      <c r="D781" s="63"/>
      <c r="E781" s="112"/>
      <c r="F781" s="112"/>
      <c r="G781" s="112"/>
      <c r="H781" s="112"/>
      <c r="I781" s="112"/>
      <c r="J781" s="64"/>
      <c r="K781" s="64" t="s">
        <v>229</v>
      </c>
      <c r="L781" s="115">
        <f>I780*O781</f>
        <v>1051651.824</v>
      </c>
      <c r="M781" s="115">
        <f>I780*P781</f>
        <v>36709.273000000001</v>
      </c>
      <c r="N781" s="115">
        <f t="shared" si="76"/>
        <v>1088361.0970000001</v>
      </c>
      <c r="O781" s="114">
        <v>1122.72</v>
      </c>
      <c r="P781" s="114">
        <v>39.19</v>
      </c>
      <c r="Q781" s="114"/>
      <c r="R781" s="102"/>
      <c r="S781" s="114" t="s">
        <v>265</v>
      </c>
      <c r="T781" s="114" t="s">
        <v>596</v>
      </c>
      <c r="U781" s="96"/>
      <c r="V781" s="99"/>
      <c r="W781" s="99"/>
    </row>
    <row r="782" spans="1:23" ht="37.5" x14ac:dyDescent="0.3">
      <c r="C782" s="112">
        <v>10</v>
      </c>
      <c r="D782" s="63" t="s">
        <v>625</v>
      </c>
      <c r="E782" s="112">
        <v>1969</v>
      </c>
      <c r="F782" s="112"/>
      <c r="G782" s="112" t="s">
        <v>34</v>
      </c>
      <c r="H782" s="112">
        <v>2</v>
      </c>
      <c r="I782" s="112">
        <v>2066.6999999999998</v>
      </c>
      <c r="J782" s="64">
        <v>1139.5</v>
      </c>
      <c r="K782" s="64" t="s">
        <v>45</v>
      </c>
      <c r="L782" s="115">
        <f t="shared" ref="L782:L788" si="77">I782*O782</f>
        <v>922388.87699999998</v>
      </c>
      <c r="M782" s="115">
        <f t="shared" ref="M782:M788" si="78">I782*P782</f>
        <v>37076.597999999998</v>
      </c>
      <c r="N782" s="115">
        <f t="shared" si="76"/>
        <v>959465.47499999998</v>
      </c>
      <c r="O782" s="114">
        <v>446.31</v>
      </c>
      <c r="P782" s="114">
        <v>17.940000000000001</v>
      </c>
      <c r="Q782" s="114"/>
      <c r="R782" s="102"/>
      <c r="S782" s="114" t="s">
        <v>265</v>
      </c>
      <c r="T782" s="114" t="s">
        <v>596</v>
      </c>
      <c r="U782" s="96"/>
      <c r="V782" s="99"/>
      <c r="W782" s="99"/>
    </row>
    <row r="783" spans="1:23" ht="37.5" x14ac:dyDescent="0.3">
      <c r="C783" s="112">
        <v>11</v>
      </c>
      <c r="D783" s="63" t="s">
        <v>626</v>
      </c>
      <c r="E783" s="112">
        <v>1980</v>
      </c>
      <c r="F783" s="112"/>
      <c r="G783" s="112" t="s">
        <v>34</v>
      </c>
      <c r="H783" s="112">
        <v>5</v>
      </c>
      <c r="I783" s="112">
        <v>9678.2999999999993</v>
      </c>
      <c r="J783" s="64">
        <v>6616.3</v>
      </c>
      <c r="K783" s="64" t="s">
        <v>42</v>
      </c>
      <c r="L783" s="115">
        <f t="shared" si="77"/>
        <v>1456100.2349999999</v>
      </c>
      <c r="M783" s="115">
        <f t="shared" si="78"/>
        <v>144787.36799999999</v>
      </c>
      <c r="N783" s="115">
        <f t="shared" si="76"/>
        <v>1600887.6029999999</v>
      </c>
      <c r="O783" s="114">
        <v>150.44999999999999</v>
      </c>
      <c r="P783" s="114">
        <v>14.96</v>
      </c>
      <c r="Q783" s="114"/>
      <c r="R783" s="102"/>
      <c r="S783" s="114" t="s">
        <v>265</v>
      </c>
      <c r="T783" s="114" t="s">
        <v>596</v>
      </c>
      <c r="U783" s="96"/>
      <c r="V783" s="99"/>
      <c r="W783" s="99"/>
    </row>
    <row r="784" spans="1:23" ht="37.5" x14ac:dyDescent="0.3">
      <c r="C784" s="112">
        <v>12</v>
      </c>
      <c r="D784" s="63" t="s">
        <v>627</v>
      </c>
      <c r="E784" s="112">
        <v>1979</v>
      </c>
      <c r="F784" s="112"/>
      <c r="G784" s="112" t="s">
        <v>34</v>
      </c>
      <c r="H784" s="112">
        <v>3</v>
      </c>
      <c r="I784" s="112">
        <v>1821.5</v>
      </c>
      <c r="J784" s="64">
        <v>890.5</v>
      </c>
      <c r="K784" s="64" t="s">
        <v>42</v>
      </c>
      <c r="L784" s="115">
        <f t="shared" si="77"/>
        <v>283243.25</v>
      </c>
      <c r="M784" s="115">
        <f t="shared" si="78"/>
        <v>27267.855</v>
      </c>
      <c r="N784" s="115">
        <f t="shared" si="76"/>
        <v>310511.10499999998</v>
      </c>
      <c r="O784" s="114">
        <v>155.5</v>
      </c>
      <c r="P784" s="114">
        <v>14.97</v>
      </c>
      <c r="Q784" s="114"/>
      <c r="R784" s="102"/>
      <c r="S784" s="114" t="s">
        <v>265</v>
      </c>
      <c r="T784" s="114" t="s">
        <v>596</v>
      </c>
      <c r="U784" s="96"/>
      <c r="V784" s="99"/>
      <c r="W784" s="99"/>
    </row>
    <row r="785" spans="1:23" ht="37.5" x14ac:dyDescent="0.3">
      <c r="C785" s="112">
        <v>13</v>
      </c>
      <c r="D785" s="63" t="s">
        <v>628</v>
      </c>
      <c r="E785" s="112">
        <v>1980</v>
      </c>
      <c r="F785" s="112"/>
      <c r="G785" s="112" t="s">
        <v>34</v>
      </c>
      <c r="H785" s="112">
        <v>3</v>
      </c>
      <c r="I785" s="112">
        <v>1858.4</v>
      </c>
      <c r="J785" s="64">
        <v>896.2</v>
      </c>
      <c r="K785" s="64" t="s">
        <v>42</v>
      </c>
      <c r="L785" s="115">
        <f t="shared" si="77"/>
        <v>288981.2</v>
      </c>
      <c r="M785" s="115">
        <f t="shared" si="78"/>
        <v>27820.248000000003</v>
      </c>
      <c r="N785" s="115">
        <f t="shared" si="76"/>
        <v>316801.44800000003</v>
      </c>
      <c r="O785" s="114">
        <v>155.5</v>
      </c>
      <c r="P785" s="114">
        <v>14.97</v>
      </c>
      <c r="Q785" s="114"/>
      <c r="R785" s="102"/>
      <c r="S785" s="114" t="s">
        <v>265</v>
      </c>
      <c r="T785" s="114" t="s">
        <v>596</v>
      </c>
      <c r="U785" s="96"/>
      <c r="V785" s="99"/>
      <c r="W785" s="99"/>
    </row>
    <row r="786" spans="1:23" ht="37.5" x14ac:dyDescent="0.3">
      <c r="C786" s="112">
        <v>14</v>
      </c>
      <c r="D786" s="63" t="s">
        <v>629</v>
      </c>
      <c r="E786" s="112">
        <v>1983</v>
      </c>
      <c r="F786" s="112"/>
      <c r="G786" s="112" t="s">
        <v>34</v>
      </c>
      <c r="H786" s="112">
        <v>3</v>
      </c>
      <c r="I786" s="112">
        <v>1765</v>
      </c>
      <c r="J786" s="64">
        <v>898.5</v>
      </c>
      <c r="K786" s="64" t="s">
        <v>42</v>
      </c>
      <c r="L786" s="115">
        <f t="shared" si="77"/>
        <v>274457.5</v>
      </c>
      <c r="M786" s="115">
        <f t="shared" si="78"/>
        <v>26422.050000000003</v>
      </c>
      <c r="N786" s="115">
        <f t="shared" si="76"/>
        <v>300879.55</v>
      </c>
      <c r="O786" s="114">
        <v>155.5</v>
      </c>
      <c r="P786" s="114">
        <v>14.97</v>
      </c>
      <c r="Q786" s="114"/>
      <c r="R786" s="102"/>
      <c r="S786" s="114" t="s">
        <v>265</v>
      </c>
      <c r="T786" s="114" t="s">
        <v>596</v>
      </c>
      <c r="U786" s="96"/>
      <c r="V786" s="99"/>
      <c r="W786" s="99"/>
    </row>
    <row r="787" spans="1:23" ht="37.5" x14ac:dyDescent="0.3">
      <c r="C787" s="112">
        <v>15</v>
      </c>
      <c r="D787" s="63" t="s">
        <v>630</v>
      </c>
      <c r="E787" s="112">
        <v>1965</v>
      </c>
      <c r="F787" s="112"/>
      <c r="G787" s="112" t="s">
        <v>34</v>
      </c>
      <c r="H787" s="112">
        <v>2</v>
      </c>
      <c r="I787" s="112">
        <v>866.46</v>
      </c>
      <c r="J787" s="64">
        <v>388.5</v>
      </c>
      <c r="K787" s="64" t="s">
        <v>42</v>
      </c>
      <c r="L787" s="115">
        <f t="shared" si="77"/>
        <v>132862.97640000001</v>
      </c>
      <c r="M787" s="115">
        <f t="shared" si="78"/>
        <v>13170.191999999999</v>
      </c>
      <c r="N787" s="115">
        <f t="shared" si="76"/>
        <v>146033.16840000002</v>
      </c>
      <c r="O787" s="114">
        <v>153.34</v>
      </c>
      <c r="P787" s="114">
        <v>15.2</v>
      </c>
      <c r="Q787" s="114"/>
      <c r="R787" s="102"/>
      <c r="S787" s="114" t="s">
        <v>265</v>
      </c>
      <c r="T787" s="114" t="s">
        <v>596</v>
      </c>
      <c r="U787" s="96"/>
      <c r="V787" s="99"/>
      <c r="W787" s="99"/>
    </row>
    <row r="788" spans="1:23" s="61" customFormat="1" ht="37.5" x14ac:dyDescent="0.3">
      <c r="A788" s="133"/>
      <c r="B788" s="1"/>
      <c r="C788" s="112">
        <v>16</v>
      </c>
      <c r="D788" s="63" t="s">
        <v>631</v>
      </c>
      <c r="E788" s="112">
        <v>1982</v>
      </c>
      <c r="F788" s="112"/>
      <c r="G788" s="112" t="s">
        <v>34</v>
      </c>
      <c r="H788" s="112">
        <v>3</v>
      </c>
      <c r="I788" s="112">
        <v>3103.5</v>
      </c>
      <c r="J788" s="64">
        <v>1520.1</v>
      </c>
      <c r="K788" s="64" t="s">
        <v>42</v>
      </c>
      <c r="L788" s="115">
        <f t="shared" si="77"/>
        <v>482594.25</v>
      </c>
      <c r="M788" s="115">
        <f t="shared" si="78"/>
        <v>46459.395000000004</v>
      </c>
      <c r="N788" s="115">
        <f t="shared" si="76"/>
        <v>529053.64500000002</v>
      </c>
      <c r="O788" s="114">
        <v>155.5</v>
      </c>
      <c r="P788" s="114">
        <v>14.97</v>
      </c>
      <c r="Q788" s="114"/>
      <c r="R788" s="102"/>
      <c r="S788" s="114" t="s">
        <v>265</v>
      </c>
      <c r="T788" s="114" t="s">
        <v>596</v>
      </c>
      <c r="U788" s="100" t="s">
        <v>600</v>
      </c>
      <c r="V788" s="97"/>
      <c r="W788" s="97"/>
    </row>
    <row r="789" spans="1:23" s="61" customFormat="1" x14ac:dyDescent="0.3">
      <c r="A789" s="133"/>
      <c r="B789" s="1"/>
      <c r="C789" s="32"/>
      <c r="D789" s="62" t="s">
        <v>68</v>
      </c>
      <c r="E789" s="32"/>
      <c r="F789" s="32"/>
      <c r="G789" s="32"/>
      <c r="H789" s="32"/>
      <c r="I789" s="32"/>
      <c r="J789" s="27"/>
      <c r="K789" s="27"/>
      <c r="L789" s="30">
        <f>SUM(L790:L794)</f>
        <v>3323327.736</v>
      </c>
      <c r="M789" s="30">
        <f>SUM(M790:M794)</f>
        <v>288739.24</v>
      </c>
      <c r="N789" s="30">
        <f>SUM(N790:N794)</f>
        <v>3612066.9759999998</v>
      </c>
      <c r="O789" s="24"/>
      <c r="P789" s="24"/>
      <c r="Q789" s="24"/>
      <c r="R789" s="47"/>
      <c r="S789" s="114"/>
      <c r="T789" s="114"/>
      <c r="U789" s="101"/>
      <c r="V789" s="97"/>
      <c r="W789" s="97"/>
    </row>
    <row r="790" spans="1:23" ht="37.5" x14ac:dyDescent="0.3">
      <c r="C790" s="112">
        <v>1</v>
      </c>
      <c r="D790" s="63" t="s">
        <v>632</v>
      </c>
      <c r="E790" s="112">
        <v>1960</v>
      </c>
      <c r="F790" s="112"/>
      <c r="G790" s="112" t="s">
        <v>34</v>
      </c>
      <c r="H790" s="112">
        <v>3</v>
      </c>
      <c r="I790" s="112">
        <v>4078.9</v>
      </c>
      <c r="J790" s="64">
        <v>2346.5</v>
      </c>
      <c r="K790" s="64" t="s">
        <v>42</v>
      </c>
      <c r="L790" s="115">
        <f>I790*O790</f>
        <v>613670.505</v>
      </c>
      <c r="M790" s="115">
        <f>I790*P790</f>
        <v>61020.344000000005</v>
      </c>
      <c r="N790" s="115">
        <f t="shared" ref="N790:N794" si="79">L790+M790</f>
        <v>674690.84900000005</v>
      </c>
      <c r="O790" s="114">
        <v>150.44999999999999</v>
      </c>
      <c r="P790" s="114">
        <v>14.96</v>
      </c>
      <c r="Q790" s="114"/>
      <c r="R790" s="102"/>
      <c r="S790" s="114" t="s">
        <v>265</v>
      </c>
      <c r="T790" s="114" t="s">
        <v>596</v>
      </c>
      <c r="U790" s="96" t="s">
        <v>600</v>
      </c>
      <c r="V790" s="99"/>
      <c r="W790" s="99"/>
    </row>
    <row r="791" spans="1:23" ht="37.5" x14ac:dyDescent="0.3">
      <c r="C791" s="112"/>
      <c r="D791" s="63"/>
      <c r="E791" s="112"/>
      <c r="F791" s="112"/>
      <c r="G791" s="112"/>
      <c r="H791" s="112"/>
      <c r="I791" s="112"/>
      <c r="J791" s="64"/>
      <c r="K791" s="64" t="s">
        <v>45</v>
      </c>
      <c r="L791" s="115">
        <f>I790*O791</f>
        <v>1670799.0180000002</v>
      </c>
      <c r="M791" s="115">
        <f>I790*P791</f>
        <v>65017.665999999997</v>
      </c>
      <c r="N791" s="115">
        <f t="shared" si="79"/>
        <v>1735816.6840000001</v>
      </c>
      <c r="O791" s="114">
        <v>409.62</v>
      </c>
      <c r="P791" s="114">
        <v>15.94</v>
      </c>
      <c r="Q791" s="114"/>
      <c r="R791" s="102"/>
      <c r="S791" s="114" t="s">
        <v>265</v>
      </c>
      <c r="T791" s="114" t="s">
        <v>596</v>
      </c>
      <c r="U791" s="96"/>
      <c r="V791" s="99"/>
      <c r="W791" s="99"/>
    </row>
    <row r="792" spans="1:23" ht="56.25" x14ac:dyDescent="0.3">
      <c r="C792" s="112"/>
      <c r="D792" s="63"/>
      <c r="E792" s="112"/>
      <c r="F792" s="112"/>
      <c r="G792" s="112"/>
      <c r="H792" s="112"/>
      <c r="I792" s="112"/>
      <c r="J792" s="64"/>
      <c r="K792" s="64" t="s">
        <v>35</v>
      </c>
      <c r="L792" s="115">
        <f>I790*O792</f>
        <v>223972.399</v>
      </c>
      <c r="M792" s="115">
        <f>I790*P792</f>
        <v>50782.305</v>
      </c>
      <c r="N792" s="115">
        <f t="shared" si="79"/>
        <v>274754.70400000003</v>
      </c>
      <c r="O792" s="114">
        <v>54.91</v>
      </c>
      <c r="P792" s="114">
        <v>12.45</v>
      </c>
      <c r="Q792" s="114"/>
      <c r="R792" s="102"/>
      <c r="S792" s="114" t="s">
        <v>265</v>
      </c>
      <c r="T792" s="114" t="s">
        <v>596</v>
      </c>
      <c r="U792" s="96"/>
      <c r="V792" s="99"/>
      <c r="W792" s="99"/>
    </row>
    <row r="793" spans="1:23" ht="37.5" x14ac:dyDescent="0.3">
      <c r="C793" s="112"/>
      <c r="D793" s="63"/>
      <c r="E793" s="112"/>
      <c r="F793" s="112"/>
      <c r="G793" s="112"/>
      <c r="H793" s="112"/>
      <c r="I793" s="112"/>
      <c r="J793" s="64"/>
      <c r="K793" s="64" t="s">
        <v>53</v>
      </c>
      <c r="L793" s="115">
        <f>I790*O793</f>
        <v>139335.22399999999</v>
      </c>
      <c r="M793" s="115">
        <f>I790*P793</f>
        <v>44745.533000000003</v>
      </c>
      <c r="N793" s="115">
        <f t="shared" si="79"/>
        <v>184080.75699999998</v>
      </c>
      <c r="O793" s="114">
        <v>34.159999999999997</v>
      </c>
      <c r="P793" s="114">
        <v>10.97</v>
      </c>
      <c r="Q793" s="114"/>
      <c r="R793" s="102"/>
      <c r="S793" s="114" t="s">
        <v>265</v>
      </c>
      <c r="T793" s="114" t="s">
        <v>596</v>
      </c>
      <c r="U793" s="96"/>
      <c r="V793" s="99"/>
      <c r="W793" s="99"/>
    </row>
    <row r="794" spans="1:23" s="61" customFormat="1" ht="37.5" x14ac:dyDescent="0.3">
      <c r="A794" s="133"/>
      <c r="B794" s="1"/>
      <c r="C794" s="112">
        <v>2</v>
      </c>
      <c r="D794" s="63" t="s">
        <v>633</v>
      </c>
      <c r="E794" s="112">
        <v>1983</v>
      </c>
      <c r="F794" s="112"/>
      <c r="G794" s="112" t="s">
        <v>34</v>
      </c>
      <c r="H794" s="112">
        <v>5</v>
      </c>
      <c r="I794" s="112">
        <v>4490.2</v>
      </c>
      <c r="J794" s="64">
        <v>3292</v>
      </c>
      <c r="K794" s="64" t="s">
        <v>42</v>
      </c>
      <c r="L794" s="115">
        <f>I794*O794</f>
        <v>675550.59</v>
      </c>
      <c r="M794" s="115">
        <f>I794*P794</f>
        <v>67173.392000000007</v>
      </c>
      <c r="N794" s="115">
        <f t="shared" si="79"/>
        <v>742723.98199999996</v>
      </c>
      <c r="O794" s="114">
        <v>150.44999999999999</v>
      </c>
      <c r="P794" s="114">
        <v>14.96</v>
      </c>
      <c r="Q794" s="114"/>
      <c r="R794" s="102"/>
      <c r="S794" s="114" t="s">
        <v>265</v>
      </c>
      <c r="T794" s="114" t="s">
        <v>596</v>
      </c>
      <c r="U794" s="100" t="s">
        <v>600</v>
      </c>
      <c r="V794" s="97"/>
      <c r="W794" s="97"/>
    </row>
    <row r="795" spans="1:23" s="61" customFormat="1" x14ac:dyDescent="0.3">
      <c r="A795" s="133"/>
      <c r="B795" s="1"/>
      <c r="C795" s="32"/>
      <c r="D795" s="62" t="s">
        <v>74</v>
      </c>
      <c r="E795" s="32"/>
      <c r="F795" s="32"/>
      <c r="G795" s="32"/>
      <c r="H795" s="32"/>
      <c r="I795" s="32"/>
      <c r="J795" s="27"/>
      <c r="K795" s="27"/>
      <c r="L795" s="30">
        <f>SUM(L796:L810)</f>
        <v>17820179.619399995</v>
      </c>
      <c r="M795" s="30">
        <f>SUM(M796:M810)</f>
        <v>438331.50879999989</v>
      </c>
      <c r="N795" s="30">
        <f>SUM(N796:N810)</f>
        <v>18258511.128199995</v>
      </c>
      <c r="O795" s="24"/>
      <c r="P795" s="24"/>
      <c r="Q795" s="24"/>
      <c r="R795" s="47"/>
      <c r="S795" s="114"/>
      <c r="T795" s="114"/>
      <c r="U795" s="101"/>
      <c r="V795" s="97"/>
      <c r="W795" s="97"/>
    </row>
    <row r="796" spans="1:23" ht="37.5" x14ac:dyDescent="0.3">
      <c r="C796" s="112">
        <v>1</v>
      </c>
      <c r="D796" s="63" t="s">
        <v>634</v>
      </c>
      <c r="E796" s="112">
        <v>1974</v>
      </c>
      <c r="F796" s="112"/>
      <c r="G796" s="112" t="s">
        <v>34</v>
      </c>
      <c r="H796" s="112">
        <v>2</v>
      </c>
      <c r="I796" s="112">
        <v>1473.4</v>
      </c>
      <c r="J796" s="64">
        <v>586.4</v>
      </c>
      <c r="K796" s="64" t="s">
        <v>42</v>
      </c>
      <c r="L796" s="115">
        <f t="shared" ref="L796:L806" si="80">I796*O796</f>
        <v>179386.45</v>
      </c>
      <c r="M796" s="115">
        <f t="shared" ref="M796:M806" si="81">I796*P796</f>
        <v>22380.946</v>
      </c>
      <c r="N796" s="115">
        <f t="shared" ref="N796:N810" si="82">L796+M796</f>
        <v>201767.39600000001</v>
      </c>
      <c r="O796" s="114">
        <v>121.75</v>
      </c>
      <c r="P796" s="114">
        <v>15.19</v>
      </c>
      <c r="Q796" s="114"/>
      <c r="R796" s="102"/>
      <c r="S796" s="114" t="s">
        <v>265</v>
      </c>
      <c r="T796" s="114" t="s">
        <v>596</v>
      </c>
      <c r="U796" s="96"/>
      <c r="V796" s="99"/>
      <c r="W796" s="99"/>
    </row>
    <row r="797" spans="1:23" ht="37.5" x14ac:dyDescent="0.3">
      <c r="C797" s="112">
        <v>2</v>
      </c>
      <c r="D797" s="63" t="s">
        <v>635</v>
      </c>
      <c r="E797" s="112">
        <v>1976</v>
      </c>
      <c r="F797" s="112"/>
      <c r="G797" s="112" t="s">
        <v>34</v>
      </c>
      <c r="H797" s="112">
        <v>2</v>
      </c>
      <c r="I797" s="112">
        <v>1148.7</v>
      </c>
      <c r="J797" s="64">
        <v>608.4</v>
      </c>
      <c r="K797" s="64" t="s">
        <v>42</v>
      </c>
      <c r="L797" s="115">
        <f t="shared" si="80"/>
        <v>139854.22500000001</v>
      </c>
      <c r="M797" s="115">
        <f t="shared" si="81"/>
        <v>17448.753000000001</v>
      </c>
      <c r="N797" s="115">
        <f t="shared" si="82"/>
        <v>157302.978</v>
      </c>
      <c r="O797" s="114">
        <v>121.75</v>
      </c>
      <c r="P797" s="114">
        <v>15.19</v>
      </c>
      <c r="Q797" s="114"/>
      <c r="R797" s="102"/>
      <c r="S797" s="114" t="s">
        <v>265</v>
      </c>
      <c r="T797" s="114" t="s">
        <v>596</v>
      </c>
      <c r="U797" s="96"/>
      <c r="V797" s="99"/>
      <c r="W797" s="99"/>
    </row>
    <row r="798" spans="1:23" ht="37.5" x14ac:dyDescent="0.3">
      <c r="C798" s="112">
        <v>3</v>
      </c>
      <c r="D798" s="63" t="s">
        <v>636</v>
      </c>
      <c r="E798" s="112">
        <v>1991</v>
      </c>
      <c r="F798" s="112"/>
      <c r="G798" s="112" t="s">
        <v>34</v>
      </c>
      <c r="H798" s="112">
        <v>3</v>
      </c>
      <c r="I798" s="112">
        <v>2392.7399999999998</v>
      </c>
      <c r="J798" s="64">
        <v>1199.69</v>
      </c>
      <c r="K798" s="64" t="s">
        <v>229</v>
      </c>
      <c r="L798" s="115">
        <f t="shared" si="80"/>
        <v>2489837.3891999996</v>
      </c>
      <c r="M798" s="115">
        <f t="shared" si="81"/>
        <v>53286.319799999997</v>
      </c>
      <c r="N798" s="115">
        <f t="shared" si="82"/>
        <v>2543123.7089999998</v>
      </c>
      <c r="O798" s="114">
        <v>1040.58</v>
      </c>
      <c r="P798" s="114">
        <v>22.27</v>
      </c>
      <c r="Q798" s="114"/>
      <c r="R798" s="102"/>
      <c r="S798" s="114" t="s">
        <v>265</v>
      </c>
      <c r="T798" s="114" t="s">
        <v>596</v>
      </c>
      <c r="U798" s="96"/>
      <c r="V798" s="99"/>
      <c r="W798" s="99"/>
    </row>
    <row r="799" spans="1:23" ht="37.5" x14ac:dyDescent="0.3">
      <c r="C799" s="112">
        <v>4</v>
      </c>
      <c r="D799" s="63" t="s">
        <v>637</v>
      </c>
      <c r="E799" s="112">
        <v>1999</v>
      </c>
      <c r="F799" s="112"/>
      <c r="G799" s="112" t="s">
        <v>34</v>
      </c>
      <c r="H799" s="112">
        <v>4</v>
      </c>
      <c r="I799" s="112">
        <v>4876.3999999999996</v>
      </c>
      <c r="J799" s="64">
        <v>2627.4</v>
      </c>
      <c r="K799" s="64" t="s">
        <v>229</v>
      </c>
      <c r="L799" s="115">
        <f t="shared" si="80"/>
        <v>5074284.311999999</v>
      </c>
      <c r="M799" s="115">
        <f t="shared" si="81"/>
        <v>108597.42799999999</v>
      </c>
      <c r="N799" s="115">
        <f t="shared" si="82"/>
        <v>5182881.7399999993</v>
      </c>
      <c r="O799" s="114">
        <v>1040.58</v>
      </c>
      <c r="P799" s="114">
        <v>22.27</v>
      </c>
      <c r="Q799" s="114"/>
      <c r="R799" s="102"/>
      <c r="S799" s="114" t="s">
        <v>265</v>
      </c>
      <c r="T799" s="114" t="s">
        <v>596</v>
      </c>
      <c r="U799" s="96"/>
      <c r="V799" s="99"/>
      <c r="W799" s="99"/>
    </row>
    <row r="800" spans="1:23" ht="37.5" x14ac:dyDescent="0.3">
      <c r="C800" s="112">
        <v>5</v>
      </c>
      <c r="D800" s="63" t="s">
        <v>638</v>
      </c>
      <c r="E800" s="112">
        <v>1967</v>
      </c>
      <c r="F800" s="112"/>
      <c r="G800" s="112" t="s">
        <v>63</v>
      </c>
      <c r="H800" s="112">
        <v>2</v>
      </c>
      <c r="I800" s="112">
        <v>595</v>
      </c>
      <c r="J800" s="64">
        <v>338.3</v>
      </c>
      <c r="K800" s="64" t="s">
        <v>42</v>
      </c>
      <c r="L800" s="115">
        <f t="shared" si="80"/>
        <v>74160.800000000003</v>
      </c>
      <c r="M800" s="115">
        <f t="shared" si="81"/>
        <v>9073.75</v>
      </c>
      <c r="N800" s="115">
        <f t="shared" si="82"/>
        <v>83234.55</v>
      </c>
      <c r="O800" s="114">
        <v>124.64</v>
      </c>
      <c r="P800" s="114">
        <v>15.25</v>
      </c>
      <c r="Q800" s="114"/>
      <c r="R800" s="102"/>
      <c r="S800" s="114" t="s">
        <v>265</v>
      </c>
      <c r="T800" s="114" t="s">
        <v>596</v>
      </c>
      <c r="U800" s="96"/>
      <c r="V800" s="99"/>
      <c r="W800" s="99"/>
    </row>
    <row r="801" spans="1:23" ht="37.5" x14ac:dyDescent="0.3">
      <c r="C801" s="112">
        <v>6</v>
      </c>
      <c r="D801" s="63" t="s">
        <v>639</v>
      </c>
      <c r="E801" s="112">
        <v>1960</v>
      </c>
      <c r="F801" s="112"/>
      <c r="G801" s="112" t="s">
        <v>63</v>
      </c>
      <c r="H801" s="112">
        <v>2</v>
      </c>
      <c r="I801" s="112">
        <v>1310.5999999999999</v>
      </c>
      <c r="J801" s="64">
        <v>751.2</v>
      </c>
      <c r="K801" s="64" t="s">
        <v>42</v>
      </c>
      <c r="L801" s="115">
        <f t="shared" si="80"/>
        <v>163353.18399999998</v>
      </c>
      <c r="M801" s="115">
        <f t="shared" si="81"/>
        <v>19986.649999999998</v>
      </c>
      <c r="N801" s="115">
        <f t="shared" si="82"/>
        <v>183339.83399999997</v>
      </c>
      <c r="O801" s="114">
        <v>124.64</v>
      </c>
      <c r="P801" s="114">
        <v>15.25</v>
      </c>
      <c r="Q801" s="114"/>
      <c r="R801" s="102"/>
      <c r="S801" s="114" t="s">
        <v>265</v>
      </c>
      <c r="T801" s="114" t="s">
        <v>596</v>
      </c>
      <c r="U801" s="96"/>
      <c r="V801" s="99"/>
      <c r="W801" s="99"/>
    </row>
    <row r="802" spans="1:23" x14ac:dyDescent="0.3">
      <c r="C802" s="112">
        <v>7</v>
      </c>
      <c r="D802" s="63" t="s">
        <v>640</v>
      </c>
      <c r="E802" s="112">
        <v>1977</v>
      </c>
      <c r="F802" s="112"/>
      <c r="G802" s="112" t="s">
        <v>63</v>
      </c>
      <c r="H802" s="112">
        <v>2</v>
      </c>
      <c r="I802" s="112">
        <v>860</v>
      </c>
      <c r="J802" s="64">
        <v>545.9</v>
      </c>
      <c r="K802" s="64" t="s">
        <v>418</v>
      </c>
      <c r="L802" s="115">
        <f t="shared" si="80"/>
        <v>66615.599999999991</v>
      </c>
      <c r="M802" s="115">
        <f t="shared" si="81"/>
        <v>1427.6</v>
      </c>
      <c r="N802" s="115">
        <f t="shared" si="82"/>
        <v>68043.199999999997</v>
      </c>
      <c r="O802" s="114">
        <v>77.459999999999994</v>
      </c>
      <c r="P802" s="114">
        <v>1.66</v>
      </c>
      <c r="Q802" s="114"/>
      <c r="R802" s="102"/>
      <c r="S802" s="114" t="s">
        <v>265</v>
      </c>
      <c r="T802" s="114" t="s">
        <v>596</v>
      </c>
      <c r="U802" s="96"/>
      <c r="V802" s="99"/>
      <c r="W802" s="99"/>
    </row>
    <row r="803" spans="1:23" x14ac:dyDescent="0.3">
      <c r="C803" s="112">
        <v>8</v>
      </c>
      <c r="D803" s="63" t="s">
        <v>641</v>
      </c>
      <c r="E803" s="112">
        <v>1977</v>
      </c>
      <c r="F803" s="112"/>
      <c r="G803" s="112" t="s">
        <v>63</v>
      </c>
      <c r="H803" s="112">
        <v>2</v>
      </c>
      <c r="I803" s="112">
        <v>861.9</v>
      </c>
      <c r="J803" s="64">
        <v>545.5</v>
      </c>
      <c r="K803" s="64" t="s">
        <v>418</v>
      </c>
      <c r="L803" s="115">
        <f t="shared" si="80"/>
        <v>66762.77399999999</v>
      </c>
      <c r="M803" s="115">
        <f t="shared" si="81"/>
        <v>1430.7539999999999</v>
      </c>
      <c r="N803" s="115">
        <f t="shared" si="82"/>
        <v>68193.527999999991</v>
      </c>
      <c r="O803" s="114">
        <v>77.459999999999994</v>
      </c>
      <c r="P803" s="114">
        <v>1.66</v>
      </c>
      <c r="Q803" s="114"/>
      <c r="R803" s="102"/>
      <c r="S803" s="114" t="s">
        <v>265</v>
      </c>
      <c r="T803" s="114" t="s">
        <v>596</v>
      </c>
      <c r="U803" s="96"/>
      <c r="V803" s="99"/>
      <c r="W803" s="99"/>
    </row>
    <row r="804" spans="1:23" x14ac:dyDescent="0.3">
      <c r="C804" s="112">
        <v>9</v>
      </c>
      <c r="D804" s="63" t="s">
        <v>642</v>
      </c>
      <c r="E804" s="112">
        <v>1977</v>
      </c>
      <c r="F804" s="112"/>
      <c r="G804" s="112" t="s">
        <v>63</v>
      </c>
      <c r="H804" s="112">
        <v>2</v>
      </c>
      <c r="I804" s="112">
        <v>842</v>
      </c>
      <c r="J804" s="64">
        <v>522</v>
      </c>
      <c r="K804" s="64" t="s">
        <v>418</v>
      </c>
      <c r="L804" s="115">
        <f t="shared" si="80"/>
        <v>65221.319999999992</v>
      </c>
      <c r="M804" s="115">
        <f t="shared" si="81"/>
        <v>1397.72</v>
      </c>
      <c r="N804" s="115">
        <f t="shared" si="82"/>
        <v>66619.039999999994</v>
      </c>
      <c r="O804" s="114">
        <v>77.459999999999994</v>
      </c>
      <c r="P804" s="114">
        <v>1.66</v>
      </c>
      <c r="Q804" s="114"/>
      <c r="R804" s="102"/>
      <c r="S804" s="114" t="s">
        <v>265</v>
      </c>
      <c r="T804" s="114" t="s">
        <v>596</v>
      </c>
      <c r="U804" s="96"/>
      <c r="V804" s="99"/>
      <c r="W804" s="99"/>
    </row>
    <row r="805" spans="1:23" x14ac:dyDescent="0.3">
      <c r="C805" s="112">
        <v>10</v>
      </c>
      <c r="D805" s="63" t="s">
        <v>643</v>
      </c>
      <c r="E805" s="112">
        <v>1983</v>
      </c>
      <c r="F805" s="112"/>
      <c r="G805" s="112" t="s">
        <v>83</v>
      </c>
      <c r="H805" s="112">
        <v>3</v>
      </c>
      <c r="I805" s="112">
        <v>2361.1799999999998</v>
      </c>
      <c r="J805" s="64">
        <v>1268.25</v>
      </c>
      <c r="K805" s="64" t="s">
        <v>48</v>
      </c>
      <c r="L805" s="115">
        <f t="shared" si="80"/>
        <v>2394567.0851999996</v>
      </c>
      <c r="M805" s="115">
        <f t="shared" si="81"/>
        <v>51237.605999999992</v>
      </c>
      <c r="N805" s="115">
        <f t="shared" si="82"/>
        <v>2445804.6911999998</v>
      </c>
      <c r="O805" s="114">
        <v>1014.14</v>
      </c>
      <c r="P805" s="114">
        <v>21.7</v>
      </c>
      <c r="Q805" s="114"/>
      <c r="R805" s="102"/>
      <c r="S805" s="114" t="s">
        <v>265</v>
      </c>
      <c r="T805" s="114" t="s">
        <v>596</v>
      </c>
      <c r="U805" s="96"/>
      <c r="V805" s="99"/>
      <c r="W805" s="99"/>
    </row>
    <row r="806" spans="1:23" x14ac:dyDescent="0.3">
      <c r="C806" s="112">
        <v>11</v>
      </c>
      <c r="D806" s="63" t="s">
        <v>644</v>
      </c>
      <c r="E806" s="112">
        <v>1977</v>
      </c>
      <c r="F806" s="112"/>
      <c r="G806" s="112" t="s">
        <v>34</v>
      </c>
      <c r="H806" s="112">
        <v>3</v>
      </c>
      <c r="I806" s="112">
        <v>1814.5</v>
      </c>
      <c r="J806" s="64">
        <v>1002.3</v>
      </c>
      <c r="K806" s="64" t="s">
        <v>229</v>
      </c>
      <c r="L806" s="115">
        <f t="shared" si="80"/>
        <v>1888132.41</v>
      </c>
      <c r="M806" s="115">
        <f t="shared" si="81"/>
        <v>40408.915000000001</v>
      </c>
      <c r="N806" s="115">
        <f t="shared" si="82"/>
        <v>1928541.325</v>
      </c>
      <c r="O806" s="114">
        <v>1040.58</v>
      </c>
      <c r="P806" s="114">
        <v>22.27</v>
      </c>
      <c r="Q806" s="114"/>
      <c r="R806" s="102"/>
      <c r="S806" s="114" t="s">
        <v>265</v>
      </c>
      <c r="T806" s="114" t="s">
        <v>596</v>
      </c>
      <c r="U806" s="96"/>
      <c r="V806" s="99"/>
      <c r="W806" s="99"/>
    </row>
    <row r="807" spans="1:23" x14ac:dyDescent="0.3">
      <c r="C807" s="112"/>
      <c r="D807" s="63"/>
      <c r="E807" s="112"/>
      <c r="F807" s="112"/>
      <c r="G807" s="112"/>
      <c r="H807" s="112"/>
      <c r="I807" s="112"/>
      <c r="J807" s="64"/>
      <c r="K807" s="64" t="s">
        <v>418</v>
      </c>
      <c r="L807" s="115">
        <f>I806*O807</f>
        <v>71527.59</v>
      </c>
      <c r="M807" s="115">
        <f>I806*P807</f>
        <v>1524.1799999999998</v>
      </c>
      <c r="N807" s="115">
        <f t="shared" si="82"/>
        <v>73051.76999999999</v>
      </c>
      <c r="O807" s="114">
        <v>39.42</v>
      </c>
      <c r="P807" s="114">
        <v>0.84</v>
      </c>
      <c r="Q807" s="114"/>
      <c r="R807" s="102"/>
      <c r="S807" s="114" t="s">
        <v>265</v>
      </c>
      <c r="T807" s="114" t="s">
        <v>596</v>
      </c>
      <c r="U807" s="96"/>
      <c r="V807" s="99"/>
      <c r="W807" s="99"/>
    </row>
    <row r="808" spans="1:23" x14ac:dyDescent="0.3">
      <c r="C808" s="112">
        <v>12</v>
      </c>
      <c r="D808" s="63" t="s">
        <v>645</v>
      </c>
      <c r="E808" s="112">
        <v>1985</v>
      </c>
      <c r="F808" s="112"/>
      <c r="G808" s="112" t="s">
        <v>34</v>
      </c>
      <c r="H808" s="112">
        <v>3</v>
      </c>
      <c r="I808" s="112">
        <v>3169.7</v>
      </c>
      <c r="J808" s="64">
        <v>1287.7</v>
      </c>
      <c r="K808" s="64" t="s">
        <v>418</v>
      </c>
      <c r="L808" s="115">
        <f>I808*O808</f>
        <v>124949.57399999999</v>
      </c>
      <c r="M808" s="115">
        <f>I808*P808</f>
        <v>2662.5479999999998</v>
      </c>
      <c r="N808" s="115">
        <f t="shared" si="82"/>
        <v>127612.12199999999</v>
      </c>
      <c r="O808" s="114">
        <v>39.42</v>
      </c>
      <c r="P808" s="114">
        <v>0.84</v>
      </c>
      <c r="Q808" s="114"/>
      <c r="R808" s="102"/>
      <c r="S808" s="114" t="s">
        <v>265</v>
      </c>
      <c r="T808" s="114" t="s">
        <v>596</v>
      </c>
      <c r="U808" s="96"/>
      <c r="V808" s="99"/>
      <c r="W808" s="99"/>
    </row>
    <row r="809" spans="1:23" x14ac:dyDescent="0.3">
      <c r="C809" s="112">
        <v>13</v>
      </c>
      <c r="D809" s="63" t="s">
        <v>646</v>
      </c>
      <c r="E809" s="112">
        <v>1983</v>
      </c>
      <c r="F809" s="112"/>
      <c r="G809" s="112" t="s">
        <v>34</v>
      </c>
      <c r="H809" s="112">
        <v>3</v>
      </c>
      <c r="I809" s="112">
        <v>2674.8</v>
      </c>
      <c r="J809" s="64">
        <v>1275.0999999999999</v>
      </c>
      <c r="K809" s="64" t="s">
        <v>229</v>
      </c>
      <c r="L809" s="115">
        <f>I809*O809</f>
        <v>2783343.3840000001</v>
      </c>
      <c r="M809" s="115">
        <f>I809*P809</f>
        <v>59567.796000000002</v>
      </c>
      <c r="N809" s="115">
        <f t="shared" si="82"/>
        <v>2842911.18</v>
      </c>
      <c r="O809" s="114">
        <v>1040.58</v>
      </c>
      <c r="P809" s="114">
        <v>22.27</v>
      </c>
      <c r="Q809" s="114"/>
      <c r="R809" s="102"/>
      <c r="S809" s="114" t="s">
        <v>265</v>
      </c>
      <c r="T809" s="114" t="s">
        <v>596</v>
      </c>
      <c r="U809" s="96"/>
      <c r="V809" s="99"/>
      <c r="W809" s="99"/>
    </row>
    <row r="810" spans="1:23" s="61" customFormat="1" x14ac:dyDescent="0.3">
      <c r="A810" s="133"/>
      <c r="B810" s="1"/>
      <c r="C810" s="112">
        <v>14</v>
      </c>
      <c r="D810" s="63" t="s">
        <v>647</v>
      </c>
      <c r="E810" s="112">
        <v>1987</v>
      </c>
      <c r="F810" s="112"/>
      <c r="G810" s="112" t="s">
        <v>34</v>
      </c>
      <c r="H810" s="112">
        <v>3</v>
      </c>
      <c r="I810" s="112">
        <v>2150.9</v>
      </c>
      <c r="J810" s="64">
        <v>1242.7</v>
      </c>
      <c r="K810" s="64" t="s">
        <v>229</v>
      </c>
      <c r="L810" s="115">
        <f>I810*O810</f>
        <v>2238183.5219999999</v>
      </c>
      <c r="M810" s="115">
        <f>I810*P810</f>
        <v>47900.542999999998</v>
      </c>
      <c r="N810" s="115">
        <f t="shared" si="82"/>
        <v>2286084.0649999999</v>
      </c>
      <c r="O810" s="114">
        <v>1040.58</v>
      </c>
      <c r="P810" s="114">
        <v>22.27</v>
      </c>
      <c r="Q810" s="114"/>
      <c r="R810" s="102"/>
      <c r="S810" s="114" t="s">
        <v>265</v>
      </c>
      <c r="T810" s="114" t="s">
        <v>596</v>
      </c>
      <c r="U810" s="100" t="s">
        <v>600</v>
      </c>
      <c r="V810" s="97"/>
      <c r="W810" s="97"/>
    </row>
    <row r="811" spans="1:23" s="61" customFormat="1" x14ac:dyDescent="0.3">
      <c r="A811" s="133"/>
      <c r="B811" s="1"/>
      <c r="C811" s="32"/>
      <c r="D811" s="62" t="s">
        <v>76</v>
      </c>
      <c r="E811" s="32"/>
      <c r="F811" s="32"/>
      <c r="G811" s="32"/>
      <c r="H811" s="32"/>
      <c r="I811" s="32"/>
      <c r="J811" s="27"/>
      <c r="K811" s="27"/>
      <c r="L811" s="30">
        <f>SUM(L812:L896)</f>
        <v>30746070.715900011</v>
      </c>
      <c r="M811" s="30">
        <f>SUM(M812:M896)</f>
        <v>2193533.7105999994</v>
      </c>
      <c r="N811" s="30">
        <f>SUM(N812:N896)</f>
        <v>32939604.426500008</v>
      </c>
      <c r="O811" s="24"/>
      <c r="P811" s="24"/>
      <c r="Q811" s="24"/>
      <c r="R811" s="47"/>
      <c r="S811" s="114"/>
      <c r="T811" s="114"/>
      <c r="U811" s="101"/>
      <c r="V811" s="97"/>
      <c r="W811" s="97"/>
    </row>
    <row r="812" spans="1:23" ht="37.5" x14ac:dyDescent="0.3">
      <c r="C812" s="112">
        <v>1</v>
      </c>
      <c r="D812" s="63" t="s">
        <v>648</v>
      </c>
      <c r="E812" s="112">
        <v>1972</v>
      </c>
      <c r="F812" s="112"/>
      <c r="G812" s="112" t="s">
        <v>34</v>
      </c>
      <c r="H812" s="112">
        <v>2</v>
      </c>
      <c r="I812" s="112">
        <v>598.1</v>
      </c>
      <c r="J812" s="64">
        <v>398.1</v>
      </c>
      <c r="K812" s="64" t="s">
        <v>42</v>
      </c>
      <c r="L812" s="115">
        <f t="shared" ref="L812:L820" si="83">I812*O812</f>
        <v>72818.675000000003</v>
      </c>
      <c r="M812" s="115">
        <f t="shared" ref="M812:M820" si="84">I812*P812</f>
        <v>9085.1389999999992</v>
      </c>
      <c r="N812" s="115">
        <f t="shared" ref="N812:N875" si="85">L812+M812</f>
        <v>81903.813999999998</v>
      </c>
      <c r="O812" s="114">
        <v>121.75</v>
      </c>
      <c r="P812" s="114">
        <v>15.19</v>
      </c>
      <c r="Q812" s="114"/>
      <c r="R812" s="102"/>
      <c r="S812" s="114" t="s">
        <v>265</v>
      </c>
      <c r="T812" s="114" t="s">
        <v>596</v>
      </c>
      <c r="U812" s="96" t="s">
        <v>589</v>
      </c>
      <c r="V812" s="99"/>
      <c r="W812" s="99"/>
    </row>
    <row r="813" spans="1:23" ht="37.5" x14ac:dyDescent="0.3">
      <c r="C813" s="112">
        <v>2</v>
      </c>
      <c r="D813" s="63" t="s">
        <v>649</v>
      </c>
      <c r="E813" s="112">
        <v>1990</v>
      </c>
      <c r="F813" s="112"/>
      <c r="G813" s="112" t="s">
        <v>34</v>
      </c>
      <c r="H813" s="112">
        <v>2</v>
      </c>
      <c r="I813" s="112">
        <v>2141.6</v>
      </c>
      <c r="J813" s="64">
        <v>932.5</v>
      </c>
      <c r="K813" s="64" t="s">
        <v>53</v>
      </c>
      <c r="L813" s="115">
        <f t="shared" si="83"/>
        <v>74891.751999999993</v>
      </c>
      <c r="M813" s="115">
        <f t="shared" si="84"/>
        <v>28547.527999999998</v>
      </c>
      <c r="N813" s="115">
        <f t="shared" si="85"/>
        <v>103439.28</v>
      </c>
      <c r="O813" s="114">
        <v>34.97</v>
      </c>
      <c r="P813" s="114">
        <v>13.33</v>
      </c>
      <c r="Q813" s="114"/>
      <c r="R813" s="102"/>
      <c r="S813" s="114" t="s">
        <v>265</v>
      </c>
      <c r="T813" s="114" t="s">
        <v>596</v>
      </c>
      <c r="U813" s="96" t="s">
        <v>650</v>
      </c>
      <c r="V813" s="99"/>
      <c r="W813" s="99"/>
    </row>
    <row r="814" spans="1:23" ht="37.5" x14ac:dyDescent="0.3">
      <c r="C814" s="112">
        <v>3</v>
      </c>
      <c r="D814" s="63" t="s">
        <v>651</v>
      </c>
      <c r="E814" s="112">
        <v>1970</v>
      </c>
      <c r="F814" s="112"/>
      <c r="G814" s="112" t="s">
        <v>63</v>
      </c>
      <c r="H814" s="112">
        <v>2</v>
      </c>
      <c r="I814" s="112">
        <v>769.2</v>
      </c>
      <c r="J814" s="64">
        <v>363.2</v>
      </c>
      <c r="K814" s="64" t="s">
        <v>42</v>
      </c>
      <c r="L814" s="115">
        <f t="shared" si="83"/>
        <v>120172.11599999999</v>
      </c>
      <c r="M814" s="115">
        <f t="shared" si="84"/>
        <v>11745.684000000001</v>
      </c>
      <c r="N814" s="115">
        <f t="shared" si="85"/>
        <v>131917.79999999999</v>
      </c>
      <c r="O814" s="114">
        <v>156.22999999999999</v>
      </c>
      <c r="P814" s="114">
        <v>15.27</v>
      </c>
      <c r="Q814" s="114"/>
      <c r="R814" s="102"/>
      <c r="S814" s="114" t="s">
        <v>265</v>
      </c>
      <c r="T814" s="114" t="s">
        <v>596</v>
      </c>
      <c r="U814" s="96" t="s">
        <v>600</v>
      </c>
      <c r="V814" s="99"/>
      <c r="W814" s="99"/>
    </row>
    <row r="815" spans="1:23" ht="37.5" x14ac:dyDescent="0.3">
      <c r="C815" s="112">
        <v>4</v>
      </c>
      <c r="D815" s="63" t="s">
        <v>652</v>
      </c>
      <c r="E815" s="112">
        <v>1971</v>
      </c>
      <c r="F815" s="112"/>
      <c r="G815" s="112" t="s">
        <v>63</v>
      </c>
      <c r="H815" s="112">
        <v>2</v>
      </c>
      <c r="I815" s="112">
        <v>857.1</v>
      </c>
      <c r="J815" s="64">
        <v>447.3</v>
      </c>
      <c r="K815" s="64" t="s">
        <v>42</v>
      </c>
      <c r="L815" s="115">
        <f t="shared" si="83"/>
        <v>133904.73300000001</v>
      </c>
      <c r="M815" s="115">
        <f t="shared" si="84"/>
        <v>13087.916999999999</v>
      </c>
      <c r="N815" s="115">
        <f t="shared" si="85"/>
        <v>146992.65</v>
      </c>
      <c r="O815" s="114">
        <v>156.22999999999999</v>
      </c>
      <c r="P815" s="114">
        <v>15.27</v>
      </c>
      <c r="Q815" s="114"/>
      <c r="R815" s="102"/>
      <c r="S815" s="114" t="s">
        <v>265</v>
      </c>
      <c r="T815" s="114" t="s">
        <v>596</v>
      </c>
      <c r="U815" s="96" t="s">
        <v>600</v>
      </c>
      <c r="V815" s="99"/>
      <c r="W815" s="99"/>
    </row>
    <row r="816" spans="1:23" ht="37.5" x14ac:dyDescent="0.3">
      <c r="C816" s="112">
        <v>5</v>
      </c>
      <c r="D816" s="63" t="s">
        <v>653</v>
      </c>
      <c r="E816" s="112">
        <v>1972</v>
      </c>
      <c r="F816" s="112"/>
      <c r="G816" s="112" t="s">
        <v>63</v>
      </c>
      <c r="H816" s="112">
        <v>2</v>
      </c>
      <c r="I816" s="112">
        <v>912</v>
      </c>
      <c r="J816" s="64">
        <v>503.2</v>
      </c>
      <c r="K816" s="64" t="s">
        <v>42</v>
      </c>
      <c r="L816" s="115">
        <f t="shared" si="83"/>
        <v>142481.75999999998</v>
      </c>
      <c r="M816" s="115">
        <f t="shared" si="84"/>
        <v>13926.24</v>
      </c>
      <c r="N816" s="115">
        <f t="shared" si="85"/>
        <v>156407.99999999997</v>
      </c>
      <c r="O816" s="114">
        <v>156.22999999999999</v>
      </c>
      <c r="P816" s="114">
        <v>15.27</v>
      </c>
      <c r="Q816" s="114"/>
      <c r="R816" s="102"/>
      <c r="S816" s="114" t="s">
        <v>265</v>
      </c>
      <c r="T816" s="114" t="s">
        <v>596</v>
      </c>
      <c r="U816" s="96" t="s">
        <v>600</v>
      </c>
      <c r="V816" s="99"/>
      <c r="W816" s="99"/>
    </row>
    <row r="817" spans="3:23" ht="37.5" x14ac:dyDescent="0.3">
      <c r="C817" s="112">
        <v>6</v>
      </c>
      <c r="D817" s="63" t="s">
        <v>654</v>
      </c>
      <c r="E817" s="112">
        <v>1970</v>
      </c>
      <c r="F817" s="112"/>
      <c r="G817" s="112" t="s">
        <v>34</v>
      </c>
      <c r="H817" s="112">
        <v>2</v>
      </c>
      <c r="I817" s="112">
        <v>1742.7</v>
      </c>
      <c r="J817" s="64">
        <v>976.4</v>
      </c>
      <c r="K817" s="64" t="s">
        <v>42</v>
      </c>
      <c r="L817" s="115">
        <f t="shared" si="83"/>
        <v>285367.125</v>
      </c>
      <c r="M817" s="115">
        <f t="shared" si="84"/>
        <v>26489.040000000001</v>
      </c>
      <c r="N817" s="115">
        <f t="shared" si="85"/>
        <v>311856.16499999998</v>
      </c>
      <c r="O817" s="114">
        <v>163.75</v>
      </c>
      <c r="P817" s="114">
        <v>15.2</v>
      </c>
      <c r="Q817" s="114"/>
      <c r="R817" s="102"/>
      <c r="S817" s="114" t="s">
        <v>265</v>
      </c>
      <c r="T817" s="114" t="s">
        <v>596</v>
      </c>
      <c r="U817" s="96"/>
      <c r="V817" s="99"/>
      <c r="W817" s="99"/>
    </row>
    <row r="818" spans="3:23" ht="37.5" x14ac:dyDescent="0.3">
      <c r="C818" s="112">
        <v>7</v>
      </c>
      <c r="D818" s="63" t="s">
        <v>655</v>
      </c>
      <c r="E818" s="112">
        <v>1990</v>
      </c>
      <c r="F818" s="112"/>
      <c r="G818" s="112" t="s">
        <v>34</v>
      </c>
      <c r="H818" s="112">
        <v>3</v>
      </c>
      <c r="I818" s="112">
        <v>1790.4</v>
      </c>
      <c r="J818" s="64">
        <v>888.3</v>
      </c>
      <c r="K818" s="64" t="s">
        <v>42</v>
      </c>
      <c r="L818" s="115">
        <f t="shared" si="83"/>
        <v>278407.2</v>
      </c>
      <c r="M818" s="115">
        <f t="shared" si="84"/>
        <v>26802.288000000004</v>
      </c>
      <c r="N818" s="115">
        <f t="shared" si="85"/>
        <v>305209.48800000001</v>
      </c>
      <c r="O818" s="114">
        <v>155.5</v>
      </c>
      <c r="P818" s="114">
        <v>14.97</v>
      </c>
      <c r="Q818" s="114"/>
      <c r="R818" s="102"/>
      <c r="S818" s="114" t="s">
        <v>265</v>
      </c>
      <c r="T818" s="114" t="s">
        <v>596</v>
      </c>
      <c r="U818" s="96"/>
      <c r="V818" s="99"/>
      <c r="W818" s="99"/>
    </row>
    <row r="819" spans="3:23" ht="37.5" x14ac:dyDescent="0.3">
      <c r="C819" s="112">
        <v>8</v>
      </c>
      <c r="D819" s="63" t="s">
        <v>656</v>
      </c>
      <c r="E819" s="112">
        <v>1986</v>
      </c>
      <c r="F819" s="112"/>
      <c r="G819" s="112" t="s">
        <v>34</v>
      </c>
      <c r="H819" s="112">
        <v>3</v>
      </c>
      <c r="I819" s="112">
        <v>1943.9</v>
      </c>
      <c r="J819" s="64">
        <v>1041.5999999999999</v>
      </c>
      <c r="K819" s="64" t="s">
        <v>42</v>
      </c>
      <c r="L819" s="115">
        <f t="shared" si="83"/>
        <v>302276.45</v>
      </c>
      <c r="M819" s="115">
        <f t="shared" si="84"/>
        <v>29100.183000000001</v>
      </c>
      <c r="N819" s="115">
        <f t="shared" si="85"/>
        <v>331376.63300000003</v>
      </c>
      <c r="O819" s="114">
        <v>155.5</v>
      </c>
      <c r="P819" s="114">
        <v>14.97</v>
      </c>
      <c r="Q819" s="114"/>
      <c r="R819" s="102"/>
      <c r="S819" s="114" t="s">
        <v>265</v>
      </c>
      <c r="T819" s="114" t="s">
        <v>596</v>
      </c>
      <c r="U819" s="96"/>
      <c r="V819" s="99"/>
      <c r="W819" s="99"/>
    </row>
    <row r="820" spans="3:23" ht="37.5" x14ac:dyDescent="0.3">
      <c r="C820" s="112">
        <v>9</v>
      </c>
      <c r="D820" s="63" t="s">
        <v>657</v>
      </c>
      <c r="E820" s="112">
        <v>1955</v>
      </c>
      <c r="F820" s="112"/>
      <c r="G820" s="112" t="s">
        <v>63</v>
      </c>
      <c r="H820" s="112">
        <v>2</v>
      </c>
      <c r="I820" s="112">
        <v>1007.7</v>
      </c>
      <c r="J820" s="64">
        <v>569.70000000000005</v>
      </c>
      <c r="K820" s="64" t="s">
        <v>42</v>
      </c>
      <c r="L820" s="115">
        <f t="shared" si="83"/>
        <v>168799.82699999999</v>
      </c>
      <c r="M820" s="115">
        <f t="shared" si="84"/>
        <v>15387.579</v>
      </c>
      <c r="N820" s="115">
        <f t="shared" si="85"/>
        <v>184187.40599999999</v>
      </c>
      <c r="O820" s="114">
        <v>167.51</v>
      </c>
      <c r="P820" s="114">
        <v>15.27</v>
      </c>
      <c r="Q820" s="114"/>
      <c r="R820" s="102"/>
      <c r="S820" s="114" t="s">
        <v>265</v>
      </c>
      <c r="T820" s="114" t="s">
        <v>596</v>
      </c>
      <c r="U820" s="96"/>
      <c r="V820" s="99"/>
      <c r="W820" s="99"/>
    </row>
    <row r="821" spans="3:23" ht="37.5" x14ac:dyDescent="0.3">
      <c r="C821" s="112"/>
      <c r="D821" s="63"/>
      <c r="E821" s="112"/>
      <c r="F821" s="112"/>
      <c r="G821" s="112"/>
      <c r="H821" s="112"/>
      <c r="I821" s="112"/>
      <c r="J821" s="64"/>
      <c r="K821" s="64" t="s">
        <v>45</v>
      </c>
      <c r="L821" s="115">
        <f>I820*O821</f>
        <v>431456.83200000005</v>
      </c>
      <c r="M821" s="115">
        <f>I820*P821</f>
        <v>17685.135000000002</v>
      </c>
      <c r="N821" s="115">
        <f t="shared" si="85"/>
        <v>449141.96700000006</v>
      </c>
      <c r="O821" s="114">
        <v>428.16</v>
      </c>
      <c r="P821" s="114">
        <v>17.55</v>
      </c>
      <c r="Q821" s="114"/>
      <c r="R821" s="102"/>
      <c r="S821" s="114" t="s">
        <v>265</v>
      </c>
      <c r="T821" s="114" t="s">
        <v>596</v>
      </c>
      <c r="U821" s="96"/>
      <c r="V821" s="99"/>
      <c r="W821" s="99"/>
    </row>
    <row r="822" spans="3:23" x14ac:dyDescent="0.3">
      <c r="C822" s="112"/>
      <c r="D822" s="63"/>
      <c r="E822" s="112"/>
      <c r="F822" s="112"/>
      <c r="G822" s="112"/>
      <c r="H822" s="112"/>
      <c r="I822" s="112"/>
      <c r="J822" s="64"/>
      <c r="K822" s="64" t="s">
        <v>229</v>
      </c>
      <c r="L822" s="115">
        <f>I820*O822</f>
        <v>1094090.121</v>
      </c>
      <c r="M822" s="115">
        <f>I820*P822</f>
        <v>38967.759000000005</v>
      </c>
      <c r="N822" s="115">
        <f t="shared" si="85"/>
        <v>1133057.8800000001</v>
      </c>
      <c r="O822" s="114">
        <v>1085.73</v>
      </c>
      <c r="P822" s="114">
        <v>38.67</v>
      </c>
      <c r="Q822" s="114"/>
      <c r="R822" s="102"/>
      <c r="S822" s="114" t="s">
        <v>265</v>
      </c>
      <c r="T822" s="114" t="s">
        <v>596</v>
      </c>
      <c r="U822" s="96"/>
      <c r="V822" s="99"/>
      <c r="W822" s="99"/>
    </row>
    <row r="823" spans="3:23" ht="37.5" x14ac:dyDescent="0.3">
      <c r="C823" s="112">
        <v>10</v>
      </c>
      <c r="D823" s="63" t="s">
        <v>658</v>
      </c>
      <c r="E823" s="112">
        <v>1957</v>
      </c>
      <c r="F823" s="112"/>
      <c r="G823" s="112" t="s">
        <v>63</v>
      </c>
      <c r="H823" s="112">
        <v>2</v>
      </c>
      <c r="I823" s="112">
        <v>1031.0999999999999</v>
      </c>
      <c r="J823" s="64">
        <v>582.29999999999995</v>
      </c>
      <c r="K823" s="64" t="s">
        <v>42</v>
      </c>
      <c r="L823" s="115">
        <f>I823*O823</f>
        <v>172719.56099999999</v>
      </c>
      <c r="M823" s="115">
        <f>I823*P823</f>
        <v>15744.896999999999</v>
      </c>
      <c r="N823" s="115">
        <f t="shared" si="85"/>
        <v>188464.45799999998</v>
      </c>
      <c r="O823" s="114">
        <v>167.51</v>
      </c>
      <c r="P823" s="114">
        <v>15.27</v>
      </c>
      <c r="Q823" s="114"/>
      <c r="R823" s="102"/>
      <c r="S823" s="114" t="s">
        <v>265</v>
      </c>
      <c r="T823" s="114" t="s">
        <v>596</v>
      </c>
      <c r="U823" s="96"/>
      <c r="V823" s="99"/>
      <c r="W823" s="99"/>
    </row>
    <row r="824" spans="3:23" ht="37.5" x14ac:dyDescent="0.3">
      <c r="C824" s="112"/>
      <c r="D824" s="63"/>
      <c r="E824" s="112"/>
      <c r="F824" s="112"/>
      <c r="G824" s="112"/>
      <c r="H824" s="112"/>
      <c r="I824" s="112"/>
      <c r="J824" s="64"/>
      <c r="K824" s="64" t="s">
        <v>45</v>
      </c>
      <c r="L824" s="115">
        <f>I823*O824</f>
        <v>441475.77600000001</v>
      </c>
      <c r="M824" s="115">
        <f>I823*P824</f>
        <v>18095.805</v>
      </c>
      <c r="N824" s="115">
        <f t="shared" si="85"/>
        <v>459571.58100000001</v>
      </c>
      <c r="O824" s="114">
        <v>428.16</v>
      </c>
      <c r="P824" s="114">
        <v>17.55</v>
      </c>
      <c r="Q824" s="114"/>
      <c r="R824" s="102"/>
      <c r="S824" s="114" t="s">
        <v>265</v>
      </c>
      <c r="T824" s="114" t="s">
        <v>596</v>
      </c>
      <c r="U824" s="96"/>
      <c r="V824" s="99"/>
      <c r="W824" s="99"/>
    </row>
    <row r="825" spans="3:23" x14ac:dyDescent="0.3">
      <c r="C825" s="112"/>
      <c r="D825" s="63"/>
      <c r="E825" s="112"/>
      <c r="F825" s="112"/>
      <c r="G825" s="112"/>
      <c r="H825" s="112"/>
      <c r="I825" s="112"/>
      <c r="J825" s="64"/>
      <c r="K825" s="64" t="s">
        <v>229</v>
      </c>
      <c r="L825" s="115">
        <f>I823*O825</f>
        <v>1119496.203</v>
      </c>
      <c r="M825" s="115">
        <f>I823*P825</f>
        <v>39872.636999999995</v>
      </c>
      <c r="N825" s="115">
        <f t="shared" si="85"/>
        <v>1159368.8400000001</v>
      </c>
      <c r="O825" s="114">
        <v>1085.73</v>
      </c>
      <c r="P825" s="114">
        <v>38.67</v>
      </c>
      <c r="Q825" s="114"/>
      <c r="R825" s="102"/>
      <c r="S825" s="114" t="s">
        <v>265</v>
      </c>
      <c r="T825" s="114" t="s">
        <v>596</v>
      </c>
      <c r="U825" s="96"/>
      <c r="V825" s="99"/>
      <c r="W825" s="99"/>
    </row>
    <row r="826" spans="3:23" ht="37.5" x14ac:dyDescent="0.3">
      <c r="C826" s="112">
        <v>11</v>
      </c>
      <c r="D826" s="63" t="s">
        <v>659</v>
      </c>
      <c r="E826" s="112">
        <v>1959</v>
      </c>
      <c r="F826" s="112"/>
      <c r="G826" s="112" t="s">
        <v>63</v>
      </c>
      <c r="H826" s="112">
        <v>2</v>
      </c>
      <c r="I826" s="112">
        <v>1012.5</v>
      </c>
      <c r="J826" s="64">
        <v>570</v>
      </c>
      <c r="K826" s="64" t="s">
        <v>42</v>
      </c>
      <c r="L826" s="115">
        <f>I826*O826</f>
        <v>169603.875</v>
      </c>
      <c r="M826" s="115">
        <f>I826*P826</f>
        <v>15460.875</v>
      </c>
      <c r="N826" s="115">
        <f t="shared" si="85"/>
        <v>185064.75</v>
      </c>
      <c r="O826" s="114">
        <v>167.51</v>
      </c>
      <c r="P826" s="114">
        <v>15.27</v>
      </c>
      <c r="Q826" s="114"/>
      <c r="R826" s="102"/>
      <c r="S826" s="114" t="s">
        <v>265</v>
      </c>
      <c r="T826" s="114" t="s">
        <v>596</v>
      </c>
      <c r="U826" s="96"/>
      <c r="V826" s="99"/>
      <c r="W826" s="99"/>
    </row>
    <row r="827" spans="3:23" ht="37.5" x14ac:dyDescent="0.3">
      <c r="C827" s="112"/>
      <c r="D827" s="63"/>
      <c r="E827" s="112"/>
      <c r="F827" s="112"/>
      <c r="G827" s="112"/>
      <c r="H827" s="112"/>
      <c r="I827" s="112"/>
      <c r="J827" s="64"/>
      <c r="K827" s="64" t="s">
        <v>45</v>
      </c>
      <c r="L827" s="115">
        <f>I826*O827</f>
        <v>433512</v>
      </c>
      <c r="M827" s="115">
        <f>I826*P827</f>
        <v>17769.375</v>
      </c>
      <c r="N827" s="115">
        <f t="shared" si="85"/>
        <v>451281.375</v>
      </c>
      <c r="O827" s="114">
        <v>428.16</v>
      </c>
      <c r="P827" s="114">
        <v>17.55</v>
      </c>
      <c r="Q827" s="114"/>
      <c r="R827" s="102"/>
      <c r="S827" s="114" t="s">
        <v>265</v>
      </c>
      <c r="T827" s="114" t="s">
        <v>596</v>
      </c>
      <c r="U827" s="96"/>
      <c r="V827" s="99"/>
      <c r="W827" s="99"/>
    </row>
    <row r="828" spans="3:23" x14ac:dyDescent="0.3">
      <c r="C828" s="112"/>
      <c r="D828" s="63"/>
      <c r="E828" s="112"/>
      <c r="F828" s="112"/>
      <c r="G828" s="112"/>
      <c r="H828" s="112"/>
      <c r="I828" s="112"/>
      <c r="J828" s="64"/>
      <c r="K828" s="64" t="s">
        <v>229</v>
      </c>
      <c r="L828" s="115">
        <f>I826*O828</f>
        <v>1099301.625</v>
      </c>
      <c r="M828" s="115">
        <f>I826*P828</f>
        <v>39153.375</v>
      </c>
      <c r="N828" s="115">
        <f t="shared" si="85"/>
        <v>1138455</v>
      </c>
      <c r="O828" s="114">
        <v>1085.73</v>
      </c>
      <c r="P828" s="114">
        <v>38.67</v>
      </c>
      <c r="Q828" s="114"/>
      <c r="R828" s="102"/>
      <c r="S828" s="114" t="s">
        <v>265</v>
      </c>
      <c r="T828" s="114" t="s">
        <v>596</v>
      </c>
      <c r="U828" s="96"/>
      <c r="V828" s="99"/>
      <c r="W828" s="99"/>
    </row>
    <row r="829" spans="3:23" ht="37.5" x14ac:dyDescent="0.3">
      <c r="C829" s="112">
        <v>12</v>
      </c>
      <c r="D829" s="63" t="s">
        <v>660</v>
      </c>
      <c r="E829" s="112">
        <v>1961</v>
      </c>
      <c r="F829" s="112"/>
      <c r="G829" s="112" t="s">
        <v>63</v>
      </c>
      <c r="H829" s="112">
        <v>1</v>
      </c>
      <c r="I829" s="112">
        <v>1017.2</v>
      </c>
      <c r="J829" s="64">
        <v>581</v>
      </c>
      <c r="K829" s="64" t="s">
        <v>42</v>
      </c>
      <c r="L829" s="115">
        <f>I829*O829</f>
        <v>170340.31200000001</v>
      </c>
      <c r="M829" s="115">
        <f>I829*P829</f>
        <v>15522.472</v>
      </c>
      <c r="N829" s="115">
        <f t="shared" si="85"/>
        <v>185862.78400000001</v>
      </c>
      <c r="O829" s="114">
        <v>167.46</v>
      </c>
      <c r="P829" s="114">
        <v>15.26</v>
      </c>
      <c r="Q829" s="114"/>
      <c r="R829" s="102"/>
      <c r="S829" s="114" t="s">
        <v>265</v>
      </c>
      <c r="T829" s="114" t="s">
        <v>596</v>
      </c>
      <c r="U829" s="96"/>
      <c r="V829" s="99"/>
      <c r="W829" s="99"/>
    </row>
    <row r="830" spans="3:23" ht="37.5" x14ac:dyDescent="0.3">
      <c r="C830" s="112"/>
      <c r="D830" s="63"/>
      <c r="E830" s="112"/>
      <c r="F830" s="112"/>
      <c r="G830" s="112"/>
      <c r="H830" s="112"/>
      <c r="I830" s="112"/>
      <c r="J830" s="64"/>
      <c r="K830" s="64" t="s">
        <v>45</v>
      </c>
      <c r="L830" s="115">
        <f>I829*O830</f>
        <v>435524.35200000007</v>
      </c>
      <c r="M830" s="115">
        <f>I829*P830</f>
        <v>17851.86</v>
      </c>
      <c r="N830" s="115">
        <f t="shared" si="85"/>
        <v>453376.21200000006</v>
      </c>
      <c r="O830" s="114">
        <v>428.16</v>
      </c>
      <c r="P830" s="114">
        <v>17.55</v>
      </c>
      <c r="Q830" s="114"/>
      <c r="R830" s="102"/>
      <c r="S830" s="114" t="s">
        <v>265</v>
      </c>
      <c r="T830" s="114" t="s">
        <v>596</v>
      </c>
      <c r="U830" s="96"/>
      <c r="V830" s="99"/>
      <c r="W830" s="99"/>
    </row>
    <row r="831" spans="3:23" x14ac:dyDescent="0.3">
      <c r="C831" s="112"/>
      <c r="D831" s="63"/>
      <c r="E831" s="112"/>
      <c r="F831" s="112"/>
      <c r="G831" s="112"/>
      <c r="H831" s="112"/>
      <c r="I831" s="112"/>
      <c r="J831" s="64"/>
      <c r="K831" s="64" t="s">
        <v>229</v>
      </c>
      <c r="L831" s="115">
        <f>I829*O831</f>
        <v>1133303.2080000001</v>
      </c>
      <c r="M831" s="115">
        <f>I829*P831</f>
        <v>36130.944000000003</v>
      </c>
      <c r="N831" s="115">
        <f t="shared" si="85"/>
        <v>1169434.152</v>
      </c>
      <c r="O831" s="114">
        <v>1114.1400000000001</v>
      </c>
      <c r="P831" s="114">
        <v>35.520000000000003</v>
      </c>
      <c r="Q831" s="114"/>
      <c r="R831" s="102"/>
      <c r="S831" s="114" t="s">
        <v>265</v>
      </c>
      <c r="T831" s="114" t="s">
        <v>596</v>
      </c>
      <c r="U831" s="96"/>
      <c r="V831" s="99"/>
      <c r="W831" s="99"/>
    </row>
    <row r="832" spans="3:23" x14ac:dyDescent="0.3">
      <c r="C832" s="112">
        <v>13</v>
      </c>
      <c r="D832" s="63" t="s">
        <v>661</v>
      </c>
      <c r="E832" s="112">
        <v>1961</v>
      </c>
      <c r="F832" s="112"/>
      <c r="G832" s="112" t="s">
        <v>63</v>
      </c>
      <c r="H832" s="112">
        <v>2</v>
      </c>
      <c r="I832" s="112">
        <v>1038.3</v>
      </c>
      <c r="J832" s="64">
        <v>590.4</v>
      </c>
      <c r="K832" s="64" t="s">
        <v>229</v>
      </c>
      <c r="L832" s="115">
        <f>I832*O832</f>
        <v>1156811.5620000002</v>
      </c>
      <c r="M832" s="115">
        <f>I832*P832</f>
        <v>36880.416000000005</v>
      </c>
      <c r="N832" s="115">
        <f t="shared" si="85"/>
        <v>1193691.9780000001</v>
      </c>
      <c r="O832" s="114">
        <v>1114.1400000000001</v>
      </c>
      <c r="P832" s="114">
        <v>35.520000000000003</v>
      </c>
      <c r="Q832" s="114"/>
      <c r="R832" s="102"/>
      <c r="S832" s="114" t="s">
        <v>265</v>
      </c>
      <c r="T832" s="114" t="s">
        <v>596</v>
      </c>
      <c r="U832" s="96"/>
      <c r="V832" s="99"/>
      <c r="W832" s="99"/>
    </row>
    <row r="833" spans="3:23" ht="37.5" x14ac:dyDescent="0.3">
      <c r="C833" s="112"/>
      <c r="D833" s="63"/>
      <c r="E833" s="112"/>
      <c r="F833" s="112"/>
      <c r="G833" s="112"/>
      <c r="H833" s="112"/>
      <c r="I833" s="112"/>
      <c r="J833" s="64"/>
      <c r="K833" s="64" t="s">
        <v>45</v>
      </c>
      <c r="L833" s="115">
        <f>I832*O833</f>
        <v>444558.52799999999</v>
      </c>
      <c r="M833" s="115">
        <f>I832*P833</f>
        <v>18222.165000000001</v>
      </c>
      <c r="N833" s="115">
        <f t="shared" si="85"/>
        <v>462780.69299999997</v>
      </c>
      <c r="O833" s="114">
        <v>428.16</v>
      </c>
      <c r="P833" s="114">
        <v>17.55</v>
      </c>
      <c r="Q833" s="114"/>
      <c r="R833" s="102"/>
      <c r="S833" s="114" t="s">
        <v>265</v>
      </c>
      <c r="T833" s="114" t="s">
        <v>596</v>
      </c>
      <c r="U833" s="96"/>
      <c r="V833" s="99"/>
      <c r="W833" s="99"/>
    </row>
    <row r="834" spans="3:23" ht="37.5" x14ac:dyDescent="0.3">
      <c r="C834" s="112">
        <v>14</v>
      </c>
      <c r="D834" s="63" t="s">
        <v>662</v>
      </c>
      <c r="E834" s="112">
        <v>1991</v>
      </c>
      <c r="F834" s="112"/>
      <c r="G834" s="112" t="s">
        <v>34</v>
      </c>
      <c r="H834" s="112">
        <v>3</v>
      </c>
      <c r="I834" s="112">
        <v>3205.7</v>
      </c>
      <c r="J834" s="64">
        <v>1486.3</v>
      </c>
      <c r="K834" s="64" t="s">
        <v>53</v>
      </c>
      <c r="L834" s="115">
        <f>I834*O834</f>
        <v>109506.71199999998</v>
      </c>
      <c r="M834" s="115">
        <f>I834*P834</f>
        <v>35166.529000000002</v>
      </c>
      <c r="N834" s="115">
        <f t="shared" si="85"/>
        <v>144673.24099999998</v>
      </c>
      <c r="O834" s="114">
        <v>34.159999999999997</v>
      </c>
      <c r="P834" s="114">
        <v>10.97</v>
      </c>
      <c r="Q834" s="114"/>
      <c r="R834" s="102"/>
      <c r="S834" s="114" t="s">
        <v>265</v>
      </c>
      <c r="T834" s="114" t="s">
        <v>596</v>
      </c>
      <c r="U834" s="96"/>
      <c r="V834" s="99"/>
      <c r="W834" s="99"/>
    </row>
    <row r="835" spans="3:23" x14ac:dyDescent="0.3">
      <c r="C835" s="112"/>
      <c r="D835" s="63"/>
      <c r="E835" s="112"/>
      <c r="F835" s="112"/>
      <c r="G835" s="112"/>
      <c r="H835" s="112"/>
      <c r="I835" s="112"/>
      <c r="J835" s="64"/>
      <c r="K835" s="64" t="s">
        <v>229</v>
      </c>
      <c r="L835" s="115">
        <f>I834*O835</f>
        <v>3335787.3059999994</v>
      </c>
      <c r="M835" s="115">
        <f>I834*P835</f>
        <v>71390.938999999998</v>
      </c>
      <c r="N835" s="115">
        <f t="shared" si="85"/>
        <v>3407178.2449999992</v>
      </c>
      <c r="O835" s="114">
        <v>1040.58</v>
      </c>
      <c r="P835" s="114">
        <v>22.27</v>
      </c>
      <c r="Q835" s="114"/>
      <c r="R835" s="102"/>
      <c r="S835" s="114" t="s">
        <v>265</v>
      </c>
      <c r="T835" s="114" t="s">
        <v>596</v>
      </c>
      <c r="U835" s="96"/>
      <c r="V835" s="99"/>
      <c r="W835" s="99"/>
    </row>
    <row r="836" spans="3:23" ht="37.5" x14ac:dyDescent="0.3">
      <c r="C836" s="112">
        <v>15</v>
      </c>
      <c r="D836" s="63" t="s">
        <v>663</v>
      </c>
      <c r="E836" s="112">
        <v>1973</v>
      </c>
      <c r="F836" s="112"/>
      <c r="G836" s="112" t="s">
        <v>63</v>
      </c>
      <c r="H836" s="112">
        <v>2</v>
      </c>
      <c r="I836" s="112">
        <v>619.6</v>
      </c>
      <c r="J836" s="64">
        <v>379.2</v>
      </c>
      <c r="K836" s="64" t="s">
        <v>42</v>
      </c>
      <c r="L836" s="115">
        <f>I836*O836</f>
        <v>77226.944000000003</v>
      </c>
      <c r="M836" s="115">
        <f>I836*P836</f>
        <v>9448.9</v>
      </c>
      <c r="N836" s="115">
        <f t="shared" si="85"/>
        <v>86675.843999999997</v>
      </c>
      <c r="O836" s="114">
        <v>124.64</v>
      </c>
      <c r="P836" s="114">
        <v>15.25</v>
      </c>
      <c r="Q836" s="114"/>
      <c r="R836" s="102"/>
      <c r="S836" s="114" t="s">
        <v>265</v>
      </c>
      <c r="T836" s="114" t="s">
        <v>596</v>
      </c>
      <c r="U836" s="96"/>
      <c r="V836" s="99"/>
      <c r="W836" s="99"/>
    </row>
    <row r="837" spans="3:23" x14ac:dyDescent="0.3">
      <c r="C837" s="112"/>
      <c r="D837" s="63"/>
      <c r="E837" s="112"/>
      <c r="F837" s="112"/>
      <c r="G837" s="112"/>
      <c r="H837" s="112"/>
      <c r="I837" s="112"/>
      <c r="J837" s="64"/>
      <c r="K837" s="64" t="s">
        <v>229</v>
      </c>
      <c r="L837" s="115">
        <f>I836*O837</f>
        <v>527248.62</v>
      </c>
      <c r="M837" s="115">
        <f>I836*P837</f>
        <v>11282.916000000001</v>
      </c>
      <c r="N837" s="115">
        <f t="shared" si="85"/>
        <v>538531.53599999996</v>
      </c>
      <c r="O837" s="114">
        <v>850.95</v>
      </c>
      <c r="P837" s="114">
        <v>18.21</v>
      </c>
      <c r="Q837" s="114"/>
      <c r="R837" s="102"/>
      <c r="S837" s="114" t="s">
        <v>265</v>
      </c>
      <c r="T837" s="114" t="s">
        <v>596</v>
      </c>
      <c r="U837" s="96"/>
      <c r="V837" s="99"/>
      <c r="W837" s="99"/>
    </row>
    <row r="838" spans="3:23" ht="37.5" x14ac:dyDescent="0.3">
      <c r="C838" s="112">
        <v>16</v>
      </c>
      <c r="D838" s="63" t="s">
        <v>664</v>
      </c>
      <c r="E838" s="112">
        <v>1967</v>
      </c>
      <c r="F838" s="112"/>
      <c r="G838" s="112" t="s">
        <v>63</v>
      </c>
      <c r="H838" s="112">
        <v>2</v>
      </c>
      <c r="I838" s="112">
        <v>581.85</v>
      </c>
      <c r="J838" s="64">
        <v>335.32</v>
      </c>
      <c r="K838" s="64" t="s">
        <v>42</v>
      </c>
      <c r="L838" s="115">
        <f>I838*O838</f>
        <v>72521.784</v>
      </c>
      <c r="M838" s="115">
        <f>I838*P838</f>
        <v>8873.2124999999996</v>
      </c>
      <c r="N838" s="115">
        <f t="shared" si="85"/>
        <v>81394.996499999994</v>
      </c>
      <c r="O838" s="114">
        <v>124.64</v>
      </c>
      <c r="P838" s="114">
        <v>15.25</v>
      </c>
      <c r="Q838" s="114"/>
      <c r="R838" s="102"/>
      <c r="S838" s="114" t="s">
        <v>265</v>
      </c>
      <c r="T838" s="114" t="s">
        <v>596</v>
      </c>
      <c r="U838" s="96"/>
      <c r="V838" s="99"/>
      <c r="W838" s="99"/>
    </row>
    <row r="839" spans="3:23" x14ac:dyDescent="0.3">
      <c r="C839" s="112"/>
      <c r="D839" s="63"/>
      <c r="E839" s="112"/>
      <c r="F839" s="112"/>
      <c r="G839" s="112"/>
      <c r="H839" s="112"/>
      <c r="I839" s="112"/>
      <c r="J839" s="64"/>
      <c r="K839" s="64" t="s">
        <v>229</v>
      </c>
      <c r="L839" s="115">
        <f>I838*O839</f>
        <v>495125.25750000007</v>
      </c>
      <c r="M839" s="115">
        <f>I838*P839</f>
        <v>10595.488500000001</v>
      </c>
      <c r="N839" s="115">
        <f t="shared" si="85"/>
        <v>505720.74600000004</v>
      </c>
      <c r="O839" s="114">
        <v>850.95</v>
      </c>
      <c r="P839" s="114">
        <v>18.21</v>
      </c>
      <c r="Q839" s="114"/>
      <c r="R839" s="102"/>
      <c r="S839" s="114" t="s">
        <v>265</v>
      </c>
      <c r="T839" s="114" t="s">
        <v>596</v>
      </c>
      <c r="U839" s="96"/>
      <c r="V839" s="99"/>
      <c r="W839" s="99"/>
    </row>
    <row r="840" spans="3:23" ht="37.5" x14ac:dyDescent="0.3">
      <c r="C840" s="112">
        <v>17</v>
      </c>
      <c r="D840" s="63" t="s">
        <v>665</v>
      </c>
      <c r="E840" s="112">
        <v>1993</v>
      </c>
      <c r="F840" s="112"/>
      <c r="G840" s="112" t="s">
        <v>63</v>
      </c>
      <c r="H840" s="112">
        <v>2</v>
      </c>
      <c r="I840" s="112">
        <v>1087.5999999999999</v>
      </c>
      <c r="J840" s="64">
        <v>650.79999999999995</v>
      </c>
      <c r="K840" s="64" t="s">
        <v>42</v>
      </c>
      <c r="L840" s="115">
        <f t="shared" ref="L840:L845" si="86">I840*O840</f>
        <v>178366.4</v>
      </c>
      <c r="M840" s="115">
        <f t="shared" ref="M840:M845" si="87">I840*P840</f>
        <v>16542.396000000001</v>
      </c>
      <c r="N840" s="115">
        <f t="shared" si="85"/>
        <v>194908.796</v>
      </c>
      <c r="O840" s="114">
        <v>164</v>
      </c>
      <c r="P840" s="114">
        <v>15.21</v>
      </c>
      <c r="Q840" s="114"/>
      <c r="R840" s="102"/>
      <c r="S840" s="114" t="s">
        <v>265</v>
      </c>
      <c r="T840" s="114" t="s">
        <v>596</v>
      </c>
      <c r="U840" s="96"/>
      <c r="V840" s="99"/>
      <c r="W840" s="99"/>
    </row>
    <row r="841" spans="3:23" ht="37.5" x14ac:dyDescent="0.3">
      <c r="C841" s="112">
        <v>18</v>
      </c>
      <c r="D841" s="63" t="s">
        <v>666</v>
      </c>
      <c r="E841" s="112">
        <v>1975</v>
      </c>
      <c r="F841" s="112"/>
      <c r="G841" s="112" t="s">
        <v>63</v>
      </c>
      <c r="H841" s="112">
        <v>2</v>
      </c>
      <c r="I841" s="112">
        <v>953.4</v>
      </c>
      <c r="J841" s="64">
        <v>583.20000000000005</v>
      </c>
      <c r="K841" s="64" t="s">
        <v>42</v>
      </c>
      <c r="L841" s="115">
        <f t="shared" si="86"/>
        <v>159656.364</v>
      </c>
      <c r="M841" s="115">
        <f t="shared" si="87"/>
        <v>14548.884</v>
      </c>
      <c r="N841" s="115">
        <f t="shared" si="85"/>
        <v>174205.24799999999</v>
      </c>
      <c r="O841" s="114">
        <v>167.46</v>
      </c>
      <c r="P841" s="114">
        <v>15.26</v>
      </c>
      <c r="Q841" s="114"/>
      <c r="R841" s="102"/>
      <c r="S841" s="114" t="s">
        <v>265</v>
      </c>
      <c r="T841" s="114" t="s">
        <v>596</v>
      </c>
      <c r="U841" s="96"/>
      <c r="V841" s="99"/>
      <c r="W841" s="99"/>
    </row>
    <row r="842" spans="3:23" ht="37.5" x14ac:dyDescent="0.3">
      <c r="C842" s="112">
        <v>19</v>
      </c>
      <c r="D842" s="63" t="s">
        <v>667</v>
      </c>
      <c r="E842" s="112">
        <v>1980</v>
      </c>
      <c r="F842" s="112"/>
      <c r="G842" s="112" t="s">
        <v>34</v>
      </c>
      <c r="H842" s="112">
        <v>2</v>
      </c>
      <c r="I842" s="112">
        <v>1647.7</v>
      </c>
      <c r="J842" s="64">
        <v>944.8</v>
      </c>
      <c r="K842" s="64" t="s">
        <v>42</v>
      </c>
      <c r="L842" s="115">
        <f t="shared" si="86"/>
        <v>269777.92099999997</v>
      </c>
      <c r="M842" s="115">
        <f t="shared" si="87"/>
        <v>25045.040000000001</v>
      </c>
      <c r="N842" s="115">
        <f t="shared" si="85"/>
        <v>294822.96099999995</v>
      </c>
      <c r="O842" s="114">
        <v>163.72999999999999</v>
      </c>
      <c r="P842" s="114">
        <v>15.2</v>
      </c>
      <c r="Q842" s="114"/>
      <c r="R842" s="102"/>
      <c r="S842" s="114" t="s">
        <v>265</v>
      </c>
      <c r="T842" s="114" t="s">
        <v>596</v>
      </c>
      <c r="U842" s="96"/>
      <c r="V842" s="99"/>
      <c r="W842" s="99"/>
    </row>
    <row r="843" spans="3:23" ht="37.5" x14ac:dyDescent="0.3">
      <c r="C843" s="112">
        <v>20</v>
      </c>
      <c r="D843" s="63" t="s">
        <v>668</v>
      </c>
      <c r="E843" s="112">
        <v>1980</v>
      </c>
      <c r="F843" s="112"/>
      <c r="G843" s="112" t="s">
        <v>34</v>
      </c>
      <c r="H843" s="112">
        <v>2</v>
      </c>
      <c r="I843" s="112">
        <v>1647.7</v>
      </c>
      <c r="J843" s="64">
        <v>944.8</v>
      </c>
      <c r="K843" s="64" t="s">
        <v>42</v>
      </c>
      <c r="L843" s="115">
        <f t="shared" si="86"/>
        <v>269777.92099999997</v>
      </c>
      <c r="M843" s="115">
        <f t="shared" si="87"/>
        <v>25045.040000000001</v>
      </c>
      <c r="N843" s="115">
        <f t="shared" si="85"/>
        <v>294822.96099999995</v>
      </c>
      <c r="O843" s="114">
        <v>163.72999999999999</v>
      </c>
      <c r="P843" s="114">
        <v>15.2</v>
      </c>
      <c r="Q843" s="114"/>
      <c r="R843" s="102"/>
      <c r="S843" s="114" t="s">
        <v>265</v>
      </c>
      <c r="T843" s="114" t="s">
        <v>596</v>
      </c>
      <c r="U843" s="96"/>
      <c r="V843" s="99"/>
      <c r="W843" s="99"/>
    </row>
    <row r="844" spans="3:23" ht="37.5" x14ac:dyDescent="0.3">
      <c r="C844" s="112">
        <v>21</v>
      </c>
      <c r="D844" s="63" t="s">
        <v>669</v>
      </c>
      <c r="E844" s="112">
        <v>1980</v>
      </c>
      <c r="F844" s="112"/>
      <c r="G844" s="112" t="s">
        <v>34</v>
      </c>
      <c r="H844" s="112">
        <v>2</v>
      </c>
      <c r="I844" s="112">
        <v>1645.3</v>
      </c>
      <c r="J844" s="64">
        <v>942.4</v>
      </c>
      <c r="K844" s="64" t="s">
        <v>42</v>
      </c>
      <c r="L844" s="115">
        <f t="shared" si="86"/>
        <v>269384.96899999998</v>
      </c>
      <c r="M844" s="115">
        <f t="shared" si="87"/>
        <v>25008.559999999998</v>
      </c>
      <c r="N844" s="115">
        <f t="shared" si="85"/>
        <v>294393.52899999998</v>
      </c>
      <c r="O844" s="114">
        <v>163.72999999999999</v>
      </c>
      <c r="P844" s="114">
        <v>15.2</v>
      </c>
      <c r="Q844" s="114"/>
      <c r="R844" s="102"/>
      <c r="S844" s="114" t="s">
        <v>265</v>
      </c>
      <c r="T844" s="114" t="s">
        <v>596</v>
      </c>
      <c r="U844" s="96" t="s">
        <v>600</v>
      </c>
      <c r="V844" s="99"/>
      <c r="W844" s="99"/>
    </row>
    <row r="845" spans="3:23" ht="56.25" x14ac:dyDescent="0.3">
      <c r="C845" s="112">
        <v>22</v>
      </c>
      <c r="D845" s="63" t="s">
        <v>670</v>
      </c>
      <c r="E845" s="112">
        <v>1958</v>
      </c>
      <c r="F845" s="112"/>
      <c r="G845" s="112" t="s">
        <v>56</v>
      </c>
      <c r="H845" s="112">
        <v>2</v>
      </c>
      <c r="I845" s="112">
        <v>1582.2</v>
      </c>
      <c r="J845" s="64">
        <v>656.2</v>
      </c>
      <c r="K845" s="64" t="s">
        <v>42</v>
      </c>
      <c r="L845" s="115">
        <f t="shared" si="86"/>
        <v>243010.098</v>
      </c>
      <c r="M845" s="115">
        <f t="shared" si="87"/>
        <v>24065.262000000002</v>
      </c>
      <c r="N845" s="115">
        <f t="shared" si="85"/>
        <v>267075.36</v>
      </c>
      <c r="O845" s="114">
        <v>153.59</v>
      </c>
      <c r="P845" s="114">
        <v>15.21</v>
      </c>
      <c r="Q845" s="114"/>
      <c r="R845" s="102"/>
      <c r="S845" s="114" t="s">
        <v>265</v>
      </c>
      <c r="T845" s="114" t="s">
        <v>596</v>
      </c>
      <c r="U845" s="96"/>
      <c r="V845" s="99"/>
      <c r="W845" s="99"/>
    </row>
    <row r="846" spans="3:23" ht="37.5" x14ac:dyDescent="0.3">
      <c r="C846" s="112"/>
      <c r="D846" s="63"/>
      <c r="E846" s="112"/>
      <c r="F846" s="112"/>
      <c r="G846" s="112"/>
      <c r="H846" s="112"/>
      <c r="I846" s="112"/>
      <c r="J846" s="64"/>
      <c r="K846" s="64" t="s">
        <v>45</v>
      </c>
      <c r="L846" s="115">
        <f>I845*O846</f>
        <v>677434.75200000009</v>
      </c>
      <c r="M846" s="115">
        <f>I845*P846</f>
        <v>27767.61</v>
      </c>
      <c r="N846" s="115">
        <f t="shared" si="85"/>
        <v>705202.36200000008</v>
      </c>
      <c r="O846" s="114">
        <v>428.16</v>
      </c>
      <c r="P846" s="114">
        <v>17.55</v>
      </c>
      <c r="Q846" s="114"/>
      <c r="R846" s="102"/>
      <c r="S846" s="114" t="s">
        <v>265</v>
      </c>
      <c r="T846" s="114" t="s">
        <v>596</v>
      </c>
      <c r="U846" s="96"/>
      <c r="V846" s="99"/>
      <c r="W846" s="99"/>
    </row>
    <row r="847" spans="3:23" ht="56.25" x14ac:dyDescent="0.3">
      <c r="C847" s="112"/>
      <c r="D847" s="63"/>
      <c r="E847" s="112"/>
      <c r="F847" s="112"/>
      <c r="G847" s="112"/>
      <c r="H847" s="112"/>
      <c r="I847" s="112"/>
      <c r="J847" s="64"/>
      <c r="K847" s="64" t="s">
        <v>35</v>
      </c>
      <c r="L847" s="115">
        <f>I845*O847</f>
        <v>85343.868000000002</v>
      </c>
      <c r="M847" s="115">
        <f>I845*P847</f>
        <v>21739.428</v>
      </c>
      <c r="N847" s="115">
        <f t="shared" si="85"/>
        <v>107083.296</v>
      </c>
      <c r="O847" s="114">
        <v>53.94</v>
      </c>
      <c r="P847" s="114">
        <v>13.74</v>
      </c>
      <c r="Q847" s="114"/>
      <c r="R847" s="102"/>
      <c r="S847" s="114" t="s">
        <v>265</v>
      </c>
      <c r="T847" s="114" t="s">
        <v>596</v>
      </c>
      <c r="U847" s="96"/>
      <c r="V847" s="99"/>
      <c r="W847" s="99"/>
    </row>
    <row r="848" spans="3:23" ht="37.5" x14ac:dyDescent="0.3">
      <c r="C848" s="112"/>
      <c r="D848" s="63"/>
      <c r="E848" s="112"/>
      <c r="F848" s="112"/>
      <c r="G848" s="112"/>
      <c r="H848" s="112"/>
      <c r="I848" s="112"/>
      <c r="J848" s="64"/>
      <c r="K848" s="64" t="s">
        <v>53</v>
      </c>
      <c r="L848" s="115">
        <f>I845*O848</f>
        <v>53098.632000000005</v>
      </c>
      <c r="M848" s="115">
        <f>I845*P848</f>
        <v>21043.260000000002</v>
      </c>
      <c r="N848" s="115">
        <f t="shared" si="85"/>
        <v>74141.892000000007</v>
      </c>
      <c r="O848" s="114">
        <v>33.56</v>
      </c>
      <c r="P848" s="114">
        <v>13.3</v>
      </c>
      <c r="Q848" s="114"/>
      <c r="R848" s="102"/>
      <c r="S848" s="114" t="s">
        <v>265</v>
      </c>
      <c r="T848" s="114" t="s">
        <v>596</v>
      </c>
      <c r="U848" s="96"/>
      <c r="V848" s="99"/>
      <c r="W848" s="99"/>
    </row>
    <row r="849" spans="3:23" ht="56.25" x14ac:dyDescent="0.3">
      <c r="C849" s="112">
        <v>23</v>
      </c>
      <c r="D849" s="63" t="s">
        <v>671</v>
      </c>
      <c r="E849" s="112">
        <v>1959</v>
      </c>
      <c r="F849" s="112"/>
      <c r="G849" s="112" t="s">
        <v>56</v>
      </c>
      <c r="H849" s="112">
        <v>2</v>
      </c>
      <c r="I849" s="112">
        <v>763.6</v>
      </c>
      <c r="J849" s="64">
        <v>425.1</v>
      </c>
      <c r="K849" s="64" t="s">
        <v>42</v>
      </c>
      <c r="L849" s="115">
        <f>I849*O849</f>
        <v>125291.48800000001</v>
      </c>
      <c r="M849" s="115">
        <f>I849*P849</f>
        <v>11614.356000000002</v>
      </c>
      <c r="N849" s="115">
        <f t="shared" si="85"/>
        <v>136905.84400000001</v>
      </c>
      <c r="O849" s="114">
        <v>164.08</v>
      </c>
      <c r="P849" s="114">
        <v>15.21</v>
      </c>
      <c r="Q849" s="114"/>
      <c r="R849" s="102"/>
      <c r="S849" s="114" t="s">
        <v>265</v>
      </c>
      <c r="T849" s="114" t="s">
        <v>596</v>
      </c>
      <c r="U849" s="96"/>
      <c r="V849" s="99"/>
      <c r="W849" s="99"/>
    </row>
    <row r="850" spans="3:23" ht="56.25" x14ac:dyDescent="0.3">
      <c r="C850" s="112">
        <v>24</v>
      </c>
      <c r="D850" s="63" t="s">
        <v>672</v>
      </c>
      <c r="E850" s="112">
        <v>1957</v>
      </c>
      <c r="F850" s="112"/>
      <c r="G850" s="112" t="s">
        <v>56</v>
      </c>
      <c r="H850" s="112">
        <v>2</v>
      </c>
      <c r="I850" s="112">
        <v>1315.5</v>
      </c>
      <c r="J850" s="64">
        <v>800.9</v>
      </c>
      <c r="K850" s="64" t="s">
        <v>42</v>
      </c>
      <c r="L850" s="115">
        <f>I850*O850</f>
        <v>215847.24000000002</v>
      </c>
      <c r="M850" s="115">
        <f>I850*P850</f>
        <v>20008.755000000001</v>
      </c>
      <c r="N850" s="115">
        <f t="shared" si="85"/>
        <v>235855.99500000002</v>
      </c>
      <c r="O850" s="114">
        <v>164.08</v>
      </c>
      <c r="P850" s="114">
        <v>15.21</v>
      </c>
      <c r="Q850" s="114"/>
      <c r="R850" s="102"/>
      <c r="S850" s="114" t="s">
        <v>265</v>
      </c>
      <c r="T850" s="114" t="s">
        <v>596</v>
      </c>
      <c r="U850" s="96"/>
      <c r="V850" s="99"/>
      <c r="W850" s="99"/>
    </row>
    <row r="851" spans="3:23" ht="37.5" x14ac:dyDescent="0.3">
      <c r="C851" s="112"/>
      <c r="D851" s="63"/>
      <c r="E851" s="112"/>
      <c r="F851" s="112"/>
      <c r="G851" s="112"/>
      <c r="H851" s="112"/>
      <c r="I851" s="112"/>
      <c r="J851" s="64"/>
      <c r="K851" s="64" t="s">
        <v>45</v>
      </c>
      <c r="L851" s="115">
        <f>I850*O851</f>
        <v>563244.48</v>
      </c>
      <c r="M851" s="115">
        <f>I850*P851</f>
        <v>23087.025000000001</v>
      </c>
      <c r="N851" s="115">
        <f t="shared" si="85"/>
        <v>586331.505</v>
      </c>
      <c r="O851" s="114">
        <v>428.16</v>
      </c>
      <c r="P851" s="114">
        <v>17.55</v>
      </c>
      <c r="Q851" s="114"/>
      <c r="R851" s="102"/>
      <c r="S851" s="114" t="s">
        <v>265</v>
      </c>
      <c r="T851" s="114" t="s">
        <v>596</v>
      </c>
      <c r="U851" s="96"/>
      <c r="V851" s="99"/>
      <c r="W851" s="99"/>
    </row>
    <row r="852" spans="3:23" ht="56.25" x14ac:dyDescent="0.3">
      <c r="C852" s="112"/>
      <c r="D852" s="63"/>
      <c r="E852" s="112"/>
      <c r="F852" s="112"/>
      <c r="G852" s="112"/>
      <c r="H852" s="112"/>
      <c r="I852" s="112"/>
      <c r="J852" s="64"/>
      <c r="K852" s="64" t="s">
        <v>35</v>
      </c>
      <c r="L852" s="115">
        <f>I850*O852</f>
        <v>70958.069999999992</v>
      </c>
      <c r="M852" s="115">
        <f>I850*P852</f>
        <v>18074.97</v>
      </c>
      <c r="N852" s="115">
        <f t="shared" si="85"/>
        <v>89033.04</v>
      </c>
      <c r="O852" s="114">
        <v>53.94</v>
      </c>
      <c r="P852" s="114">
        <v>13.74</v>
      </c>
      <c r="Q852" s="114"/>
      <c r="R852" s="102"/>
      <c r="S852" s="114" t="s">
        <v>265</v>
      </c>
      <c r="T852" s="114" t="s">
        <v>596</v>
      </c>
      <c r="U852" s="96"/>
      <c r="V852" s="99"/>
      <c r="W852" s="99"/>
    </row>
    <row r="853" spans="3:23" ht="56.25" x14ac:dyDescent="0.3">
      <c r="C853" s="112">
        <v>25</v>
      </c>
      <c r="D853" s="63" t="s">
        <v>673</v>
      </c>
      <c r="E853" s="112">
        <v>1954</v>
      </c>
      <c r="F853" s="112"/>
      <c r="G853" s="112" t="s">
        <v>56</v>
      </c>
      <c r="H853" s="112">
        <v>2</v>
      </c>
      <c r="I853" s="112">
        <v>702.7</v>
      </c>
      <c r="J853" s="64">
        <v>374</v>
      </c>
      <c r="K853" s="64" t="s">
        <v>45</v>
      </c>
      <c r="L853" s="115">
        <f>I853*O853</f>
        <v>300868.03200000006</v>
      </c>
      <c r="M853" s="115">
        <f>I853*P853</f>
        <v>12332.385000000002</v>
      </c>
      <c r="N853" s="115">
        <f t="shared" si="85"/>
        <v>313200.41700000007</v>
      </c>
      <c r="O853" s="114">
        <v>428.16</v>
      </c>
      <c r="P853" s="114">
        <v>17.55</v>
      </c>
      <c r="Q853" s="114"/>
      <c r="R853" s="102"/>
      <c r="S853" s="114" t="s">
        <v>265</v>
      </c>
      <c r="T853" s="114" t="s">
        <v>596</v>
      </c>
      <c r="U853" s="96"/>
      <c r="V853" s="99"/>
      <c r="W853" s="99"/>
    </row>
    <row r="854" spans="3:23" ht="56.25" x14ac:dyDescent="0.3">
      <c r="C854" s="112"/>
      <c r="D854" s="63"/>
      <c r="E854" s="112"/>
      <c r="F854" s="112"/>
      <c r="G854" s="112"/>
      <c r="H854" s="112"/>
      <c r="I854" s="112"/>
      <c r="J854" s="64"/>
      <c r="K854" s="64" t="s">
        <v>35</v>
      </c>
      <c r="L854" s="115">
        <f>I853*O854</f>
        <v>37903.637999999999</v>
      </c>
      <c r="M854" s="115">
        <f>I853*P854</f>
        <v>9655.098</v>
      </c>
      <c r="N854" s="115">
        <f t="shared" si="85"/>
        <v>47558.735999999997</v>
      </c>
      <c r="O854" s="114">
        <v>53.94</v>
      </c>
      <c r="P854" s="114">
        <v>13.74</v>
      </c>
      <c r="Q854" s="114"/>
      <c r="R854" s="102"/>
      <c r="S854" s="114" t="s">
        <v>265</v>
      </c>
      <c r="T854" s="114" t="s">
        <v>596</v>
      </c>
      <c r="U854" s="96"/>
      <c r="V854" s="99"/>
      <c r="W854" s="99"/>
    </row>
    <row r="855" spans="3:23" ht="37.5" x14ac:dyDescent="0.3">
      <c r="C855" s="112"/>
      <c r="D855" s="63"/>
      <c r="E855" s="112"/>
      <c r="F855" s="112"/>
      <c r="G855" s="112"/>
      <c r="H855" s="112"/>
      <c r="I855" s="112"/>
      <c r="J855" s="64"/>
      <c r="K855" s="64" t="s">
        <v>53</v>
      </c>
      <c r="L855" s="115">
        <f>I853*O855</f>
        <v>23582.612000000005</v>
      </c>
      <c r="M855" s="115">
        <f>I853*P855</f>
        <v>9345.9100000000017</v>
      </c>
      <c r="N855" s="115">
        <f t="shared" si="85"/>
        <v>32928.522000000004</v>
      </c>
      <c r="O855" s="114">
        <v>33.56</v>
      </c>
      <c r="P855" s="114">
        <v>13.3</v>
      </c>
      <c r="Q855" s="114"/>
      <c r="R855" s="102"/>
      <c r="S855" s="114" t="s">
        <v>265</v>
      </c>
      <c r="T855" s="114" t="s">
        <v>596</v>
      </c>
      <c r="U855" s="96"/>
      <c r="V855" s="99"/>
      <c r="W855" s="99"/>
    </row>
    <row r="856" spans="3:23" ht="56.25" x14ac:dyDescent="0.3">
      <c r="C856" s="112">
        <v>26</v>
      </c>
      <c r="D856" s="63" t="s">
        <v>674</v>
      </c>
      <c r="E856" s="112">
        <v>1952</v>
      </c>
      <c r="F856" s="112"/>
      <c r="G856" s="112" t="s">
        <v>56</v>
      </c>
      <c r="H856" s="112">
        <v>2</v>
      </c>
      <c r="I856" s="112">
        <v>714.1</v>
      </c>
      <c r="J856" s="64">
        <v>378.5</v>
      </c>
      <c r="K856" s="64" t="s">
        <v>42</v>
      </c>
      <c r="L856" s="115">
        <f>I856*O856</f>
        <v>117169.52800000001</v>
      </c>
      <c r="M856" s="115">
        <f>I856*P856</f>
        <v>10861.461000000001</v>
      </c>
      <c r="N856" s="115">
        <f t="shared" si="85"/>
        <v>128030.989</v>
      </c>
      <c r="O856" s="114">
        <v>164.08</v>
      </c>
      <c r="P856" s="114">
        <v>15.21</v>
      </c>
      <c r="Q856" s="114"/>
      <c r="R856" s="102"/>
      <c r="S856" s="114" t="s">
        <v>265</v>
      </c>
      <c r="T856" s="114" t="s">
        <v>596</v>
      </c>
      <c r="U856" s="96"/>
      <c r="V856" s="99"/>
      <c r="W856" s="99"/>
    </row>
    <row r="857" spans="3:23" ht="56.25" x14ac:dyDescent="0.3">
      <c r="C857" s="112">
        <v>27</v>
      </c>
      <c r="D857" s="63" t="s">
        <v>675</v>
      </c>
      <c r="E857" s="112">
        <v>1952</v>
      </c>
      <c r="F857" s="112"/>
      <c r="G857" s="112" t="s">
        <v>56</v>
      </c>
      <c r="H857" s="112">
        <v>2</v>
      </c>
      <c r="I857" s="112">
        <v>715.3</v>
      </c>
      <c r="J857" s="64">
        <v>379.7</v>
      </c>
      <c r="K857" s="64" t="s">
        <v>42</v>
      </c>
      <c r="L857" s="115">
        <f>I857*O857</f>
        <v>117366.424</v>
      </c>
      <c r="M857" s="115">
        <f>I857*P857</f>
        <v>10879.713</v>
      </c>
      <c r="N857" s="115">
        <f t="shared" si="85"/>
        <v>128246.137</v>
      </c>
      <c r="O857" s="114">
        <v>164.08</v>
      </c>
      <c r="P857" s="114">
        <v>15.21</v>
      </c>
      <c r="Q857" s="114"/>
      <c r="R857" s="102"/>
      <c r="S857" s="114" t="s">
        <v>265</v>
      </c>
      <c r="T857" s="114" t="s">
        <v>596</v>
      </c>
      <c r="U857" s="96"/>
      <c r="V857" s="99"/>
      <c r="W857" s="99"/>
    </row>
    <row r="858" spans="3:23" ht="37.5" x14ac:dyDescent="0.3">
      <c r="C858" s="112"/>
      <c r="D858" s="63"/>
      <c r="E858" s="112"/>
      <c r="F858" s="112"/>
      <c r="G858" s="112"/>
      <c r="H858" s="112"/>
      <c r="I858" s="112"/>
      <c r="J858" s="64"/>
      <c r="K858" s="64" t="s">
        <v>45</v>
      </c>
      <c r="L858" s="115">
        <f>I857*O858</f>
        <v>306262.848</v>
      </c>
      <c r="M858" s="115">
        <f>I857*P858</f>
        <v>12553.514999999999</v>
      </c>
      <c r="N858" s="115">
        <f t="shared" si="85"/>
        <v>318816.36300000001</v>
      </c>
      <c r="O858" s="114">
        <v>428.16</v>
      </c>
      <c r="P858" s="114">
        <v>17.55</v>
      </c>
      <c r="Q858" s="114"/>
      <c r="R858" s="102"/>
      <c r="S858" s="114" t="s">
        <v>265</v>
      </c>
      <c r="T858" s="114" t="s">
        <v>596</v>
      </c>
      <c r="U858" s="96"/>
      <c r="V858" s="99"/>
      <c r="W858" s="99"/>
    </row>
    <row r="859" spans="3:23" ht="56.25" x14ac:dyDescent="0.3">
      <c r="C859" s="112"/>
      <c r="D859" s="63"/>
      <c r="E859" s="112"/>
      <c r="F859" s="112"/>
      <c r="G859" s="112"/>
      <c r="H859" s="112"/>
      <c r="I859" s="112"/>
      <c r="J859" s="64"/>
      <c r="K859" s="64" t="s">
        <v>35</v>
      </c>
      <c r="L859" s="115">
        <f>I857*O859</f>
        <v>38583.281999999999</v>
      </c>
      <c r="M859" s="115">
        <f>I857*P859</f>
        <v>9828.2219999999998</v>
      </c>
      <c r="N859" s="115">
        <f t="shared" si="85"/>
        <v>48411.504000000001</v>
      </c>
      <c r="O859" s="114">
        <v>53.94</v>
      </c>
      <c r="P859" s="114">
        <v>13.74</v>
      </c>
      <c r="Q859" s="114"/>
      <c r="R859" s="102"/>
      <c r="S859" s="114" t="s">
        <v>265</v>
      </c>
      <c r="T859" s="114" t="s">
        <v>596</v>
      </c>
      <c r="U859" s="96"/>
      <c r="V859" s="99"/>
      <c r="W859" s="99"/>
    </row>
    <row r="860" spans="3:23" ht="37.5" x14ac:dyDescent="0.3">
      <c r="C860" s="112"/>
      <c r="D860" s="63"/>
      <c r="E860" s="112"/>
      <c r="F860" s="112"/>
      <c r="G860" s="112"/>
      <c r="H860" s="112"/>
      <c r="I860" s="112"/>
      <c r="J860" s="64"/>
      <c r="K860" s="64" t="s">
        <v>53</v>
      </c>
      <c r="L860" s="115">
        <f>I857*O860</f>
        <v>24005.468000000001</v>
      </c>
      <c r="M860" s="115">
        <f>I857*P860</f>
        <v>9513.49</v>
      </c>
      <c r="N860" s="115">
        <f t="shared" si="85"/>
        <v>33518.957999999999</v>
      </c>
      <c r="O860" s="114">
        <v>33.56</v>
      </c>
      <c r="P860" s="114">
        <v>13.3</v>
      </c>
      <c r="Q860" s="114"/>
      <c r="R860" s="102"/>
      <c r="S860" s="114" t="s">
        <v>265</v>
      </c>
      <c r="T860" s="114" t="s">
        <v>596</v>
      </c>
      <c r="U860" s="96"/>
      <c r="V860" s="99"/>
      <c r="W860" s="99"/>
    </row>
    <row r="861" spans="3:23" ht="56.25" x14ac:dyDescent="0.3">
      <c r="C861" s="112">
        <v>28</v>
      </c>
      <c r="D861" s="63" t="s">
        <v>676</v>
      </c>
      <c r="E861" s="112">
        <v>1967</v>
      </c>
      <c r="F861" s="112"/>
      <c r="G861" s="112" t="s">
        <v>56</v>
      </c>
      <c r="H861" s="112">
        <v>2</v>
      </c>
      <c r="I861" s="112">
        <v>756.1</v>
      </c>
      <c r="J861" s="64">
        <v>419.6</v>
      </c>
      <c r="K861" s="64" t="s">
        <v>42</v>
      </c>
      <c r="L861" s="115">
        <f t="shared" ref="L861:L879" si="88">I861*O861</f>
        <v>124000.40000000001</v>
      </c>
      <c r="M861" s="115">
        <f t="shared" ref="M861:M879" si="89">I861*P861</f>
        <v>11500.281000000001</v>
      </c>
      <c r="N861" s="115">
        <f t="shared" si="85"/>
        <v>135500.68100000001</v>
      </c>
      <c r="O861" s="114">
        <v>164</v>
      </c>
      <c r="P861" s="114">
        <v>15.21</v>
      </c>
      <c r="Q861" s="114"/>
      <c r="R861" s="102"/>
      <c r="S861" s="114" t="s">
        <v>265</v>
      </c>
      <c r="T861" s="114" t="s">
        <v>596</v>
      </c>
      <c r="U861" s="96"/>
      <c r="V861" s="99"/>
      <c r="W861" s="99"/>
    </row>
    <row r="862" spans="3:23" ht="37.5" x14ac:dyDescent="0.3">
      <c r="C862" s="112">
        <v>29</v>
      </c>
      <c r="D862" s="63" t="s">
        <v>677</v>
      </c>
      <c r="E862" s="112">
        <v>1969</v>
      </c>
      <c r="F862" s="112"/>
      <c r="G862" s="112" t="s">
        <v>34</v>
      </c>
      <c r="H862" s="112">
        <v>2</v>
      </c>
      <c r="I862" s="112">
        <v>1066.5999999999999</v>
      </c>
      <c r="J862" s="64">
        <v>616.6</v>
      </c>
      <c r="K862" s="64" t="s">
        <v>42</v>
      </c>
      <c r="L862" s="115">
        <f t="shared" si="88"/>
        <v>174655.74999999997</v>
      </c>
      <c r="M862" s="115">
        <f t="shared" si="89"/>
        <v>16212.319999999998</v>
      </c>
      <c r="N862" s="115">
        <f t="shared" si="85"/>
        <v>190868.06999999998</v>
      </c>
      <c r="O862" s="114">
        <v>163.75</v>
      </c>
      <c r="P862" s="114">
        <v>15.2</v>
      </c>
      <c r="Q862" s="114"/>
      <c r="R862" s="102"/>
      <c r="S862" s="114" t="s">
        <v>265</v>
      </c>
      <c r="T862" s="114" t="s">
        <v>596</v>
      </c>
      <c r="U862" s="96"/>
      <c r="V862" s="99"/>
      <c r="W862" s="99"/>
    </row>
    <row r="863" spans="3:23" ht="37.5" x14ac:dyDescent="0.3">
      <c r="C863" s="112">
        <v>30</v>
      </c>
      <c r="D863" s="63" t="s">
        <v>678</v>
      </c>
      <c r="E863" s="112">
        <v>1968</v>
      </c>
      <c r="F863" s="112"/>
      <c r="G863" s="112" t="s">
        <v>63</v>
      </c>
      <c r="H863" s="112">
        <v>2</v>
      </c>
      <c r="I863" s="112">
        <v>571.32000000000005</v>
      </c>
      <c r="J863" s="64">
        <v>354.6</v>
      </c>
      <c r="K863" s="64" t="s">
        <v>42</v>
      </c>
      <c r="L863" s="115">
        <f t="shared" si="88"/>
        <v>95696.1</v>
      </c>
      <c r="M863" s="115">
        <f t="shared" si="89"/>
        <v>8718.3432000000012</v>
      </c>
      <c r="N863" s="115">
        <f t="shared" si="85"/>
        <v>104414.44320000001</v>
      </c>
      <c r="O863" s="114">
        <v>167.5</v>
      </c>
      <c r="P863" s="114">
        <v>15.26</v>
      </c>
      <c r="Q863" s="114"/>
      <c r="R863" s="102"/>
      <c r="S863" s="114" t="s">
        <v>265</v>
      </c>
      <c r="T863" s="114" t="s">
        <v>596</v>
      </c>
      <c r="U863" s="96" t="s">
        <v>679</v>
      </c>
      <c r="V863" s="99"/>
      <c r="W863" s="99"/>
    </row>
    <row r="864" spans="3:23" ht="37.5" x14ac:dyDescent="0.3">
      <c r="C864" s="112">
        <v>31</v>
      </c>
      <c r="D864" s="63" t="s">
        <v>680</v>
      </c>
      <c r="E864" s="112">
        <v>1968</v>
      </c>
      <c r="F864" s="112"/>
      <c r="G864" s="112" t="s">
        <v>63</v>
      </c>
      <c r="H864" s="112">
        <v>2</v>
      </c>
      <c r="I864" s="112">
        <v>560.52</v>
      </c>
      <c r="J864" s="64">
        <v>343.8</v>
      </c>
      <c r="K864" s="64" t="s">
        <v>42</v>
      </c>
      <c r="L864" s="115">
        <f t="shared" si="88"/>
        <v>93864.679199999999</v>
      </c>
      <c r="M864" s="115">
        <f t="shared" si="89"/>
        <v>8553.5352000000003</v>
      </c>
      <c r="N864" s="115">
        <f t="shared" si="85"/>
        <v>102418.2144</v>
      </c>
      <c r="O864" s="114">
        <v>167.46</v>
      </c>
      <c r="P864" s="114">
        <v>15.26</v>
      </c>
      <c r="Q864" s="114"/>
      <c r="R864" s="102"/>
      <c r="S864" s="114" t="s">
        <v>265</v>
      </c>
      <c r="T864" s="114" t="s">
        <v>596</v>
      </c>
      <c r="U864" s="96" t="s">
        <v>679</v>
      </c>
      <c r="V864" s="99"/>
      <c r="W864" s="99"/>
    </row>
    <row r="865" spans="3:23" ht="37.5" x14ac:dyDescent="0.3">
      <c r="C865" s="112">
        <v>32</v>
      </c>
      <c r="D865" s="63" t="s">
        <v>681</v>
      </c>
      <c r="E865" s="112">
        <v>1980</v>
      </c>
      <c r="F865" s="112"/>
      <c r="G865" s="112" t="s">
        <v>63</v>
      </c>
      <c r="H865" s="112">
        <v>2</v>
      </c>
      <c r="I865" s="112">
        <v>627.5</v>
      </c>
      <c r="J865" s="64">
        <v>383.2</v>
      </c>
      <c r="K865" s="64" t="s">
        <v>42</v>
      </c>
      <c r="L865" s="115">
        <f t="shared" si="88"/>
        <v>105081.15000000001</v>
      </c>
      <c r="M865" s="115">
        <f t="shared" si="89"/>
        <v>9575.65</v>
      </c>
      <c r="N865" s="115">
        <f t="shared" si="85"/>
        <v>114656.8</v>
      </c>
      <c r="O865" s="114">
        <v>167.46</v>
      </c>
      <c r="P865" s="114">
        <v>15.26</v>
      </c>
      <c r="Q865" s="114"/>
      <c r="R865" s="102"/>
      <c r="S865" s="114" t="s">
        <v>265</v>
      </c>
      <c r="T865" s="114" t="s">
        <v>596</v>
      </c>
      <c r="U865" s="96" t="s">
        <v>682</v>
      </c>
      <c r="V865" s="99"/>
      <c r="W865" s="99"/>
    </row>
    <row r="866" spans="3:23" ht="37.5" x14ac:dyDescent="0.3">
      <c r="C866" s="112">
        <v>33</v>
      </c>
      <c r="D866" s="63" t="s">
        <v>683</v>
      </c>
      <c r="E866" s="112">
        <v>1968</v>
      </c>
      <c r="F866" s="112"/>
      <c r="G866" s="112" t="s">
        <v>63</v>
      </c>
      <c r="H866" s="112">
        <v>2</v>
      </c>
      <c r="I866" s="112">
        <v>560.52</v>
      </c>
      <c r="J866" s="64">
        <v>343.1</v>
      </c>
      <c r="K866" s="64" t="s">
        <v>42</v>
      </c>
      <c r="L866" s="115">
        <f t="shared" si="88"/>
        <v>93864.679199999999</v>
      </c>
      <c r="M866" s="115">
        <f t="shared" si="89"/>
        <v>8553.5352000000003</v>
      </c>
      <c r="N866" s="115">
        <f t="shared" si="85"/>
        <v>102418.2144</v>
      </c>
      <c r="O866" s="114">
        <v>167.46</v>
      </c>
      <c r="P866" s="114">
        <v>15.26</v>
      </c>
      <c r="Q866" s="114"/>
      <c r="R866" s="102"/>
      <c r="S866" s="114" t="s">
        <v>265</v>
      </c>
      <c r="T866" s="114" t="s">
        <v>596</v>
      </c>
      <c r="U866" s="96" t="s">
        <v>679</v>
      </c>
      <c r="V866" s="99"/>
      <c r="W866" s="99"/>
    </row>
    <row r="867" spans="3:23" ht="37.5" x14ac:dyDescent="0.3">
      <c r="C867" s="112">
        <v>34</v>
      </c>
      <c r="D867" s="63" t="s">
        <v>684</v>
      </c>
      <c r="E867" s="112">
        <v>1969</v>
      </c>
      <c r="F867" s="112"/>
      <c r="G867" s="112" t="s">
        <v>63</v>
      </c>
      <c r="H867" s="112">
        <v>2</v>
      </c>
      <c r="I867" s="112">
        <v>1061.8</v>
      </c>
      <c r="J867" s="64">
        <v>506.4</v>
      </c>
      <c r="K867" s="64" t="s">
        <v>42</v>
      </c>
      <c r="L867" s="115">
        <f t="shared" si="88"/>
        <v>177851.5</v>
      </c>
      <c r="M867" s="115">
        <f t="shared" si="89"/>
        <v>16203.067999999999</v>
      </c>
      <c r="N867" s="115">
        <f t="shared" si="85"/>
        <v>194054.568</v>
      </c>
      <c r="O867" s="114">
        <v>167.5</v>
      </c>
      <c r="P867" s="114">
        <v>15.26</v>
      </c>
      <c r="Q867" s="114"/>
      <c r="R867" s="102"/>
      <c r="S867" s="114" t="s">
        <v>265</v>
      </c>
      <c r="T867" s="114" t="s">
        <v>596</v>
      </c>
      <c r="U867" s="96" t="s">
        <v>679</v>
      </c>
      <c r="V867" s="99"/>
      <c r="W867" s="99"/>
    </row>
    <row r="868" spans="3:23" ht="37.5" x14ac:dyDescent="0.3">
      <c r="C868" s="112">
        <v>35</v>
      </c>
      <c r="D868" s="63" t="s">
        <v>685</v>
      </c>
      <c r="E868" s="112">
        <v>1974</v>
      </c>
      <c r="F868" s="112"/>
      <c r="G868" s="112" t="s">
        <v>34</v>
      </c>
      <c r="H868" s="112">
        <v>2</v>
      </c>
      <c r="I868" s="112">
        <v>1326</v>
      </c>
      <c r="J868" s="64">
        <v>751.2</v>
      </c>
      <c r="K868" s="64" t="s">
        <v>42</v>
      </c>
      <c r="L868" s="115">
        <f t="shared" si="88"/>
        <v>217132.5</v>
      </c>
      <c r="M868" s="115">
        <f t="shared" si="89"/>
        <v>20155.2</v>
      </c>
      <c r="N868" s="115">
        <f t="shared" si="85"/>
        <v>237287.7</v>
      </c>
      <c r="O868" s="114">
        <v>163.75</v>
      </c>
      <c r="P868" s="114">
        <v>15.2</v>
      </c>
      <c r="Q868" s="114"/>
      <c r="R868" s="102"/>
      <c r="S868" s="114" t="s">
        <v>265</v>
      </c>
      <c r="T868" s="114" t="s">
        <v>596</v>
      </c>
      <c r="U868" s="96"/>
      <c r="V868" s="99"/>
      <c r="W868" s="99"/>
    </row>
    <row r="869" spans="3:23" ht="37.5" x14ac:dyDescent="0.3">
      <c r="C869" s="112">
        <v>36</v>
      </c>
      <c r="D869" s="63" t="s">
        <v>686</v>
      </c>
      <c r="E869" s="112">
        <v>1972</v>
      </c>
      <c r="F869" s="112"/>
      <c r="G869" s="112" t="s">
        <v>34</v>
      </c>
      <c r="H869" s="112">
        <v>2</v>
      </c>
      <c r="I869" s="112">
        <v>1397.5</v>
      </c>
      <c r="J869" s="64">
        <v>823.4</v>
      </c>
      <c r="K869" s="64" t="s">
        <v>42</v>
      </c>
      <c r="L869" s="115">
        <f t="shared" si="88"/>
        <v>228840.625</v>
      </c>
      <c r="M869" s="115">
        <f t="shared" si="89"/>
        <v>21242</v>
      </c>
      <c r="N869" s="115">
        <f t="shared" si="85"/>
        <v>250082.625</v>
      </c>
      <c r="O869" s="114">
        <v>163.75</v>
      </c>
      <c r="P869" s="114">
        <v>15.2</v>
      </c>
      <c r="Q869" s="114"/>
      <c r="R869" s="102"/>
      <c r="S869" s="114" t="s">
        <v>265</v>
      </c>
      <c r="T869" s="114" t="s">
        <v>596</v>
      </c>
      <c r="U869" s="96"/>
      <c r="V869" s="99"/>
      <c r="W869" s="99"/>
    </row>
    <row r="870" spans="3:23" ht="37.5" x14ac:dyDescent="0.3">
      <c r="C870" s="112">
        <v>37</v>
      </c>
      <c r="D870" s="63" t="s">
        <v>687</v>
      </c>
      <c r="E870" s="112">
        <v>1978</v>
      </c>
      <c r="F870" s="112"/>
      <c r="G870" s="112" t="s">
        <v>34</v>
      </c>
      <c r="H870" s="112">
        <v>2</v>
      </c>
      <c r="I870" s="112">
        <v>1537.2</v>
      </c>
      <c r="J870" s="64">
        <v>841.6</v>
      </c>
      <c r="K870" s="64" t="s">
        <v>42</v>
      </c>
      <c r="L870" s="115">
        <f t="shared" si="88"/>
        <v>251716.5</v>
      </c>
      <c r="M870" s="115">
        <f t="shared" si="89"/>
        <v>23365.439999999999</v>
      </c>
      <c r="N870" s="115">
        <f t="shared" si="85"/>
        <v>275081.94</v>
      </c>
      <c r="O870" s="114">
        <v>163.75</v>
      </c>
      <c r="P870" s="114">
        <v>15.2</v>
      </c>
      <c r="Q870" s="114"/>
      <c r="R870" s="102"/>
      <c r="S870" s="114" t="s">
        <v>265</v>
      </c>
      <c r="T870" s="114" t="s">
        <v>596</v>
      </c>
      <c r="U870" s="96"/>
      <c r="V870" s="99"/>
      <c r="W870" s="99"/>
    </row>
    <row r="871" spans="3:23" ht="37.5" x14ac:dyDescent="0.3">
      <c r="C871" s="112">
        <v>38</v>
      </c>
      <c r="D871" s="63" t="s">
        <v>688</v>
      </c>
      <c r="E871" s="112">
        <v>1980</v>
      </c>
      <c r="F871" s="112"/>
      <c r="G871" s="112" t="s">
        <v>34</v>
      </c>
      <c r="H871" s="112">
        <v>2</v>
      </c>
      <c r="I871" s="112">
        <v>2177.4</v>
      </c>
      <c r="J871" s="64">
        <v>845.5</v>
      </c>
      <c r="K871" s="64" t="s">
        <v>42</v>
      </c>
      <c r="L871" s="115">
        <f t="shared" si="88"/>
        <v>333882.516</v>
      </c>
      <c r="M871" s="115">
        <f t="shared" si="89"/>
        <v>33096.480000000003</v>
      </c>
      <c r="N871" s="115">
        <f t="shared" si="85"/>
        <v>366978.99599999998</v>
      </c>
      <c r="O871" s="114">
        <v>153.34</v>
      </c>
      <c r="P871" s="114">
        <v>15.2</v>
      </c>
      <c r="Q871" s="114"/>
      <c r="R871" s="102"/>
      <c r="S871" s="114" t="s">
        <v>265</v>
      </c>
      <c r="T871" s="114" t="s">
        <v>596</v>
      </c>
      <c r="U871" s="96"/>
      <c r="V871" s="99"/>
      <c r="W871" s="99"/>
    </row>
    <row r="872" spans="3:23" ht="37.5" x14ac:dyDescent="0.3">
      <c r="C872" s="112">
        <v>39</v>
      </c>
      <c r="D872" s="63" t="s">
        <v>689</v>
      </c>
      <c r="E872" s="112">
        <v>1980</v>
      </c>
      <c r="F872" s="112"/>
      <c r="G872" s="112" t="s">
        <v>34</v>
      </c>
      <c r="H872" s="112">
        <v>1</v>
      </c>
      <c r="I872" s="112">
        <v>2073.6999999999998</v>
      </c>
      <c r="J872" s="64">
        <v>830.9</v>
      </c>
      <c r="K872" s="64" t="s">
        <v>42</v>
      </c>
      <c r="L872" s="115">
        <f t="shared" si="88"/>
        <v>317981.158</v>
      </c>
      <c r="M872" s="115">
        <f t="shared" si="89"/>
        <v>31520.239999999994</v>
      </c>
      <c r="N872" s="115">
        <f t="shared" si="85"/>
        <v>349501.39799999999</v>
      </c>
      <c r="O872" s="114">
        <v>153.34</v>
      </c>
      <c r="P872" s="114">
        <v>15.2</v>
      </c>
      <c r="Q872" s="114"/>
      <c r="R872" s="102"/>
      <c r="S872" s="114" t="s">
        <v>265</v>
      </c>
      <c r="T872" s="114" t="s">
        <v>596</v>
      </c>
      <c r="U872" s="96"/>
      <c r="V872" s="99"/>
      <c r="W872" s="99"/>
    </row>
    <row r="873" spans="3:23" ht="37.5" x14ac:dyDescent="0.3">
      <c r="C873" s="112">
        <v>40</v>
      </c>
      <c r="D873" s="63" t="s">
        <v>333</v>
      </c>
      <c r="E873" s="112">
        <v>1982</v>
      </c>
      <c r="F873" s="112"/>
      <c r="G873" s="112" t="s">
        <v>34</v>
      </c>
      <c r="H873" s="112">
        <v>2</v>
      </c>
      <c r="I873" s="112">
        <v>2138.1</v>
      </c>
      <c r="J873" s="64">
        <v>879</v>
      </c>
      <c r="K873" s="64" t="s">
        <v>53</v>
      </c>
      <c r="L873" s="115">
        <f t="shared" si="88"/>
        <v>74769.356999999989</v>
      </c>
      <c r="M873" s="115">
        <f t="shared" si="89"/>
        <v>28500.873</v>
      </c>
      <c r="N873" s="115">
        <f t="shared" si="85"/>
        <v>103270.22999999998</v>
      </c>
      <c r="O873" s="114">
        <v>34.97</v>
      </c>
      <c r="P873" s="114">
        <v>13.33</v>
      </c>
      <c r="Q873" s="114"/>
      <c r="R873" s="102"/>
      <c r="S873" s="114" t="s">
        <v>265</v>
      </c>
      <c r="T873" s="114" t="s">
        <v>596</v>
      </c>
      <c r="U873" s="96" t="s">
        <v>690</v>
      </c>
      <c r="V873" s="99"/>
      <c r="W873" s="99"/>
    </row>
    <row r="874" spans="3:23" ht="37.5" x14ac:dyDescent="0.3">
      <c r="C874" s="112">
        <v>41</v>
      </c>
      <c r="D874" s="63" t="s">
        <v>691</v>
      </c>
      <c r="E874" s="112">
        <v>1982</v>
      </c>
      <c r="F874" s="112"/>
      <c r="G874" s="112" t="s">
        <v>34</v>
      </c>
      <c r="H874" s="112">
        <v>2</v>
      </c>
      <c r="I874" s="112">
        <v>2141.8000000000002</v>
      </c>
      <c r="J874" s="64">
        <v>834</v>
      </c>
      <c r="K874" s="64" t="s">
        <v>42</v>
      </c>
      <c r="L874" s="115">
        <f t="shared" si="88"/>
        <v>328423.61200000002</v>
      </c>
      <c r="M874" s="115">
        <f t="shared" si="89"/>
        <v>32555.360000000001</v>
      </c>
      <c r="N874" s="115">
        <f t="shared" si="85"/>
        <v>360978.97200000001</v>
      </c>
      <c r="O874" s="114">
        <v>153.34</v>
      </c>
      <c r="P874" s="114">
        <v>15.2</v>
      </c>
      <c r="Q874" s="114"/>
      <c r="R874" s="102"/>
      <c r="S874" s="114" t="s">
        <v>265</v>
      </c>
      <c r="T874" s="114" t="s">
        <v>596</v>
      </c>
      <c r="U874" s="96"/>
      <c r="V874" s="99"/>
      <c r="W874" s="99"/>
    </row>
    <row r="875" spans="3:23" ht="37.5" x14ac:dyDescent="0.3">
      <c r="C875" s="112">
        <v>42</v>
      </c>
      <c r="D875" s="63" t="s">
        <v>692</v>
      </c>
      <c r="E875" s="112">
        <v>1985</v>
      </c>
      <c r="F875" s="112"/>
      <c r="G875" s="112" t="s">
        <v>34</v>
      </c>
      <c r="H875" s="112">
        <v>2</v>
      </c>
      <c r="I875" s="112">
        <v>2308.5</v>
      </c>
      <c r="J875" s="64">
        <v>998.1</v>
      </c>
      <c r="K875" s="64" t="s">
        <v>53</v>
      </c>
      <c r="L875" s="115">
        <f t="shared" si="88"/>
        <v>80728.244999999995</v>
      </c>
      <c r="M875" s="115">
        <f t="shared" si="89"/>
        <v>30772.305</v>
      </c>
      <c r="N875" s="115">
        <f t="shared" si="85"/>
        <v>111500.54999999999</v>
      </c>
      <c r="O875" s="114">
        <v>34.97</v>
      </c>
      <c r="P875" s="114">
        <v>13.33</v>
      </c>
      <c r="Q875" s="114"/>
      <c r="R875" s="102"/>
      <c r="S875" s="114" t="s">
        <v>265</v>
      </c>
      <c r="T875" s="114" t="s">
        <v>596</v>
      </c>
      <c r="U875" s="96" t="s">
        <v>690</v>
      </c>
      <c r="V875" s="99"/>
      <c r="W875" s="99"/>
    </row>
    <row r="876" spans="3:23" ht="37.5" x14ac:dyDescent="0.3">
      <c r="C876" s="112">
        <v>43</v>
      </c>
      <c r="D876" s="63" t="s">
        <v>693</v>
      </c>
      <c r="E876" s="112">
        <v>1987</v>
      </c>
      <c r="F876" s="112"/>
      <c r="G876" s="112" t="s">
        <v>34</v>
      </c>
      <c r="H876" s="112">
        <v>1</v>
      </c>
      <c r="I876" s="112">
        <v>2162.9</v>
      </c>
      <c r="J876" s="64">
        <v>878.1</v>
      </c>
      <c r="K876" s="64" t="s">
        <v>42</v>
      </c>
      <c r="L876" s="115">
        <f t="shared" si="88"/>
        <v>331659.08600000001</v>
      </c>
      <c r="M876" s="115">
        <f t="shared" si="89"/>
        <v>32876.080000000002</v>
      </c>
      <c r="N876" s="115">
        <f t="shared" ref="N876:N896" si="90">L876+M876</f>
        <v>364535.16600000003</v>
      </c>
      <c r="O876" s="114">
        <v>153.34</v>
      </c>
      <c r="P876" s="114">
        <v>15.2</v>
      </c>
      <c r="Q876" s="114"/>
      <c r="R876" s="102"/>
      <c r="S876" s="114" t="s">
        <v>265</v>
      </c>
      <c r="T876" s="114" t="s">
        <v>596</v>
      </c>
      <c r="U876" s="96"/>
      <c r="V876" s="99"/>
      <c r="W876" s="99"/>
    </row>
    <row r="877" spans="3:23" ht="37.5" x14ac:dyDescent="0.3">
      <c r="C877" s="112">
        <v>44</v>
      </c>
      <c r="D877" s="63" t="s">
        <v>694</v>
      </c>
      <c r="E877" s="112">
        <v>1991</v>
      </c>
      <c r="F877" s="112"/>
      <c r="G877" s="112" t="s">
        <v>34</v>
      </c>
      <c r="H877" s="112">
        <v>3</v>
      </c>
      <c r="I877" s="112">
        <v>3798.7</v>
      </c>
      <c r="J877" s="64">
        <v>2000.5</v>
      </c>
      <c r="K877" s="64" t="s">
        <v>42</v>
      </c>
      <c r="L877" s="115">
        <f t="shared" si="88"/>
        <v>590697.85</v>
      </c>
      <c r="M877" s="115">
        <f t="shared" si="89"/>
        <v>56866.538999999997</v>
      </c>
      <c r="N877" s="115">
        <f t="shared" si="90"/>
        <v>647564.38899999997</v>
      </c>
      <c r="O877" s="114">
        <v>155.5</v>
      </c>
      <c r="P877" s="114">
        <v>14.97</v>
      </c>
      <c r="Q877" s="114"/>
      <c r="R877" s="102"/>
      <c r="S877" s="114" t="s">
        <v>265</v>
      </c>
      <c r="T877" s="114" t="s">
        <v>596</v>
      </c>
      <c r="U877" s="96"/>
      <c r="V877" s="99"/>
      <c r="W877" s="99"/>
    </row>
    <row r="878" spans="3:23" ht="56.25" x14ac:dyDescent="0.3">
      <c r="C878" s="112">
        <v>45</v>
      </c>
      <c r="D878" s="63" t="s">
        <v>695</v>
      </c>
      <c r="E878" s="112">
        <v>1962</v>
      </c>
      <c r="F878" s="112"/>
      <c r="G878" s="112" t="s">
        <v>56</v>
      </c>
      <c r="H878" s="112">
        <v>2</v>
      </c>
      <c r="I878" s="112">
        <v>684.3</v>
      </c>
      <c r="J878" s="64">
        <v>325.39999999999998</v>
      </c>
      <c r="K878" s="64" t="s">
        <v>45</v>
      </c>
      <c r="L878" s="115">
        <f t="shared" si="88"/>
        <v>292989.88799999998</v>
      </c>
      <c r="M878" s="115">
        <f t="shared" si="89"/>
        <v>12009.465</v>
      </c>
      <c r="N878" s="115">
        <f t="shared" si="90"/>
        <v>304999.353</v>
      </c>
      <c r="O878" s="114">
        <v>428.16</v>
      </c>
      <c r="P878" s="114">
        <v>17.55</v>
      </c>
      <c r="Q878" s="114"/>
      <c r="R878" s="102"/>
      <c r="S878" s="114" t="s">
        <v>265</v>
      </c>
      <c r="T878" s="114" t="s">
        <v>596</v>
      </c>
      <c r="U878" s="96" t="s">
        <v>589</v>
      </c>
      <c r="V878" s="99"/>
      <c r="W878" s="99"/>
    </row>
    <row r="879" spans="3:23" ht="37.5" x14ac:dyDescent="0.3">
      <c r="C879" s="112">
        <v>46</v>
      </c>
      <c r="D879" s="63" t="s">
        <v>696</v>
      </c>
      <c r="E879" s="112">
        <v>1977</v>
      </c>
      <c r="F879" s="112"/>
      <c r="G879" s="112" t="s">
        <v>34</v>
      </c>
      <c r="H879" s="112">
        <v>2</v>
      </c>
      <c r="I879" s="112">
        <v>1277</v>
      </c>
      <c r="J879" s="64">
        <v>728</v>
      </c>
      <c r="K879" s="64" t="s">
        <v>45</v>
      </c>
      <c r="L879" s="115">
        <f t="shared" si="88"/>
        <v>569937.87</v>
      </c>
      <c r="M879" s="115">
        <f t="shared" si="89"/>
        <v>22909.38</v>
      </c>
      <c r="N879" s="115">
        <f t="shared" si="90"/>
        <v>592847.25</v>
      </c>
      <c r="O879" s="114">
        <v>446.31</v>
      </c>
      <c r="P879" s="114">
        <v>17.940000000000001</v>
      </c>
      <c r="Q879" s="114"/>
      <c r="R879" s="102"/>
      <c r="S879" s="114" t="s">
        <v>265</v>
      </c>
      <c r="T879" s="114" t="s">
        <v>596</v>
      </c>
      <c r="U879" s="96" t="s">
        <v>690</v>
      </c>
      <c r="V879" s="99"/>
      <c r="W879" s="99"/>
    </row>
    <row r="880" spans="3:23" ht="37.5" x14ac:dyDescent="0.3">
      <c r="C880" s="112"/>
      <c r="D880" s="63"/>
      <c r="E880" s="112"/>
      <c r="F880" s="112"/>
      <c r="G880" s="112"/>
      <c r="H880" s="112"/>
      <c r="I880" s="112"/>
      <c r="J880" s="64"/>
      <c r="K880" s="64" t="s">
        <v>42</v>
      </c>
      <c r="L880" s="115">
        <f>I879*O880</f>
        <v>209108.75</v>
      </c>
      <c r="M880" s="115">
        <f>I879*P880</f>
        <v>19410.399999999998</v>
      </c>
      <c r="N880" s="115">
        <f t="shared" si="90"/>
        <v>228519.15</v>
      </c>
      <c r="O880" s="114">
        <v>163.75</v>
      </c>
      <c r="P880" s="114">
        <v>15.2</v>
      </c>
      <c r="Q880" s="114"/>
      <c r="R880" s="102"/>
      <c r="S880" s="114" t="s">
        <v>265</v>
      </c>
      <c r="T880" s="114" t="s">
        <v>596</v>
      </c>
      <c r="U880" s="96"/>
      <c r="V880" s="99"/>
      <c r="W880" s="99"/>
    </row>
    <row r="881" spans="1:23" ht="37.5" x14ac:dyDescent="0.3">
      <c r="C881" s="112">
        <v>47</v>
      </c>
      <c r="D881" s="63" t="s">
        <v>697</v>
      </c>
      <c r="E881" s="112">
        <v>1971</v>
      </c>
      <c r="F881" s="112"/>
      <c r="G881" s="112" t="s">
        <v>34</v>
      </c>
      <c r="H881" s="112">
        <v>2</v>
      </c>
      <c r="I881" s="112">
        <v>684.4</v>
      </c>
      <c r="J881" s="64">
        <v>359.2</v>
      </c>
      <c r="K881" s="64" t="s">
        <v>42</v>
      </c>
      <c r="L881" s="115">
        <f t="shared" ref="L881:L896" si="91">I881*O881</f>
        <v>112070.5</v>
      </c>
      <c r="M881" s="115">
        <f t="shared" ref="M881:M896" si="92">I881*P881</f>
        <v>10402.879999999999</v>
      </c>
      <c r="N881" s="115">
        <f t="shared" si="90"/>
        <v>122473.38</v>
      </c>
      <c r="O881" s="114">
        <v>163.75</v>
      </c>
      <c r="P881" s="114">
        <v>15.2</v>
      </c>
      <c r="Q881" s="114"/>
      <c r="R881" s="102"/>
      <c r="S881" s="114" t="s">
        <v>265</v>
      </c>
      <c r="T881" s="114" t="s">
        <v>596</v>
      </c>
      <c r="U881" s="96"/>
      <c r="V881" s="99"/>
      <c r="W881" s="99"/>
    </row>
    <row r="882" spans="1:23" ht="37.5" x14ac:dyDescent="0.3">
      <c r="C882" s="112">
        <v>48</v>
      </c>
      <c r="D882" s="63" t="s">
        <v>698</v>
      </c>
      <c r="E882" s="112">
        <v>1978</v>
      </c>
      <c r="F882" s="112"/>
      <c r="G882" s="112" t="s">
        <v>34</v>
      </c>
      <c r="H882" s="112">
        <v>2</v>
      </c>
      <c r="I882" s="112">
        <v>1285</v>
      </c>
      <c r="J882" s="64">
        <v>702</v>
      </c>
      <c r="K882" s="64" t="s">
        <v>42</v>
      </c>
      <c r="L882" s="115">
        <f t="shared" si="91"/>
        <v>210418.75</v>
      </c>
      <c r="M882" s="115">
        <f t="shared" si="92"/>
        <v>19532</v>
      </c>
      <c r="N882" s="115">
        <f t="shared" si="90"/>
        <v>229950.75</v>
      </c>
      <c r="O882" s="114">
        <v>163.75</v>
      </c>
      <c r="P882" s="114">
        <v>15.2</v>
      </c>
      <c r="Q882" s="114"/>
      <c r="R882" s="102"/>
      <c r="S882" s="114" t="s">
        <v>265</v>
      </c>
      <c r="T882" s="114" t="s">
        <v>596</v>
      </c>
      <c r="U882" s="96" t="s">
        <v>690</v>
      </c>
      <c r="V882" s="99"/>
      <c r="W882" s="99"/>
    </row>
    <row r="883" spans="1:23" ht="37.5" x14ac:dyDescent="0.3">
      <c r="C883" s="112">
        <v>49</v>
      </c>
      <c r="D883" s="63" t="s">
        <v>699</v>
      </c>
      <c r="E883" s="112">
        <v>1976</v>
      </c>
      <c r="F883" s="112"/>
      <c r="G883" s="112" t="s">
        <v>83</v>
      </c>
      <c r="H883" s="112">
        <v>3</v>
      </c>
      <c r="I883" s="112">
        <v>3166.3</v>
      </c>
      <c r="J883" s="64">
        <v>1648.65</v>
      </c>
      <c r="K883" s="64" t="s">
        <v>42</v>
      </c>
      <c r="L883" s="115">
        <f t="shared" si="91"/>
        <v>468010.80300000001</v>
      </c>
      <c r="M883" s="115">
        <f t="shared" si="92"/>
        <v>47209.533000000003</v>
      </c>
      <c r="N883" s="115">
        <f t="shared" si="90"/>
        <v>515220.33600000001</v>
      </c>
      <c r="O883" s="114">
        <v>147.81</v>
      </c>
      <c r="P883" s="114">
        <v>14.91</v>
      </c>
      <c r="Q883" s="114"/>
      <c r="R883" s="102"/>
      <c r="S883" s="114" t="s">
        <v>265</v>
      </c>
      <c r="T883" s="114" t="s">
        <v>596</v>
      </c>
      <c r="U883" s="96" t="s">
        <v>589</v>
      </c>
      <c r="V883" s="99"/>
      <c r="W883" s="99"/>
    </row>
    <row r="884" spans="1:23" ht="37.5" x14ac:dyDescent="0.3">
      <c r="B884" s="137"/>
      <c r="C884" s="112">
        <v>50</v>
      </c>
      <c r="D884" s="63" t="s">
        <v>700</v>
      </c>
      <c r="E884" s="112">
        <v>1976</v>
      </c>
      <c r="F884" s="112"/>
      <c r="G884" s="112" t="s">
        <v>83</v>
      </c>
      <c r="H884" s="112">
        <v>3</v>
      </c>
      <c r="I884" s="112">
        <v>3767.6</v>
      </c>
      <c r="J884" s="64">
        <v>2362.8000000000002</v>
      </c>
      <c r="K884" s="64" t="s">
        <v>42</v>
      </c>
      <c r="L884" s="115">
        <f t="shared" si="91"/>
        <v>556888.95600000001</v>
      </c>
      <c r="M884" s="115">
        <f t="shared" si="92"/>
        <v>56174.915999999997</v>
      </c>
      <c r="N884" s="115">
        <f t="shared" si="90"/>
        <v>613063.87199999997</v>
      </c>
      <c r="O884" s="114">
        <v>147.81</v>
      </c>
      <c r="P884" s="114">
        <v>14.91</v>
      </c>
      <c r="Q884" s="114"/>
      <c r="R884" s="102"/>
      <c r="S884" s="114" t="s">
        <v>265</v>
      </c>
      <c r="T884" s="114" t="s">
        <v>596</v>
      </c>
      <c r="U884" s="96" t="s">
        <v>589</v>
      </c>
      <c r="V884" s="99"/>
      <c r="W884" s="99"/>
    </row>
    <row r="885" spans="1:23" ht="37.5" x14ac:dyDescent="0.3">
      <c r="B885" s="103"/>
      <c r="C885" s="112">
        <v>51</v>
      </c>
      <c r="D885" s="63" t="s">
        <v>701</v>
      </c>
      <c r="E885" s="112">
        <v>1976</v>
      </c>
      <c r="G885" s="112" t="s">
        <v>34</v>
      </c>
      <c r="H885" s="112">
        <v>3</v>
      </c>
      <c r="I885" s="112">
        <v>2971.5</v>
      </c>
      <c r="J885" s="64">
        <v>1782.9</v>
      </c>
      <c r="K885" s="64" t="s">
        <v>42</v>
      </c>
      <c r="L885" s="115">
        <f t="shared" si="91"/>
        <v>447062.17499999999</v>
      </c>
      <c r="M885" s="115">
        <f t="shared" si="92"/>
        <v>44453.64</v>
      </c>
      <c r="N885" s="115">
        <f t="shared" si="90"/>
        <v>491515.815</v>
      </c>
      <c r="O885" s="114">
        <v>150.44999999999999</v>
      </c>
      <c r="P885" s="114">
        <v>14.96</v>
      </c>
      <c r="Q885" s="114"/>
      <c r="R885" s="102"/>
      <c r="S885" s="114" t="s">
        <v>265</v>
      </c>
      <c r="T885" s="114" t="s">
        <v>596</v>
      </c>
      <c r="U885" s="96" t="s">
        <v>702</v>
      </c>
      <c r="V885" s="99"/>
      <c r="W885" s="99"/>
    </row>
    <row r="886" spans="1:23" ht="37.5" x14ac:dyDescent="0.3">
      <c r="B886" s="137"/>
      <c r="C886" s="112">
        <v>52</v>
      </c>
      <c r="D886" s="63" t="s">
        <v>703</v>
      </c>
      <c r="E886" s="112">
        <v>1976</v>
      </c>
      <c r="F886" s="112"/>
      <c r="G886" s="112" t="s">
        <v>83</v>
      </c>
      <c r="H886" s="112">
        <v>3</v>
      </c>
      <c r="I886" s="112">
        <v>3621.8</v>
      </c>
      <c r="J886" s="64">
        <v>2170.6999999999998</v>
      </c>
      <c r="K886" s="64" t="s">
        <v>42</v>
      </c>
      <c r="L886" s="115">
        <f t="shared" si="91"/>
        <v>535338.25800000003</v>
      </c>
      <c r="M886" s="115">
        <f t="shared" si="92"/>
        <v>54001.038</v>
      </c>
      <c r="N886" s="115">
        <f t="shared" si="90"/>
        <v>589339.29600000009</v>
      </c>
      <c r="O886" s="114">
        <v>147.81</v>
      </c>
      <c r="P886" s="114">
        <v>14.91</v>
      </c>
      <c r="Q886" s="114"/>
      <c r="R886" s="102"/>
      <c r="S886" s="114" t="s">
        <v>265</v>
      </c>
      <c r="T886" s="114" t="s">
        <v>596</v>
      </c>
      <c r="U886" s="96" t="s">
        <v>589</v>
      </c>
      <c r="V886" s="99"/>
      <c r="W886" s="99"/>
    </row>
    <row r="887" spans="1:23" ht="37.5" x14ac:dyDescent="0.3">
      <c r="B887" s="137"/>
      <c r="C887" s="112">
        <v>53</v>
      </c>
      <c r="D887" s="63" t="s">
        <v>704</v>
      </c>
      <c r="E887" s="112">
        <v>1975</v>
      </c>
      <c r="F887" s="112"/>
      <c r="G887" s="112" t="s">
        <v>83</v>
      </c>
      <c r="H887" s="112">
        <v>3</v>
      </c>
      <c r="I887" s="112">
        <v>3615.4</v>
      </c>
      <c r="J887" s="64">
        <v>2161.6</v>
      </c>
      <c r="K887" s="64" t="s">
        <v>42</v>
      </c>
      <c r="L887" s="115">
        <f t="shared" si="91"/>
        <v>534392.27399999998</v>
      </c>
      <c r="M887" s="115">
        <f t="shared" si="92"/>
        <v>53905.614000000001</v>
      </c>
      <c r="N887" s="115">
        <f t="shared" si="90"/>
        <v>588297.88800000004</v>
      </c>
      <c r="O887" s="114">
        <v>147.81</v>
      </c>
      <c r="P887" s="114">
        <v>14.91</v>
      </c>
      <c r="Q887" s="114"/>
      <c r="R887" s="102"/>
      <c r="S887" s="114" t="s">
        <v>265</v>
      </c>
      <c r="T887" s="114" t="s">
        <v>596</v>
      </c>
      <c r="U887" s="96" t="s">
        <v>589</v>
      </c>
      <c r="V887" s="99"/>
      <c r="W887" s="99"/>
    </row>
    <row r="888" spans="1:23" ht="37.5" x14ac:dyDescent="0.3">
      <c r="B888" s="137"/>
      <c r="C888" s="112">
        <v>54</v>
      </c>
      <c r="D888" s="63" t="s">
        <v>705</v>
      </c>
      <c r="E888" s="112">
        <v>1976</v>
      </c>
      <c r="F888" s="112"/>
      <c r="G888" s="112" t="s">
        <v>83</v>
      </c>
      <c r="H888" s="112">
        <v>3</v>
      </c>
      <c r="I888" s="112">
        <v>3165.5</v>
      </c>
      <c r="J888" s="64">
        <v>1738.1</v>
      </c>
      <c r="K888" s="64" t="s">
        <v>42</v>
      </c>
      <c r="L888" s="115">
        <f t="shared" si="91"/>
        <v>467892.55499999999</v>
      </c>
      <c r="M888" s="115">
        <f t="shared" si="92"/>
        <v>47197.605000000003</v>
      </c>
      <c r="N888" s="115">
        <f t="shared" si="90"/>
        <v>515090.16</v>
      </c>
      <c r="O888" s="114">
        <v>147.81</v>
      </c>
      <c r="P888" s="114">
        <v>14.91</v>
      </c>
      <c r="Q888" s="114"/>
      <c r="R888" s="102"/>
      <c r="S888" s="114" t="s">
        <v>265</v>
      </c>
      <c r="T888" s="114" t="s">
        <v>596</v>
      </c>
      <c r="U888" s="96" t="s">
        <v>589</v>
      </c>
      <c r="V888" s="99"/>
      <c r="W888" s="99"/>
    </row>
    <row r="889" spans="1:23" ht="37.5" x14ac:dyDescent="0.3">
      <c r="B889" s="103"/>
      <c r="C889" s="112">
        <v>55</v>
      </c>
      <c r="D889" s="63" t="s">
        <v>706</v>
      </c>
      <c r="E889" s="112">
        <v>1979</v>
      </c>
      <c r="G889" s="112" t="s">
        <v>34</v>
      </c>
      <c r="H889" s="112">
        <v>3</v>
      </c>
      <c r="I889" s="112">
        <v>5805</v>
      </c>
      <c r="J889" s="64">
        <v>3242.6</v>
      </c>
      <c r="K889" s="64" t="s">
        <v>42</v>
      </c>
      <c r="L889" s="115">
        <f t="shared" si="91"/>
        <v>873362.24999999988</v>
      </c>
      <c r="M889" s="115">
        <f t="shared" si="92"/>
        <v>86842.8</v>
      </c>
      <c r="N889" s="115">
        <f t="shared" si="90"/>
        <v>960205.04999999993</v>
      </c>
      <c r="O889" s="114">
        <v>150.44999999999999</v>
      </c>
      <c r="P889" s="114">
        <v>14.96</v>
      </c>
      <c r="Q889" s="114"/>
      <c r="R889" s="102"/>
      <c r="S889" s="114" t="s">
        <v>265</v>
      </c>
      <c r="T889" s="114" t="s">
        <v>596</v>
      </c>
      <c r="U889" s="96" t="s">
        <v>702</v>
      </c>
      <c r="V889" s="99"/>
      <c r="W889" s="99"/>
    </row>
    <row r="890" spans="1:23" ht="37.5" x14ac:dyDescent="0.3">
      <c r="B890" s="103"/>
      <c r="C890" s="112">
        <v>56</v>
      </c>
      <c r="D890" s="63" t="s">
        <v>707</v>
      </c>
      <c r="E890" s="112">
        <v>1978</v>
      </c>
      <c r="G890" s="112" t="s">
        <v>83</v>
      </c>
      <c r="H890" s="112">
        <v>3</v>
      </c>
      <c r="I890" s="112">
        <v>3053.1</v>
      </c>
      <c r="J890" s="64">
        <v>1716.3</v>
      </c>
      <c r="K890" s="64" t="s">
        <v>42</v>
      </c>
      <c r="L890" s="115">
        <f t="shared" si="91"/>
        <v>451278.71100000001</v>
      </c>
      <c r="M890" s="115">
        <f t="shared" si="92"/>
        <v>45521.720999999998</v>
      </c>
      <c r="N890" s="115">
        <f t="shared" si="90"/>
        <v>496800.43200000003</v>
      </c>
      <c r="O890" s="114">
        <v>147.81</v>
      </c>
      <c r="P890" s="114">
        <v>14.91</v>
      </c>
      <c r="Q890" s="114"/>
      <c r="R890" s="102"/>
      <c r="S890" s="114" t="s">
        <v>265</v>
      </c>
      <c r="T890" s="114" t="s">
        <v>596</v>
      </c>
      <c r="U890" s="96" t="s">
        <v>702</v>
      </c>
      <c r="V890" s="99"/>
      <c r="W890" s="99"/>
    </row>
    <row r="891" spans="1:23" ht="37.5" x14ac:dyDescent="0.3">
      <c r="B891" s="137"/>
      <c r="C891" s="112">
        <v>57</v>
      </c>
      <c r="D891" s="63" t="s">
        <v>708</v>
      </c>
      <c r="E891" s="112">
        <v>1982</v>
      </c>
      <c r="F891" s="112"/>
      <c r="G891" s="112" t="s">
        <v>34</v>
      </c>
      <c r="H891" s="112">
        <v>3</v>
      </c>
      <c r="I891" s="112">
        <v>2930.4</v>
      </c>
      <c r="J891" s="64">
        <v>1530</v>
      </c>
      <c r="K891" s="64" t="s">
        <v>42</v>
      </c>
      <c r="L891" s="115">
        <f t="shared" si="91"/>
        <v>440878.68</v>
      </c>
      <c r="M891" s="115">
        <f t="shared" si="92"/>
        <v>43838.784000000007</v>
      </c>
      <c r="N891" s="115">
        <f t="shared" si="90"/>
        <v>484717.46399999998</v>
      </c>
      <c r="O891" s="114">
        <v>150.44999999999999</v>
      </c>
      <c r="P891" s="114">
        <v>14.96</v>
      </c>
      <c r="Q891" s="114"/>
      <c r="R891" s="102"/>
      <c r="S891" s="114" t="s">
        <v>265</v>
      </c>
      <c r="T891" s="114" t="s">
        <v>596</v>
      </c>
      <c r="U891" s="96" t="s">
        <v>589</v>
      </c>
      <c r="V891" s="99"/>
      <c r="W891" s="99"/>
    </row>
    <row r="892" spans="1:23" ht="37.5" x14ac:dyDescent="0.3">
      <c r="B892" s="137"/>
      <c r="C892" s="112">
        <v>58</v>
      </c>
      <c r="D892" s="63" t="s">
        <v>709</v>
      </c>
      <c r="E892" s="112">
        <v>1976</v>
      </c>
      <c r="F892" s="112"/>
      <c r="G892" s="112" t="s">
        <v>83</v>
      </c>
      <c r="H892" s="112">
        <v>3</v>
      </c>
      <c r="I892" s="112">
        <v>2988.9</v>
      </c>
      <c r="J892" s="64">
        <v>1718.1</v>
      </c>
      <c r="K892" s="64" t="s">
        <v>42</v>
      </c>
      <c r="L892" s="115">
        <f t="shared" si="91"/>
        <v>441789.30900000001</v>
      </c>
      <c r="M892" s="115">
        <f t="shared" si="92"/>
        <v>44564.499000000003</v>
      </c>
      <c r="N892" s="115">
        <f t="shared" si="90"/>
        <v>486353.80800000002</v>
      </c>
      <c r="O892" s="114">
        <v>147.81</v>
      </c>
      <c r="P892" s="114">
        <v>14.91</v>
      </c>
      <c r="Q892" s="114"/>
      <c r="R892" s="102"/>
      <c r="S892" s="114" t="s">
        <v>265</v>
      </c>
      <c r="T892" s="114" t="s">
        <v>596</v>
      </c>
      <c r="U892" s="96" t="s">
        <v>589</v>
      </c>
      <c r="V892" s="99"/>
      <c r="W892" s="99"/>
    </row>
    <row r="893" spans="1:23" ht="37.5" x14ac:dyDescent="0.3">
      <c r="B893" s="103"/>
      <c r="C893" s="112">
        <v>59</v>
      </c>
      <c r="D893" s="63" t="s">
        <v>710</v>
      </c>
      <c r="E893" s="112">
        <v>1978</v>
      </c>
      <c r="G893" s="112" t="s">
        <v>83</v>
      </c>
      <c r="H893" s="112">
        <v>3</v>
      </c>
      <c r="I893" s="112">
        <v>3146.8</v>
      </c>
      <c r="J893" s="64">
        <v>1700</v>
      </c>
      <c r="K893" s="64" t="s">
        <v>42</v>
      </c>
      <c r="L893" s="115">
        <f t="shared" si="91"/>
        <v>465128.50800000003</v>
      </c>
      <c r="M893" s="115">
        <f t="shared" si="92"/>
        <v>46918.788</v>
      </c>
      <c r="N893" s="115">
        <f t="shared" si="90"/>
        <v>512047.29600000003</v>
      </c>
      <c r="O893" s="114">
        <v>147.81</v>
      </c>
      <c r="P893" s="114">
        <v>14.91</v>
      </c>
      <c r="Q893" s="114"/>
      <c r="R893" s="102"/>
      <c r="S893" s="114" t="s">
        <v>265</v>
      </c>
      <c r="T893" s="114" t="s">
        <v>596</v>
      </c>
      <c r="U893" s="96" t="s">
        <v>702</v>
      </c>
      <c r="V893" s="99"/>
      <c r="W893" s="99"/>
    </row>
    <row r="894" spans="1:23" ht="37.5" x14ac:dyDescent="0.3">
      <c r="B894" s="137"/>
      <c r="C894" s="112">
        <v>60</v>
      </c>
      <c r="D894" s="63" t="s">
        <v>711</v>
      </c>
      <c r="E894" s="112">
        <v>1978</v>
      </c>
      <c r="F894" s="112"/>
      <c r="G894" s="112" t="s">
        <v>83</v>
      </c>
      <c r="H894" s="112">
        <v>3</v>
      </c>
      <c r="I894" s="112">
        <v>3181.4</v>
      </c>
      <c r="J894" s="64">
        <v>1741</v>
      </c>
      <c r="K894" s="64" t="s">
        <v>42</v>
      </c>
      <c r="L894" s="115">
        <f t="shared" si="91"/>
        <v>470242.734</v>
      </c>
      <c r="M894" s="115">
        <f t="shared" si="92"/>
        <v>47434.673999999999</v>
      </c>
      <c r="N894" s="115">
        <f t="shared" si="90"/>
        <v>517677.408</v>
      </c>
      <c r="O894" s="114">
        <v>147.81</v>
      </c>
      <c r="P894" s="114">
        <v>14.91</v>
      </c>
      <c r="Q894" s="114"/>
      <c r="R894" s="102"/>
      <c r="S894" s="114" t="s">
        <v>265</v>
      </c>
      <c r="T894" s="114" t="s">
        <v>596</v>
      </c>
      <c r="U894" s="96" t="s">
        <v>589</v>
      </c>
      <c r="V894" s="99"/>
      <c r="W894" s="99"/>
    </row>
    <row r="895" spans="1:23" ht="37.5" x14ac:dyDescent="0.3">
      <c r="B895" s="137"/>
      <c r="C895" s="112">
        <v>61</v>
      </c>
      <c r="D895" s="63" t="s">
        <v>712</v>
      </c>
      <c r="E895" s="112">
        <v>1979</v>
      </c>
      <c r="F895" s="112"/>
      <c r="G895" s="112" t="s">
        <v>83</v>
      </c>
      <c r="H895" s="112">
        <v>3</v>
      </c>
      <c r="I895" s="112">
        <v>3127.7</v>
      </c>
      <c r="J895" s="64">
        <v>1751.7</v>
      </c>
      <c r="K895" s="64" t="s">
        <v>42</v>
      </c>
      <c r="L895" s="115">
        <f t="shared" si="91"/>
        <v>462305.337</v>
      </c>
      <c r="M895" s="115">
        <f t="shared" si="92"/>
        <v>46634.006999999998</v>
      </c>
      <c r="N895" s="115">
        <f t="shared" si="90"/>
        <v>508939.34399999998</v>
      </c>
      <c r="O895" s="114">
        <v>147.81</v>
      </c>
      <c r="P895" s="114">
        <v>14.91</v>
      </c>
      <c r="Q895" s="114"/>
      <c r="R895" s="102"/>
      <c r="S895" s="114" t="s">
        <v>265</v>
      </c>
      <c r="T895" s="114" t="s">
        <v>596</v>
      </c>
      <c r="U895" s="98"/>
      <c r="V895" s="99"/>
      <c r="W895" s="99"/>
    </row>
    <row r="896" spans="1:23" s="61" customFormat="1" ht="37.5" x14ac:dyDescent="0.3">
      <c r="A896" s="133"/>
      <c r="B896" s="138"/>
      <c r="C896" s="112">
        <v>62</v>
      </c>
      <c r="D896" s="63" t="s">
        <v>713</v>
      </c>
      <c r="E896" s="112">
        <v>1978</v>
      </c>
      <c r="F896" s="112"/>
      <c r="G896" s="112" t="s">
        <v>83</v>
      </c>
      <c r="H896" s="112">
        <v>3</v>
      </c>
      <c r="I896" s="112">
        <v>3182.9</v>
      </c>
      <c r="J896" s="64">
        <v>1640.1</v>
      </c>
      <c r="K896" s="64" t="s">
        <v>42</v>
      </c>
      <c r="L896" s="115">
        <f t="shared" si="91"/>
        <v>470464.44900000002</v>
      </c>
      <c r="M896" s="115">
        <f t="shared" si="92"/>
        <v>47457.039000000004</v>
      </c>
      <c r="N896" s="115">
        <f t="shared" si="90"/>
        <v>517921.48800000001</v>
      </c>
      <c r="O896" s="114">
        <v>147.81</v>
      </c>
      <c r="P896" s="114">
        <v>14.91</v>
      </c>
      <c r="Q896" s="114"/>
      <c r="R896" s="102"/>
      <c r="S896" s="114" t="s">
        <v>265</v>
      </c>
      <c r="T896" s="114" t="s">
        <v>596</v>
      </c>
      <c r="U896" s="100"/>
      <c r="V896" s="97"/>
      <c r="W896" s="97"/>
    </row>
    <row r="897" spans="1:23" s="61" customFormat="1" x14ac:dyDescent="0.3">
      <c r="A897" s="133"/>
      <c r="B897" s="1"/>
      <c r="C897" s="32"/>
      <c r="D897" s="62" t="s">
        <v>107</v>
      </c>
      <c r="E897" s="32"/>
      <c r="F897" s="32"/>
      <c r="G897" s="32"/>
      <c r="H897" s="32"/>
      <c r="I897" s="32"/>
      <c r="J897" s="27"/>
      <c r="K897" s="27"/>
      <c r="L897" s="30">
        <f>SUM(L898:L910)</f>
        <v>7104041.0959999999</v>
      </c>
      <c r="M897" s="30">
        <f>SUM(M898:M910)</f>
        <v>388169.38900000002</v>
      </c>
      <c r="N897" s="30">
        <f>SUM(N898:N910)</f>
        <v>7492210.4849999994</v>
      </c>
      <c r="O897" s="24"/>
      <c r="P897" s="24"/>
      <c r="Q897" s="24"/>
      <c r="R897" s="47"/>
      <c r="S897" s="114"/>
      <c r="T897" s="114"/>
      <c r="U897" s="101"/>
      <c r="V897" s="97"/>
      <c r="W897" s="97"/>
    </row>
    <row r="898" spans="1:23" ht="37.5" x14ac:dyDescent="0.3">
      <c r="C898" s="112">
        <v>1</v>
      </c>
      <c r="D898" s="63" t="s">
        <v>714</v>
      </c>
      <c r="E898" s="112">
        <v>1980</v>
      </c>
      <c r="F898" s="112"/>
      <c r="G898" s="112" t="s">
        <v>34</v>
      </c>
      <c r="H898" s="112">
        <v>3</v>
      </c>
      <c r="I898" s="112">
        <v>2704.4</v>
      </c>
      <c r="J898" s="64">
        <v>1307.4000000000001</v>
      </c>
      <c r="K898" s="64" t="s">
        <v>42</v>
      </c>
      <c r="L898" s="115">
        <f>I898*O898</f>
        <v>420534.2</v>
      </c>
      <c r="M898" s="115">
        <f>I898*P898</f>
        <v>40484.868000000002</v>
      </c>
      <c r="N898" s="115">
        <f t="shared" ref="N898:N910" si="93">L898+M898</f>
        <v>461019.06800000003</v>
      </c>
      <c r="O898" s="114">
        <v>155.5</v>
      </c>
      <c r="P898" s="114">
        <v>14.97</v>
      </c>
      <c r="Q898" s="114"/>
      <c r="R898" s="102"/>
      <c r="S898" s="114" t="s">
        <v>265</v>
      </c>
      <c r="T898" s="114" t="s">
        <v>596</v>
      </c>
      <c r="U898" s="96"/>
      <c r="V898" s="99"/>
      <c r="W898" s="99"/>
    </row>
    <row r="899" spans="1:23" ht="37.5" x14ac:dyDescent="0.3">
      <c r="C899" s="112">
        <v>2</v>
      </c>
      <c r="D899" s="63" t="s">
        <v>715</v>
      </c>
      <c r="E899" s="112">
        <v>1975</v>
      </c>
      <c r="F899" s="112"/>
      <c r="G899" s="112" t="s">
        <v>83</v>
      </c>
      <c r="H899" s="112">
        <v>3</v>
      </c>
      <c r="I899" s="112">
        <v>1207.0999999999999</v>
      </c>
      <c r="J899" s="64">
        <v>635.29999999999995</v>
      </c>
      <c r="K899" s="64" t="s">
        <v>42</v>
      </c>
      <c r="L899" s="115">
        <f>I899*O899</f>
        <v>184541.44799999997</v>
      </c>
      <c r="M899" s="115">
        <f>I899*P899</f>
        <v>17997.860999999997</v>
      </c>
      <c r="N899" s="115">
        <f t="shared" si="93"/>
        <v>202539.30899999998</v>
      </c>
      <c r="O899" s="114">
        <v>152.88</v>
      </c>
      <c r="P899" s="114">
        <v>14.91</v>
      </c>
      <c r="Q899" s="114"/>
      <c r="R899" s="102"/>
      <c r="S899" s="114" t="s">
        <v>265</v>
      </c>
      <c r="T899" s="114" t="s">
        <v>596</v>
      </c>
      <c r="U899" s="96"/>
      <c r="V899" s="99"/>
      <c r="W899" s="99"/>
    </row>
    <row r="900" spans="1:23" ht="37.5" x14ac:dyDescent="0.3">
      <c r="C900" s="112">
        <v>3</v>
      </c>
      <c r="D900" s="63" t="s">
        <v>716</v>
      </c>
      <c r="E900" s="112">
        <v>1970</v>
      </c>
      <c r="F900" s="112"/>
      <c r="G900" s="112" t="s">
        <v>63</v>
      </c>
      <c r="H900" s="112">
        <v>2</v>
      </c>
      <c r="I900" s="112">
        <v>580.9</v>
      </c>
      <c r="J900" s="64">
        <v>342.4</v>
      </c>
      <c r="K900" s="64" t="s">
        <v>42</v>
      </c>
      <c r="L900" s="115">
        <f>I900*O900</f>
        <v>97300.75</v>
      </c>
      <c r="M900" s="115">
        <f>I900*P900</f>
        <v>8864.5339999999997</v>
      </c>
      <c r="N900" s="115">
        <f t="shared" si="93"/>
        <v>106165.284</v>
      </c>
      <c r="O900" s="114">
        <v>167.5</v>
      </c>
      <c r="P900" s="114">
        <v>15.26</v>
      </c>
      <c r="Q900" s="114"/>
      <c r="R900" s="102"/>
      <c r="S900" s="114" t="s">
        <v>265</v>
      </c>
      <c r="T900" s="114" t="s">
        <v>596</v>
      </c>
      <c r="U900" s="96"/>
      <c r="V900" s="99"/>
      <c r="W900" s="99"/>
    </row>
    <row r="901" spans="1:23" x14ac:dyDescent="0.3">
      <c r="C901" s="112"/>
      <c r="D901" s="63"/>
      <c r="E901" s="112"/>
      <c r="F901" s="112"/>
      <c r="G901" s="112"/>
      <c r="H901" s="112"/>
      <c r="I901" s="112"/>
      <c r="J901" s="64"/>
      <c r="K901" s="64" t="s">
        <v>229</v>
      </c>
      <c r="L901" s="115">
        <f>I900*O901</f>
        <v>641046.38599999994</v>
      </c>
      <c r="M901" s="115">
        <f>I900*P901</f>
        <v>20633.567999999999</v>
      </c>
      <c r="N901" s="115">
        <f t="shared" si="93"/>
        <v>661679.95399999991</v>
      </c>
      <c r="O901" s="114">
        <v>1103.54</v>
      </c>
      <c r="P901" s="114">
        <v>35.520000000000003</v>
      </c>
      <c r="Q901" s="114"/>
      <c r="R901" s="102"/>
      <c r="S901" s="114" t="s">
        <v>265</v>
      </c>
      <c r="T901" s="114" t="s">
        <v>596</v>
      </c>
      <c r="U901" s="96"/>
      <c r="V901" s="99"/>
      <c r="W901" s="99"/>
    </row>
    <row r="902" spans="1:23" ht="37.5" x14ac:dyDescent="0.3">
      <c r="C902" s="112">
        <v>4</v>
      </c>
      <c r="D902" s="63" t="s">
        <v>717</v>
      </c>
      <c r="E902" s="112">
        <v>1967</v>
      </c>
      <c r="F902" s="112"/>
      <c r="G902" s="112" t="s">
        <v>34</v>
      </c>
      <c r="H902" s="112">
        <v>2</v>
      </c>
      <c r="I902" s="112">
        <v>1530.5</v>
      </c>
      <c r="J902" s="64">
        <v>596.9</v>
      </c>
      <c r="K902" s="64" t="s">
        <v>42</v>
      </c>
      <c r="L902" s="115">
        <f>I902*O902</f>
        <v>234686.87</v>
      </c>
      <c r="M902" s="115">
        <f>I902*P902</f>
        <v>23263.599999999999</v>
      </c>
      <c r="N902" s="115">
        <f t="shared" si="93"/>
        <v>257950.47</v>
      </c>
      <c r="O902" s="114">
        <v>153.34</v>
      </c>
      <c r="P902" s="114">
        <v>15.2</v>
      </c>
      <c r="Q902" s="114"/>
      <c r="R902" s="102"/>
      <c r="S902" s="114" t="s">
        <v>265</v>
      </c>
      <c r="T902" s="114" t="s">
        <v>596</v>
      </c>
      <c r="U902" s="96"/>
      <c r="V902" s="99"/>
      <c r="W902" s="99"/>
    </row>
    <row r="903" spans="1:23" ht="37.5" x14ac:dyDescent="0.3">
      <c r="C903" s="112"/>
      <c r="D903" s="63"/>
      <c r="E903" s="112"/>
      <c r="F903" s="112"/>
      <c r="G903" s="112"/>
      <c r="H903" s="112"/>
      <c r="I903" s="112"/>
      <c r="J903" s="64"/>
      <c r="K903" s="64" t="s">
        <v>45</v>
      </c>
      <c r="L903" s="115">
        <f>I902*O903</f>
        <v>683077.45499999996</v>
      </c>
      <c r="M903" s="115">
        <f>I902*P903</f>
        <v>27457.170000000002</v>
      </c>
      <c r="N903" s="115">
        <f t="shared" si="93"/>
        <v>710534.625</v>
      </c>
      <c r="O903" s="114">
        <v>446.31</v>
      </c>
      <c r="P903" s="114">
        <v>17.940000000000001</v>
      </c>
      <c r="Q903" s="114"/>
      <c r="R903" s="102"/>
      <c r="S903" s="114" t="s">
        <v>265</v>
      </c>
      <c r="T903" s="114" t="s">
        <v>596</v>
      </c>
      <c r="U903" s="96"/>
      <c r="V903" s="99"/>
      <c r="W903" s="99"/>
    </row>
    <row r="904" spans="1:23" ht="37.5" x14ac:dyDescent="0.3">
      <c r="C904" s="112">
        <v>5</v>
      </c>
      <c r="D904" s="63" t="s">
        <v>718</v>
      </c>
      <c r="E904" s="112">
        <v>1987</v>
      </c>
      <c r="F904" s="112"/>
      <c r="G904" s="112" t="s">
        <v>63</v>
      </c>
      <c r="H904" s="112">
        <v>2</v>
      </c>
      <c r="I904" s="112">
        <v>1015.9</v>
      </c>
      <c r="J904" s="64">
        <v>576.6</v>
      </c>
      <c r="K904" s="64" t="s">
        <v>42</v>
      </c>
      <c r="L904" s="115">
        <f>I904*O904</f>
        <v>126621.776</v>
      </c>
      <c r="M904" s="115">
        <f>I904*P904</f>
        <v>15492.475</v>
      </c>
      <c r="N904" s="115">
        <f t="shared" si="93"/>
        <v>142114.25099999999</v>
      </c>
      <c r="O904" s="114">
        <v>124.64</v>
      </c>
      <c r="P904" s="114">
        <v>15.25</v>
      </c>
      <c r="Q904" s="114"/>
      <c r="R904" s="102"/>
      <c r="S904" s="114" t="s">
        <v>265</v>
      </c>
      <c r="T904" s="114" t="s">
        <v>596</v>
      </c>
      <c r="U904" s="96"/>
      <c r="V904" s="99"/>
      <c r="W904" s="99"/>
    </row>
    <row r="905" spans="1:23" ht="37.5" x14ac:dyDescent="0.3">
      <c r="C905" s="112">
        <v>6</v>
      </c>
      <c r="D905" s="63" t="s">
        <v>719</v>
      </c>
      <c r="E905" s="112">
        <v>1985</v>
      </c>
      <c r="F905" s="112"/>
      <c r="G905" s="112" t="s">
        <v>63</v>
      </c>
      <c r="H905" s="112">
        <v>1</v>
      </c>
      <c r="I905" s="112">
        <v>579.9</v>
      </c>
      <c r="J905" s="64">
        <v>386.6</v>
      </c>
      <c r="K905" s="64" t="s">
        <v>42</v>
      </c>
      <c r="L905" s="115">
        <f>I905*O905</f>
        <v>72278.736000000004</v>
      </c>
      <c r="M905" s="115">
        <f>I905*P905</f>
        <v>8843.4750000000004</v>
      </c>
      <c r="N905" s="115">
        <f t="shared" si="93"/>
        <v>81122.21100000001</v>
      </c>
      <c r="O905" s="114">
        <v>124.64</v>
      </c>
      <c r="P905" s="114">
        <v>15.25</v>
      </c>
      <c r="Q905" s="114"/>
      <c r="R905" s="102"/>
      <c r="S905" s="114" t="s">
        <v>265</v>
      </c>
      <c r="T905" s="114" t="s">
        <v>596</v>
      </c>
      <c r="U905" s="96" t="s">
        <v>600</v>
      </c>
      <c r="V905" s="99"/>
      <c r="W905" s="99"/>
    </row>
    <row r="906" spans="1:23" ht="37.5" x14ac:dyDescent="0.3">
      <c r="C906" s="112">
        <v>7</v>
      </c>
      <c r="D906" s="63" t="s">
        <v>720</v>
      </c>
      <c r="E906" s="112">
        <v>1974</v>
      </c>
      <c r="F906" s="112"/>
      <c r="G906" s="112" t="s">
        <v>34</v>
      </c>
      <c r="H906" s="112">
        <v>2</v>
      </c>
      <c r="I906" s="112">
        <v>1571.6</v>
      </c>
      <c r="J906" s="64">
        <v>865.7</v>
      </c>
      <c r="K906" s="64" t="s">
        <v>42</v>
      </c>
      <c r="L906" s="115">
        <f>I906*O906</f>
        <v>257349.49999999997</v>
      </c>
      <c r="M906" s="115">
        <f>I906*P906</f>
        <v>23888.319999999996</v>
      </c>
      <c r="N906" s="115">
        <f t="shared" si="93"/>
        <v>281237.81999999995</v>
      </c>
      <c r="O906" s="114">
        <v>163.75</v>
      </c>
      <c r="P906" s="114">
        <v>15.2</v>
      </c>
      <c r="Q906" s="114"/>
      <c r="R906" s="102"/>
      <c r="S906" s="114" t="s">
        <v>265</v>
      </c>
      <c r="T906" s="114" t="s">
        <v>596</v>
      </c>
      <c r="U906" s="96"/>
      <c r="V906" s="99"/>
      <c r="W906" s="99"/>
    </row>
    <row r="907" spans="1:23" x14ac:dyDescent="0.3">
      <c r="C907" s="112"/>
      <c r="D907" s="63"/>
      <c r="E907" s="112"/>
      <c r="F907" s="112"/>
      <c r="G907" s="112"/>
      <c r="H907" s="112"/>
      <c r="I907" s="112"/>
      <c r="J907" s="64"/>
      <c r="K907" s="64" t="s">
        <v>229</v>
      </c>
      <c r="L907" s="115">
        <f>I906*O907</f>
        <v>1784551.7999999998</v>
      </c>
      <c r="M907" s="115">
        <f>I906*P907</f>
        <v>61591.003999999994</v>
      </c>
      <c r="N907" s="115">
        <f t="shared" si="93"/>
        <v>1846142.8039999998</v>
      </c>
      <c r="O907" s="114">
        <v>1135.5</v>
      </c>
      <c r="P907" s="114">
        <v>39.19</v>
      </c>
      <c r="Q907" s="114"/>
      <c r="R907" s="102"/>
      <c r="S907" s="114" t="s">
        <v>265</v>
      </c>
      <c r="T907" s="114" t="s">
        <v>596</v>
      </c>
      <c r="U907" s="96"/>
      <c r="V907" s="99"/>
      <c r="W907" s="99"/>
    </row>
    <row r="908" spans="1:23" ht="37.5" x14ac:dyDescent="0.3">
      <c r="C908" s="112">
        <v>8</v>
      </c>
      <c r="D908" s="63" t="s">
        <v>721</v>
      </c>
      <c r="E908" s="112">
        <v>1973</v>
      </c>
      <c r="F908" s="112"/>
      <c r="G908" s="112" t="s">
        <v>34</v>
      </c>
      <c r="H908" s="112">
        <v>2</v>
      </c>
      <c r="I908" s="112">
        <v>1568.1</v>
      </c>
      <c r="J908" s="64">
        <v>862</v>
      </c>
      <c r="K908" s="64" t="s">
        <v>42</v>
      </c>
      <c r="L908" s="115">
        <f>I908*O908</f>
        <v>256776.37499999997</v>
      </c>
      <c r="M908" s="115">
        <f>I908*P908</f>
        <v>23835.119999999999</v>
      </c>
      <c r="N908" s="115">
        <f t="shared" si="93"/>
        <v>280611.495</v>
      </c>
      <c r="O908" s="114">
        <v>163.75</v>
      </c>
      <c r="P908" s="114">
        <v>15.2</v>
      </c>
      <c r="Q908" s="114"/>
      <c r="R908" s="102"/>
      <c r="S908" s="114" t="s">
        <v>265</v>
      </c>
      <c r="T908" s="114" t="s">
        <v>596</v>
      </c>
      <c r="U908" s="96"/>
      <c r="V908" s="99"/>
      <c r="W908" s="99"/>
    </row>
    <row r="909" spans="1:23" x14ac:dyDescent="0.3">
      <c r="C909" s="112"/>
      <c r="D909" s="63"/>
      <c r="E909" s="112"/>
      <c r="F909" s="112"/>
      <c r="G909" s="112"/>
      <c r="H909" s="112"/>
      <c r="I909" s="112"/>
      <c r="J909" s="64"/>
      <c r="K909" s="64" t="s">
        <v>229</v>
      </c>
      <c r="L909" s="115">
        <f>I908*O909</f>
        <v>1780577.5499999998</v>
      </c>
      <c r="M909" s="115">
        <f>I908*P909</f>
        <v>61453.838999999993</v>
      </c>
      <c r="N909" s="115">
        <f t="shared" si="93"/>
        <v>1842031.3889999997</v>
      </c>
      <c r="O909" s="114">
        <v>1135.5</v>
      </c>
      <c r="P909" s="114">
        <v>39.19</v>
      </c>
      <c r="Q909" s="114"/>
      <c r="R909" s="102"/>
      <c r="S909" s="114" t="s">
        <v>265</v>
      </c>
      <c r="T909" s="114" t="s">
        <v>596</v>
      </c>
      <c r="U909" s="96"/>
      <c r="V909" s="99"/>
      <c r="W909" s="99"/>
    </row>
    <row r="910" spans="1:23" s="61" customFormat="1" ht="37.5" x14ac:dyDescent="0.3">
      <c r="A910" s="133"/>
      <c r="B910" s="1"/>
      <c r="C910" s="112">
        <v>9</v>
      </c>
      <c r="D910" s="63" t="s">
        <v>722</v>
      </c>
      <c r="E910" s="112">
        <v>1989</v>
      </c>
      <c r="F910" s="112"/>
      <c r="G910" s="112" t="s">
        <v>34</v>
      </c>
      <c r="H910" s="112">
        <v>5</v>
      </c>
      <c r="I910" s="112">
        <v>3631.5</v>
      </c>
      <c r="J910" s="64">
        <v>2241.3000000000002</v>
      </c>
      <c r="K910" s="64" t="s">
        <v>42</v>
      </c>
      <c r="L910" s="115">
        <f>I910*O910</f>
        <v>564698.25</v>
      </c>
      <c r="M910" s="115">
        <f>I910*P910</f>
        <v>54363.555</v>
      </c>
      <c r="N910" s="115">
        <f t="shared" si="93"/>
        <v>619061.80500000005</v>
      </c>
      <c r="O910" s="114">
        <v>155.5</v>
      </c>
      <c r="P910" s="114">
        <v>14.97</v>
      </c>
      <c r="Q910" s="114"/>
      <c r="R910" s="102"/>
      <c r="S910" s="114" t="s">
        <v>265</v>
      </c>
      <c r="T910" s="114" t="s">
        <v>596</v>
      </c>
      <c r="U910" s="100" t="s">
        <v>600</v>
      </c>
      <c r="V910" s="97"/>
      <c r="W910" s="97"/>
    </row>
    <row r="911" spans="1:23" s="61" customFormat="1" x14ac:dyDescent="0.3">
      <c r="A911" s="133"/>
      <c r="B911" s="1"/>
      <c r="C911" s="32"/>
      <c r="D911" s="62" t="s">
        <v>109</v>
      </c>
      <c r="E911" s="32"/>
      <c r="F911" s="32"/>
      <c r="G911" s="32"/>
      <c r="H911" s="32"/>
      <c r="I911" s="32"/>
      <c r="J911" s="27"/>
      <c r="K911" s="27"/>
      <c r="L911" s="30">
        <f>SUM(L912:L916)</f>
        <v>4796717.1519999998</v>
      </c>
      <c r="M911" s="30">
        <f>SUM(M912:M916)</f>
        <v>233453.01699999993</v>
      </c>
      <c r="N911" s="30">
        <f>SUM(N912:N916)</f>
        <v>5030170.1689999998</v>
      </c>
      <c r="O911" s="24"/>
      <c r="P911" s="24"/>
      <c r="Q911" s="24"/>
      <c r="R911" s="47"/>
      <c r="S911" s="114"/>
      <c r="T911" s="114"/>
      <c r="U911" s="101"/>
      <c r="V911" s="97"/>
      <c r="W911" s="97"/>
    </row>
    <row r="912" spans="1:23" ht="37.5" x14ac:dyDescent="0.3">
      <c r="C912" s="112">
        <v>1</v>
      </c>
      <c r="D912" s="63" t="s">
        <v>723</v>
      </c>
      <c r="E912" s="112">
        <v>1983</v>
      </c>
      <c r="F912" s="112"/>
      <c r="G912" s="112" t="s">
        <v>34</v>
      </c>
      <c r="H912" s="112">
        <v>2</v>
      </c>
      <c r="I912" s="112">
        <v>2145.1</v>
      </c>
      <c r="J912" s="64">
        <v>834.9</v>
      </c>
      <c r="K912" s="64" t="s">
        <v>42</v>
      </c>
      <c r="L912" s="115">
        <f>I912*O912</f>
        <v>328929.63400000002</v>
      </c>
      <c r="M912" s="115">
        <f>I912*P912</f>
        <v>32605.519999999997</v>
      </c>
      <c r="N912" s="115">
        <f>L912+M912</f>
        <v>361535.15400000004</v>
      </c>
      <c r="O912" s="115">
        <v>153.34</v>
      </c>
      <c r="P912" s="115">
        <v>15.2</v>
      </c>
      <c r="Q912" s="114"/>
      <c r="R912" s="102"/>
      <c r="S912" s="114" t="s">
        <v>265</v>
      </c>
      <c r="T912" s="114" t="s">
        <v>596</v>
      </c>
      <c r="U912" s="96"/>
      <c r="V912" s="99"/>
      <c r="W912" s="99"/>
    </row>
    <row r="913" spans="1:23" ht="37.5" x14ac:dyDescent="0.3">
      <c r="C913" s="112">
        <v>2</v>
      </c>
      <c r="D913" s="63" t="s">
        <v>724</v>
      </c>
      <c r="E913" s="112">
        <v>1984</v>
      </c>
      <c r="F913" s="112"/>
      <c r="G913" s="112" t="s">
        <v>34</v>
      </c>
      <c r="H913" s="112">
        <v>2</v>
      </c>
      <c r="I913" s="112">
        <v>2055.6999999999998</v>
      </c>
      <c r="J913" s="64">
        <v>834.5</v>
      </c>
      <c r="K913" s="64" t="s">
        <v>42</v>
      </c>
      <c r="L913" s="115">
        <f>I913*O913</f>
        <v>315221.038</v>
      </c>
      <c r="M913" s="115">
        <f>I913*P913</f>
        <v>31246.639999999996</v>
      </c>
      <c r="N913" s="115">
        <f>L913+M913</f>
        <v>346467.67800000001</v>
      </c>
      <c r="O913" s="115">
        <v>153.34</v>
      </c>
      <c r="P913" s="115">
        <v>15.2</v>
      </c>
      <c r="Q913" s="114"/>
      <c r="R913" s="102"/>
      <c r="S913" s="114" t="s">
        <v>265</v>
      </c>
      <c r="T913" s="114" t="s">
        <v>596</v>
      </c>
      <c r="U913" s="96"/>
      <c r="V913" s="99"/>
      <c r="W913" s="99"/>
    </row>
    <row r="914" spans="1:23" ht="37.5" x14ac:dyDescent="0.3">
      <c r="C914" s="112">
        <v>3</v>
      </c>
      <c r="D914" s="63" t="s">
        <v>725</v>
      </c>
      <c r="E914" s="112">
        <v>1974</v>
      </c>
      <c r="F914" s="112"/>
      <c r="G914" s="112" t="s">
        <v>34</v>
      </c>
      <c r="H914" s="112">
        <v>2</v>
      </c>
      <c r="I914" s="112">
        <v>1808.3</v>
      </c>
      <c r="J914" s="64">
        <v>712.6</v>
      </c>
      <c r="K914" s="64" t="s">
        <v>42</v>
      </c>
      <c r="L914" s="115">
        <f>I914*O914</f>
        <v>277284.72200000001</v>
      </c>
      <c r="M914" s="115">
        <f>I914*P914</f>
        <v>27486.159999999996</v>
      </c>
      <c r="N914" s="115">
        <f>L914+M914</f>
        <v>304770.88199999998</v>
      </c>
      <c r="O914" s="115">
        <v>153.34</v>
      </c>
      <c r="P914" s="115">
        <v>15.2</v>
      </c>
      <c r="Q914" s="114"/>
      <c r="R914" s="102"/>
      <c r="S914" s="114" t="s">
        <v>265</v>
      </c>
      <c r="T914" s="114" t="s">
        <v>596</v>
      </c>
      <c r="U914" s="96"/>
      <c r="V914" s="99"/>
      <c r="W914" s="99"/>
    </row>
    <row r="915" spans="1:23" x14ac:dyDescent="0.3">
      <c r="C915" s="112"/>
      <c r="D915" s="63"/>
      <c r="E915" s="112"/>
      <c r="F915" s="112"/>
      <c r="G915" s="112"/>
      <c r="H915" s="112"/>
      <c r="I915" s="112"/>
      <c r="J915" s="64"/>
      <c r="K915" s="64" t="s">
        <v>229</v>
      </c>
      <c r="L915" s="115">
        <f>I914*O915</f>
        <v>1932457.878</v>
      </c>
      <c r="M915" s="115">
        <f>I914*P915</f>
        <v>70867.276999999987</v>
      </c>
      <c r="N915" s="115">
        <f>L915+M915</f>
        <v>2003325.155</v>
      </c>
      <c r="O915" s="115">
        <v>1068.6600000000001</v>
      </c>
      <c r="P915" s="115">
        <v>39.19</v>
      </c>
      <c r="Q915" s="114"/>
      <c r="R915" s="102"/>
      <c r="S915" s="114" t="s">
        <v>265</v>
      </c>
      <c r="T915" s="114" t="s">
        <v>596</v>
      </c>
      <c r="U915" s="96"/>
      <c r="V915" s="99"/>
      <c r="W915" s="99"/>
    </row>
    <row r="916" spans="1:23" s="61" customFormat="1" x14ac:dyDescent="0.3">
      <c r="A916" s="133"/>
      <c r="B916" s="1"/>
      <c r="C916" s="112">
        <v>4</v>
      </c>
      <c r="D916" s="63" t="s">
        <v>726</v>
      </c>
      <c r="E916" s="112">
        <v>1972</v>
      </c>
      <c r="F916" s="112"/>
      <c r="G916" s="112" t="s">
        <v>34</v>
      </c>
      <c r="H916" s="112">
        <v>2</v>
      </c>
      <c r="I916" s="112">
        <v>1818</v>
      </c>
      <c r="J916" s="64">
        <v>727</v>
      </c>
      <c r="K916" s="64" t="s">
        <v>229</v>
      </c>
      <c r="L916" s="115">
        <f>I916*O916</f>
        <v>1942823.8800000001</v>
      </c>
      <c r="M916" s="115">
        <f>I916*P916</f>
        <v>71247.42</v>
      </c>
      <c r="N916" s="115">
        <f>L916+M916</f>
        <v>2014071.3</v>
      </c>
      <c r="O916" s="115">
        <v>1068.6600000000001</v>
      </c>
      <c r="P916" s="115">
        <v>39.19</v>
      </c>
      <c r="Q916" s="114"/>
      <c r="R916" s="102"/>
      <c r="S916" s="114" t="s">
        <v>265</v>
      </c>
      <c r="T916" s="114" t="s">
        <v>596</v>
      </c>
      <c r="U916" s="100"/>
      <c r="V916" s="97"/>
      <c r="W916" s="97"/>
    </row>
    <row r="917" spans="1:23" s="61" customFormat="1" x14ac:dyDescent="0.3">
      <c r="A917" s="133"/>
      <c r="B917" s="1"/>
      <c r="C917" s="32"/>
      <c r="D917" s="62" t="s">
        <v>111</v>
      </c>
      <c r="E917" s="32"/>
      <c r="F917" s="32"/>
      <c r="G917" s="32"/>
      <c r="H917" s="32"/>
      <c r="I917" s="32"/>
      <c r="J917" s="27"/>
      <c r="K917" s="27"/>
      <c r="L917" s="30">
        <f>SUM(L918:L951)</f>
        <v>13365598.535399999</v>
      </c>
      <c r="M917" s="30">
        <f>SUM(M918:M951)</f>
        <v>699337.32200000004</v>
      </c>
      <c r="N917" s="30">
        <f>SUM(N918:N951)</f>
        <v>14064935.857399998</v>
      </c>
      <c r="O917" s="30"/>
      <c r="P917" s="30"/>
      <c r="Q917" s="24"/>
      <c r="R917" s="47"/>
      <c r="S917" s="114"/>
      <c r="T917" s="114"/>
      <c r="U917" s="101"/>
      <c r="V917" s="97"/>
      <c r="W917" s="97"/>
    </row>
    <row r="918" spans="1:23" ht="56.25" x14ac:dyDescent="0.3">
      <c r="C918" s="112">
        <v>1</v>
      </c>
      <c r="D918" s="63" t="s">
        <v>727</v>
      </c>
      <c r="E918" s="112">
        <v>1961</v>
      </c>
      <c r="F918" s="112"/>
      <c r="G918" s="112" t="s">
        <v>56</v>
      </c>
      <c r="H918" s="112">
        <v>2</v>
      </c>
      <c r="I918" s="112">
        <v>774.02</v>
      </c>
      <c r="J918" s="64">
        <v>427.65</v>
      </c>
      <c r="K918" s="64" t="s">
        <v>42</v>
      </c>
      <c r="L918" s="115">
        <f>I918*O918</f>
        <v>126939.28</v>
      </c>
      <c r="M918" s="115">
        <f>I918*P918</f>
        <v>11772.8442</v>
      </c>
      <c r="N918" s="115">
        <f t="shared" ref="N918:N951" si="94">L918+M918</f>
        <v>138712.12419999999</v>
      </c>
      <c r="O918" s="115">
        <v>164</v>
      </c>
      <c r="P918" s="115">
        <v>15.21</v>
      </c>
      <c r="Q918" s="114"/>
      <c r="R918" s="102"/>
      <c r="S918" s="114" t="s">
        <v>265</v>
      </c>
      <c r="T918" s="114" t="s">
        <v>596</v>
      </c>
      <c r="U918" s="96"/>
      <c r="V918" s="99"/>
      <c r="W918" s="99"/>
    </row>
    <row r="919" spans="1:23" ht="37.5" x14ac:dyDescent="0.3">
      <c r="C919" s="112"/>
      <c r="D919" s="63"/>
      <c r="E919" s="112"/>
      <c r="F919" s="112"/>
      <c r="G919" s="112"/>
      <c r="H919" s="112"/>
      <c r="I919" s="112"/>
      <c r="J919" s="64"/>
      <c r="K919" s="64" t="s">
        <v>45</v>
      </c>
      <c r="L919" s="115">
        <f>I918*O919</f>
        <v>331404.4032</v>
      </c>
      <c r="M919" s="115">
        <f>I918*P919</f>
        <v>13584.050999999999</v>
      </c>
      <c r="N919" s="115">
        <f t="shared" si="94"/>
        <v>344988.45419999998</v>
      </c>
      <c r="O919" s="115">
        <v>428.16</v>
      </c>
      <c r="P919" s="115">
        <v>17.55</v>
      </c>
      <c r="Q919" s="114"/>
      <c r="R919" s="102"/>
      <c r="S919" s="114" t="s">
        <v>265</v>
      </c>
      <c r="T919" s="114" t="s">
        <v>596</v>
      </c>
      <c r="U919" s="96"/>
      <c r="V919" s="99"/>
      <c r="W919" s="99"/>
    </row>
    <row r="920" spans="1:23" ht="56.25" x14ac:dyDescent="0.3">
      <c r="C920" s="112"/>
      <c r="D920" s="63"/>
      <c r="E920" s="112"/>
      <c r="F920" s="112"/>
      <c r="G920" s="112"/>
      <c r="H920" s="112"/>
      <c r="I920" s="112"/>
      <c r="J920" s="64"/>
      <c r="K920" s="64" t="s">
        <v>35</v>
      </c>
      <c r="L920" s="115">
        <f>I918*O920</f>
        <v>41750.638800000001</v>
      </c>
      <c r="M920" s="115">
        <f>I918*P920</f>
        <v>10635.034799999999</v>
      </c>
      <c r="N920" s="115">
        <f t="shared" si="94"/>
        <v>52385.673600000002</v>
      </c>
      <c r="O920" s="115">
        <v>53.94</v>
      </c>
      <c r="P920" s="115">
        <v>13.74</v>
      </c>
      <c r="Q920" s="114"/>
      <c r="R920" s="102"/>
      <c r="S920" s="114" t="s">
        <v>265</v>
      </c>
      <c r="T920" s="114" t="s">
        <v>596</v>
      </c>
      <c r="U920" s="96"/>
      <c r="V920" s="99"/>
      <c r="W920" s="99"/>
    </row>
    <row r="921" spans="1:23" ht="37.5" x14ac:dyDescent="0.3">
      <c r="C921" s="112"/>
      <c r="D921" s="63"/>
      <c r="E921" s="112"/>
      <c r="F921" s="112"/>
      <c r="G921" s="112"/>
      <c r="H921" s="112"/>
      <c r="I921" s="112"/>
      <c r="J921" s="64"/>
      <c r="K921" s="64" t="s">
        <v>53</v>
      </c>
      <c r="L921" s="115">
        <f>I918*O921</f>
        <v>25976.111199999999</v>
      </c>
      <c r="M921" s="115">
        <f>I918*P921</f>
        <v>10294.466</v>
      </c>
      <c r="N921" s="115">
        <f t="shared" si="94"/>
        <v>36270.5772</v>
      </c>
      <c r="O921" s="115">
        <v>33.56</v>
      </c>
      <c r="P921" s="115">
        <v>13.3</v>
      </c>
      <c r="Q921" s="114"/>
      <c r="R921" s="102"/>
      <c r="S921" s="114" t="s">
        <v>265</v>
      </c>
      <c r="T921" s="114" t="s">
        <v>596</v>
      </c>
      <c r="U921" s="96"/>
      <c r="V921" s="99"/>
      <c r="W921" s="99"/>
    </row>
    <row r="922" spans="1:23" x14ac:dyDescent="0.3">
      <c r="C922" s="112"/>
      <c r="D922" s="63"/>
      <c r="E922" s="112"/>
      <c r="F922" s="112"/>
      <c r="G922" s="112"/>
      <c r="H922" s="112"/>
      <c r="I922" s="112"/>
      <c r="J922" s="64"/>
      <c r="K922" s="64" t="s">
        <v>229</v>
      </c>
      <c r="L922" s="115">
        <f>I918*O922</f>
        <v>843287.04980000004</v>
      </c>
      <c r="M922" s="115">
        <f>I918*P922</f>
        <v>29753.328799999999</v>
      </c>
      <c r="N922" s="115">
        <f t="shared" si="94"/>
        <v>873040.37860000005</v>
      </c>
      <c r="O922" s="115">
        <v>1089.49</v>
      </c>
      <c r="P922" s="115">
        <v>38.44</v>
      </c>
      <c r="Q922" s="114"/>
      <c r="R922" s="102"/>
      <c r="S922" s="114" t="s">
        <v>265</v>
      </c>
      <c r="T922" s="114" t="s">
        <v>596</v>
      </c>
      <c r="U922" s="96"/>
      <c r="V922" s="99"/>
      <c r="W922" s="99"/>
    </row>
    <row r="923" spans="1:23" ht="37.5" x14ac:dyDescent="0.3">
      <c r="C923" s="112">
        <v>2</v>
      </c>
      <c r="D923" s="63" t="s">
        <v>728</v>
      </c>
      <c r="E923" s="112">
        <v>1968</v>
      </c>
      <c r="F923" s="112"/>
      <c r="G923" s="112" t="s">
        <v>34</v>
      </c>
      <c r="H923" s="112">
        <v>3</v>
      </c>
      <c r="I923" s="112">
        <v>1680.75</v>
      </c>
      <c r="J923" s="64">
        <v>967.19</v>
      </c>
      <c r="K923" s="64" t="s">
        <v>42</v>
      </c>
      <c r="L923" s="115">
        <f>I923*O923</f>
        <v>261356.625</v>
      </c>
      <c r="M923" s="115">
        <f>I923*P923</f>
        <v>25160.827499999999</v>
      </c>
      <c r="N923" s="115">
        <f t="shared" si="94"/>
        <v>286517.45250000001</v>
      </c>
      <c r="O923" s="115">
        <v>155.5</v>
      </c>
      <c r="P923" s="115">
        <v>14.97</v>
      </c>
      <c r="Q923" s="114"/>
      <c r="R923" s="102"/>
      <c r="S923" s="114" t="s">
        <v>265</v>
      </c>
      <c r="T923" s="114" t="s">
        <v>596</v>
      </c>
      <c r="U923" s="96"/>
      <c r="V923" s="99"/>
      <c r="W923" s="99"/>
    </row>
    <row r="924" spans="1:23" ht="37.5" x14ac:dyDescent="0.3">
      <c r="C924" s="112"/>
      <c r="D924" s="63"/>
      <c r="E924" s="112"/>
      <c r="F924" s="112"/>
      <c r="G924" s="112"/>
      <c r="H924" s="112"/>
      <c r="I924" s="112"/>
      <c r="J924" s="64"/>
      <c r="K924" s="64" t="s">
        <v>45</v>
      </c>
      <c r="L924" s="115">
        <f>I923*O924</f>
        <v>688586.46750000003</v>
      </c>
      <c r="M924" s="115">
        <f>I923*P924</f>
        <v>25076.79</v>
      </c>
      <c r="N924" s="115">
        <f t="shared" si="94"/>
        <v>713663.25750000007</v>
      </c>
      <c r="O924" s="115">
        <v>409.69</v>
      </c>
      <c r="P924" s="115">
        <v>14.92</v>
      </c>
      <c r="Q924" s="114"/>
      <c r="R924" s="102"/>
      <c r="S924" s="114" t="s">
        <v>265</v>
      </c>
      <c r="T924" s="114" t="s">
        <v>596</v>
      </c>
      <c r="U924" s="96"/>
      <c r="V924" s="99"/>
      <c r="W924" s="99"/>
    </row>
    <row r="925" spans="1:23" x14ac:dyDescent="0.3">
      <c r="C925" s="112"/>
      <c r="D925" s="63"/>
      <c r="E925" s="112"/>
      <c r="F925" s="112"/>
      <c r="G925" s="112"/>
      <c r="H925" s="112"/>
      <c r="I925" s="112"/>
      <c r="J925" s="64"/>
      <c r="K925" s="64" t="s">
        <v>229</v>
      </c>
      <c r="L925" s="115">
        <f>I923*O925</f>
        <v>1748954.835</v>
      </c>
      <c r="M925" s="115">
        <f>I923*P925</f>
        <v>37430.302499999998</v>
      </c>
      <c r="N925" s="115">
        <f t="shared" si="94"/>
        <v>1786385.1375</v>
      </c>
      <c r="O925" s="115">
        <v>1040.58</v>
      </c>
      <c r="P925" s="115">
        <v>22.27</v>
      </c>
      <c r="Q925" s="114"/>
      <c r="R925" s="102"/>
      <c r="S925" s="114" t="s">
        <v>265</v>
      </c>
      <c r="T925" s="114" t="s">
        <v>596</v>
      </c>
      <c r="U925" s="96"/>
      <c r="V925" s="99"/>
      <c r="W925" s="99"/>
    </row>
    <row r="926" spans="1:23" ht="56.25" x14ac:dyDescent="0.3">
      <c r="C926" s="112">
        <v>3</v>
      </c>
      <c r="D926" s="63" t="s">
        <v>729</v>
      </c>
      <c r="E926" s="112">
        <v>1962</v>
      </c>
      <c r="F926" s="112"/>
      <c r="G926" s="112" t="s">
        <v>56</v>
      </c>
      <c r="H926" s="112">
        <v>2</v>
      </c>
      <c r="I926" s="112">
        <v>514.21</v>
      </c>
      <c r="J926" s="64">
        <v>275.69</v>
      </c>
      <c r="K926" s="64" t="s">
        <v>42</v>
      </c>
      <c r="L926" s="115">
        <f>I926*O926</f>
        <v>84330.44</v>
      </c>
      <c r="M926" s="115">
        <f>I926*P926</f>
        <v>7821.1341000000011</v>
      </c>
      <c r="N926" s="115">
        <f t="shared" si="94"/>
        <v>92151.574099999998</v>
      </c>
      <c r="O926" s="115">
        <v>164</v>
      </c>
      <c r="P926" s="115">
        <v>15.21</v>
      </c>
      <c r="Q926" s="114"/>
      <c r="R926" s="102"/>
      <c r="S926" s="114" t="s">
        <v>265</v>
      </c>
      <c r="T926" s="114" t="s">
        <v>596</v>
      </c>
      <c r="U926" s="96"/>
      <c r="V926" s="99"/>
      <c r="W926" s="99"/>
    </row>
    <row r="927" spans="1:23" ht="37.5" x14ac:dyDescent="0.3">
      <c r="C927" s="112"/>
      <c r="D927" s="63"/>
      <c r="E927" s="112"/>
      <c r="F927" s="112"/>
      <c r="G927" s="112"/>
      <c r="H927" s="112"/>
      <c r="I927" s="112"/>
      <c r="J927" s="64"/>
      <c r="K927" s="64" t="s">
        <v>45</v>
      </c>
      <c r="L927" s="115">
        <f>I926*O927</f>
        <v>220164.15360000002</v>
      </c>
      <c r="M927" s="115">
        <f>I926*P927</f>
        <v>9024.3855000000003</v>
      </c>
      <c r="N927" s="115">
        <f t="shared" si="94"/>
        <v>229188.53910000002</v>
      </c>
      <c r="O927" s="115">
        <v>428.16</v>
      </c>
      <c r="P927" s="115">
        <v>17.55</v>
      </c>
      <c r="Q927" s="114"/>
      <c r="R927" s="102"/>
      <c r="S927" s="114" t="s">
        <v>265</v>
      </c>
      <c r="T927" s="114" t="s">
        <v>596</v>
      </c>
      <c r="U927" s="96"/>
      <c r="V927" s="99"/>
      <c r="W927" s="99"/>
    </row>
    <row r="928" spans="1:23" ht="56.25" x14ac:dyDescent="0.3">
      <c r="C928" s="112"/>
      <c r="D928" s="63"/>
      <c r="E928" s="112"/>
      <c r="F928" s="112"/>
      <c r="G928" s="112"/>
      <c r="H928" s="112"/>
      <c r="I928" s="112"/>
      <c r="J928" s="64"/>
      <c r="K928" s="64" t="s">
        <v>35</v>
      </c>
      <c r="L928" s="115">
        <f>I926*O928</f>
        <v>27736.487400000002</v>
      </c>
      <c r="M928" s="115">
        <f>I926*P928</f>
        <v>7065.2454000000007</v>
      </c>
      <c r="N928" s="115">
        <f t="shared" si="94"/>
        <v>34801.732800000005</v>
      </c>
      <c r="O928" s="115">
        <v>53.94</v>
      </c>
      <c r="P928" s="115">
        <v>13.74</v>
      </c>
      <c r="Q928" s="114"/>
      <c r="R928" s="102"/>
      <c r="S928" s="114" t="s">
        <v>265</v>
      </c>
      <c r="T928" s="114" t="s">
        <v>596</v>
      </c>
      <c r="U928" s="96"/>
      <c r="V928" s="99"/>
      <c r="W928" s="99"/>
    </row>
    <row r="929" spans="3:23" ht="37.5" x14ac:dyDescent="0.3">
      <c r="C929" s="112"/>
      <c r="D929" s="63"/>
      <c r="E929" s="112"/>
      <c r="F929" s="112"/>
      <c r="G929" s="112"/>
      <c r="H929" s="112"/>
      <c r="I929" s="112"/>
      <c r="J929" s="64"/>
      <c r="K929" s="64" t="s">
        <v>53</v>
      </c>
      <c r="L929" s="115">
        <f>I926*O929</f>
        <v>17256.887600000002</v>
      </c>
      <c r="M929" s="115">
        <f>I926*P929</f>
        <v>6838.9930000000013</v>
      </c>
      <c r="N929" s="115">
        <f t="shared" si="94"/>
        <v>24095.880600000004</v>
      </c>
      <c r="O929" s="115">
        <v>33.56</v>
      </c>
      <c r="P929" s="115">
        <v>13.3</v>
      </c>
      <c r="Q929" s="114"/>
      <c r="R929" s="102"/>
      <c r="S929" s="114" t="s">
        <v>265</v>
      </c>
      <c r="T929" s="114" t="s">
        <v>596</v>
      </c>
      <c r="U929" s="96"/>
      <c r="V929" s="99"/>
      <c r="W929" s="99"/>
    </row>
    <row r="930" spans="3:23" x14ac:dyDescent="0.3">
      <c r="C930" s="112"/>
      <c r="D930" s="63"/>
      <c r="E930" s="112"/>
      <c r="F930" s="112"/>
      <c r="G930" s="112"/>
      <c r="H930" s="112"/>
      <c r="I930" s="112"/>
      <c r="J930" s="64"/>
      <c r="K930" s="64" t="s">
        <v>229</v>
      </c>
      <c r="L930" s="115">
        <f>I926*O930</f>
        <v>560226.65289999999</v>
      </c>
      <c r="M930" s="115">
        <f>I926*P930</f>
        <v>19766.232400000001</v>
      </c>
      <c r="N930" s="115">
        <f t="shared" si="94"/>
        <v>579992.88529999997</v>
      </c>
      <c r="O930" s="115">
        <v>1089.49</v>
      </c>
      <c r="P930" s="115">
        <v>38.44</v>
      </c>
      <c r="Q930" s="114"/>
      <c r="R930" s="102"/>
      <c r="S930" s="114" t="s">
        <v>265</v>
      </c>
      <c r="T930" s="114" t="s">
        <v>596</v>
      </c>
      <c r="U930" s="96"/>
      <c r="V930" s="99"/>
      <c r="W930" s="99"/>
    </row>
    <row r="931" spans="3:23" ht="56.25" x14ac:dyDescent="0.3">
      <c r="C931" s="112">
        <v>4</v>
      </c>
      <c r="D931" s="63" t="s">
        <v>730</v>
      </c>
      <c r="E931" s="112">
        <v>1966</v>
      </c>
      <c r="F931" s="112"/>
      <c r="G931" s="112" t="s">
        <v>56</v>
      </c>
      <c r="H931" s="112">
        <v>2</v>
      </c>
      <c r="I931" s="112">
        <v>665.03</v>
      </c>
      <c r="J931" s="64">
        <v>381.51</v>
      </c>
      <c r="K931" s="64" t="s">
        <v>45</v>
      </c>
      <c r="L931" s="115">
        <f>I931*O931</f>
        <v>284739.24479999999</v>
      </c>
      <c r="M931" s="115">
        <f>I931*P931</f>
        <v>11671.2765</v>
      </c>
      <c r="N931" s="115">
        <f t="shared" si="94"/>
        <v>296410.52129999996</v>
      </c>
      <c r="O931" s="115">
        <v>428.16</v>
      </c>
      <c r="P931" s="115">
        <v>17.55</v>
      </c>
      <c r="Q931" s="114"/>
      <c r="R931" s="102"/>
      <c r="S931" s="114" t="s">
        <v>265</v>
      </c>
      <c r="T931" s="114" t="s">
        <v>596</v>
      </c>
      <c r="U931" s="96"/>
      <c r="V931" s="99"/>
      <c r="W931" s="99"/>
    </row>
    <row r="932" spans="3:23" x14ac:dyDescent="0.3">
      <c r="C932" s="112"/>
      <c r="D932" s="63"/>
      <c r="E932" s="112"/>
      <c r="F932" s="112"/>
      <c r="G932" s="112"/>
      <c r="H932" s="112"/>
      <c r="I932" s="112"/>
      <c r="J932" s="64"/>
      <c r="K932" s="64" t="s">
        <v>229</v>
      </c>
      <c r="L932" s="115">
        <f>I931*O932</f>
        <v>724543.53469999996</v>
      </c>
      <c r="M932" s="115">
        <f>I931*P932</f>
        <v>25563.753199999999</v>
      </c>
      <c r="N932" s="115">
        <f t="shared" si="94"/>
        <v>750107.2879</v>
      </c>
      <c r="O932" s="115">
        <v>1089.49</v>
      </c>
      <c r="P932" s="115">
        <v>38.44</v>
      </c>
      <c r="Q932" s="114"/>
      <c r="R932" s="102"/>
      <c r="S932" s="114" t="s">
        <v>265</v>
      </c>
      <c r="T932" s="114" t="s">
        <v>596</v>
      </c>
      <c r="U932" s="96"/>
      <c r="V932" s="99"/>
      <c r="W932" s="99"/>
    </row>
    <row r="933" spans="3:23" ht="56.25" x14ac:dyDescent="0.3">
      <c r="C933" s="112">
        <v>5</v>
      </c>
      <c r="D933" s="63" t="s">
        <v>116</v>
      </c>
      <c r="E933" s="112">
        <v>1965</v>
      </c>
      <c r="F933" s="112"/>
      <c r="G933" s="112" t="s">
        <v>56</v>
      </c>
      <c r="H933" s="112">
        <v>2</v>
      </c>
      <c r="I933" s="112">
        <v>693.32</v>
      </c>
      <c r="J933" s="64">
        <v>359</v>
      </c>
      <c r="K933" s="64" t="s">
        <v>229</v>
      </c>
      <c r="L933" s="115">
        <f>I933*O933</f>
        <v>729899.56320000009</v>
      </c>
      <c r="M933" s="115">
        <f>I933*P933</f>
        <v>15918.627200000003</v>
      </c>
      <c r="N933" s="115">
        <f t="shared" si="94"/>
        <v>745818.19040000008</v>
      </c>
      <c r="O933" s="115">
        <v>1052.76</v>
      </c>
      <c r="P933" s="115">
        <v>22.96</v>
      </c>
      <c r="Q933" s="114"/>
      <c r="R933" s="102"/>
      <c r="S933" s="114" t="s">
        <v>265</v>
      </c>
      <c r="T933" s="114" t="s">
        <v>596</v>
      </c>
      <c r="U933" s="96"/>
      <c r="V933" s="99"/>
      <c r="W933" s="99"/>
    </row>
    <row r="934" spans="3:23" ht="37.5" x14ac:dyDescent="0.3">
      <c r="C934" s="112">
        <v>6</v>
      </c>
      <c r="D934" s="63" t="s">
        <v>731</v>
      </c>
      <c r="E934" s="112">
        <v>1988</v>
      </c>
      <c r="F934" s="112"/>
      <c r="G934" s="112" t="s">
        <v>34</v>
      </c>
      <c r="H934" s="112">
        <v>2</v>
      </c>
      <c r="I934" s="112">
        <v>1775.91</v>
      </c>
      <c r="J934" s="64">
        <v>826.91</v>
      </c>
      <c r="K934" s="64" t="s">
        <v>42</v>
      </c>
      <c r="L934" s="115">
        <f>I934*O934</f>
        <v>216217.04250000001</v>
      </c>
      <c r="M934" s="115">
        <f>I934*P934</f>
        <v>26976.072899999999</v>
      </c>
      <c r="N934" s="115">
        <f t="shared" si="94"/>
        <v>243193.11540000001</v>
      </c>
      <c r="O934" s="115">
        <v>121.75</v>
      </c>
      <c r="P934" s="115">
        <v>15.19</v>
      </c>
      <c r="Q934" s="114"/>
      <c r="R934" s="102"/>
      <c r="S934" s="114" t="s">
        <v>265</v>
      </c>
      <c r="T934" s="114" t="s">
        <v>596</v>
      </c>
      <c r="U934" s="96" t="s">
        <v>589</v>
      </c>
      <c r="V934" s="99"/>
      <c r="W934" s="99"/>
    </row>
    <row r="935" spans="3:23" ht="56.25" x14ac:dyDescent="0.3">
      <c r="C935" s="112">
        <v>7</v>
      </c>
      <c r="D935" s="63" t="s">
        <v>732</v>
      </c>
      <c r="E935" s="112">
        <v>1961</v>
      </c>
      <c r="F935" s="112"/>
      <c r="G935" s="112" t="s">
        <v>56</v>
      </c>
      <c r="H935" s="112">
        <v>2</v>
      </c>
      <c r="I935" s="112">
        <v>548.5</v>
      </c>
      <c r="J935" s="64">
        <v>296.62</v>
      </c>
      <c r="K935" s="64" t="s">
        <v>42</v>
      </c>
      <c r="L935" s="115">
        <f>I935*O935</f>
        <v>89893.664999999994</v>
      </c>
      <c r="M935" s="115">
        <f>I935*P935</f>
        <v>8342.6850000000013</v>
      </c>
      <c r="N935" s="115">
        <f t="shared" si="94"/>
        <v>98236.349999999991</v>
      </c>
      <c r="O935" s="115">
        <v>163.89</v>
      </c>
      <c r="P935" s="115">
        <v>15.21</v>
      </c>
      <c r="Q935" s="114"/>
      <c r="R935" s="102"/>
      <c r="S935" s="114" t="s">
        <v>265</v>
      </c>
      <c r="T935" s="114" t="s">
        <v>596</v>
      </c>
      <c r="U935" s="96"/>
      <c r="V935" s="99"/>
      <c r="W935" s="99"/>
    </row>
    <row r="936" spans="3:23" ht="56.25" x14ac:dyDescent="0.3">
      <c r="C936" s="112"/>
      <c r="D936" s="63"/>
      <c r="E936" s="112"/>
      <c r="F936" s="112"/>
      <c r="G936" s="112"/>
      <c r="H936" s="112"/>
      <c r="I936" s="112"/>
      <c r="J936" s="64"/>
      <c r="K936" s="64" t="s">
        <v>35</v>
      </c>
      <c r="L936" s="115">
        <f>I935*O936</f>
        <v>29586.09</v>
      </c>
      <c r="M936" s="115">
        <f>I935*P936</f>
        <v>6384.54</v>
      </c>
      <c r="N936" s="115">
        <f t="shared" si="94"/>
        <v>35970.629999999997</v>
      </c>
      <c r="O936" s="115">
        <v>53.94</v>
      </c>
      <c r="P936" s="115">
        <v>11.64</v>
      </c>
      <c r="Q936" s="114"/>
      <c r="R936" s="102"/>
      <c r="S936" s="114" t="s">
        <v>265</v>
      </c>
      <c r="T936" s="114" t="s">
        <v>596</v>
      </c>
      <c r="U936" s="96" t="s">
        <v>733</v>
      </c>
      <c r="V936" s="99"/>
      <c r="W936" s="99"/>
    </row>
    <row r="937" spans="3:23" ht="37.5" x14ac:dyDescent="0.3">
      <c r="C937" s="112">
        <v>8</v>
      </c>
      <c r="D937" s="63" t="s">
        <v>734</v>
      </c>
      <c r="E937" s="112">
        <v>1987</v>
      </c>
      <c r="F937" s="112"/>
      <c r="G937" s="112" t="s">
        <v>34</v>
      </c>
      <c r="H937" s="112">
        <v>5</v>
      </c>
      <c r="I937" s="112">
        <v>5626.57</v>
      </c>
      <c r="J937" s="64">
        <v>3471.9</v>
      </c>
      <c r="K937" s="64" t="s">
        <v>42</v>
      </c>
      <c r="L937" s="115">
        <f>I937*O937</f>
        <v>874931.63500000001</v>
      </c>
      <c r="M937" s="115">
        <f>I937*P937</f>
        <v>84229.752899999992</v>
      </c>
      <c r="N937" s="115">
        <f t="shared" si="94"/>
        <v>959161.38789999997</v>
      </c>
      <c r="O937" s="115">
        <v>155.5</v>
      </c>
      <c r="P937" s="115">
        <v>14.97</v>
      </c>
      <c r="Q937" s="114"/>
      <c r="R937" s="102"/>
      <c r="S937" s="114" t="s">
        <v>265</v>
      </c>
      <c r="T937" s="114" t="s">
        <v>596</v>
      </c>
      <c r="U937" s="96"/>
      <c r="V937" s="99"/>
      <c r="W937" s="99"/>
    </row>
    <row r="938" spans="3:23" ht="37.5" x14ac:dyDescent="0.3">
      <c r="C938" s="112">
        <v>9</v>
      </c>
      <c r="D938" s="63" t="s">
        <v>735</v>
      </c>
      <c r="E938" s="112">
        <v>1951</v>
      </c>
      <c r="F938" s="112"/>
      <c r="G938" s="112" t="s">
        <v>34</v>
      </c>
      <c r="H938" s="112">
        <v>2</v>
      </c>
      <c r="I938" s="112">
        <v>1082.79</v>
      </c>
      <c r="J938" s="64">
        <v>351.7</v>
      </c>
      <c r="K938" s="64" t="s">
        <v>45</v>
      </c>
      <c r="L938" s="115">
        <f>I938*O938</f>
        <v>483260.0049</v>
      </c>
      <c r="M938" s="115">
        <f>I938*P938</f>
        <v>19425.2526</v>
      </c>
      <c r="N938" s="115">
        <f t="shared" si="94"/>
        <v>502685.25750000001</v>
      </c>
      <c r="O938" s="115">
        <v>446.31</v>
      </c>
      <c r="P938" s="115">
        <v>17.940000000000001</v>
      </c>
      <c r="Q938" s="114"/>
      <c r="R938" s="102"/>
      <c r="S938" s="114" t="s">
        <v>265</v>
      </c>
      <c r="T938" s="114" t="s">
        <v>596</v>
      </c>
      <c r="U938" s="96"/>
      <c r="V938" s="99"/>
      <c r="W938" s="99"/>
    </row>
    <row r="939" spans="3:23" x14ac:dyDescent="0.3">
      <c r="C939" s="112"/>
      <c r="D939" s="63"/>
      <c r="E939" s="112"/>
      <c r="F939" s="112"/>
      <c r="G939" s="112"/>
      <c r="H939" s="112"/>
      <c r="I939" s="112"/>
      <c r="J939" s="64"/>
      <c r="K939" s="64" t="s">
        <v>229</v>
      </c>
      <c r="L939" s="115">
        <f>I938*O939</f>
        <v>1157134.3614000001</v>
      </c>
      <c r="M939" s="115">
        <f>I938*P939</f>
        <v>42434.540099999998</v>
      </c>
      <c r="N939" s="115">
        <f t="shared" si="94"/>
        <v>1199568.9015000002</v>
      </c>
      <c r="O939" s="115">
        <v>1068.6600000000001</v>
      </c>
      <c r="P939" s="115">
        <v>39.19</v>
      </c>
      <c r="Q939" s="114"/>
      <c r="R939" s="102"/>
      <c r="S939" s="114" t="s">
        <v>265</v>
      </c>
      <c r="T939" s="114" t="s">
        <v>596</v>
      </c>
      <c r="U939" s="96"/>
      <c r="V939" s="99"/>
      <c r="W939" s="99"/>
    </row>
    <row r="940" spans="3:23" ht="37.5" x14ac:dyDescent="0.3">
      <c r="C940" s="112">
        <v>10</v>
      </c>
      <c r="D940" s="63" t="s">
        <v>736</v>
      </c>
      <c r="E940" s="112">
        <v>1976</v>
      </c>
      <c r="F940" s="112"/>
      <c r="G940" s="112" t="s">
        <v>34</v>
      </c>
      <c r="H940" s="112">
        <v>3</v>
      </c>
      <c r="I940" s="112">
        <v>2169.34</v>
      </c>
      <c r="J940" s="64">
        <v>1075.48</v>
      </c>
      <c r="K940" s="64" t="s">
        <v>45</v>
      </c>
      <c r="L940" s="115">
        <f>I940*O940</f>
        <v>888605.05080000008</v>
      </c>
      <c r="M940" s="115">
        <f>I940*P940</f>
        <v>34579.279600000002</v>
      </c>
      <c r="N940" s="115">
        <f t="shared" si="94"/>
        <v>923184.33040000009</v>
      </c>
      <c r="O940" s="115">
        <v>409.62</v>
      </c>
      <c r="P940" s="115">
        <v>15.94</v>
      </c>
      <c r="Q940" s="114"/>
      <c r="R940" s="102"/>
      <c r="S940" s="114" t="s">
        <v>265</v>
      </c>
      <c r="T940" s="114" t="s">
        <v>596</v>
      </c>
      <c r="U940" s="96"/>
      <c r="V940" s="99"/>
      <c r="W940" s="99"/>
    </row>
    <row r="941" spans="3:23" ht="37.5" x14ac:dyDescent="0.3">
      <c r="C941" s="112"/>
      <c r="D941" s="63"/>
      <c r="E941" s="112"/>
      <c r="F941" s="112"/>
      <c r="G941" s="112"/>
      <c r="H941" s="112"/>
      <c r="I941" s="112"/>
      <c r="J941" s="64"/>
      <c r="K941" s="64" t="s">
        <v>42</v>
      </c>
      <c r="L941" s="115">
        <f>I940*O941</f>
        <v>326377.20299999998</v>
      </c>
      <c r="M941" s="115">
        <f>I940*P941</f>
        <v>32453.326400000005</v>
      </c>
      <c r="N941" s="115">
        <f t="shared" si="94"/>
        <v>358830.5294</v>
      </c>
      <c r="O941" s="115">
        <v>150.44999999999999</v>
      </c>
      <c r="P941" s="115">
        <v>14.96</v>
      </c>
      <c r="Q941" s="114"/>
      <c r="R941" s="102"/>
      <c r="S941" s="114" t="s">
        <v>265</v>
      </c>
      <c r="T941" s="114" t="s">
        <v>596</v>
      </c>
      <c r="U941" s="96"/>
      <c r="V941" s="99"/>
      <c r="W941" s="99"/>
    </row>
    <row r="942" spans="3:23" ht="37.5" x14ac:dyDescent="0.3">
      <c r="C942" s="112"/>
      <c r="D942" s="63"/>
      <c r="E942" s="112"/>
      <c r="F942" s="112"/>
      <c r="G942" s="112"/>
      <c r="H942" s="112"/>
      <c r="I942" s="112"/>
      <c r="J942" s="64"/>
      <c r="K942" s="64" t="s">
        <v>737</v>
      </c>
      <c r="L942" s="115">
        <f>I940*O942</f>
        <v>159706.81080000001</v>
      </c>
      <c r="M942" s="115">
        <f>I940*P942</f>
        <v>7028.6616000000013</v>
      </c>
      <c r="N942" s="115">
        <f t="shared" si="94"/>
        <v>166735.4724</v>
      </c>
      <c r="O942" s="115">
        <v>73.62</v>
      </c>
      <c r="P942" s="115">
        <v>3.24</v>
      </c>
      <c r="Q942" s="114"/>
      <c r="R942" s="102"/>
      <c r="S942" s="114" t="s">
        <v>265</v>
      </c>
      <c r="T942" s="114" t="s">
        <v>596</v>
      </c>
      <c r="U942" s="96"/>
      <c r="V942" s="99"/>
      <c r="W942" s="99"/>
    </row>
    <row r="943" spans="3:23" x14ac:dyDescent="0.3">
      <c r="C943" s="112"/>
      <c r="D943" s="63"/>
      <c r="E943" s="112"/>
      <c r="F943" s="112"/>
      <c r="G943" s="112"/>
      <c r="H943" s="112"/>
      <c r="I943" s="112"/>
      <c r="J943" s="64"/>
      <c r="K943" s="113" t="s">
        <v>104</v>
      </c>
      <c r="L943" s="115">
        <f>I940*O943</f>
        <v>367160.79500000004</v>
      </c>
      <c r="M943" s="115">
        <f>I940*P943</f>
        <v>7874.7042000000001</v>
      </c>
      <c r="N943" s="115">
        <f t="shared" si="94"/>
        <v>375035.49920000002</v>
      </c>
      <c r="O943" s="115">
        <v>169.25</v>
      </c>
      <c r="P943" s="115">
        <v>3.63</v>
      </c>
      <c r="Q943" s="114"/>
      <c r="R943" s="102"/>
      <c r="S943" s="114" t="s">
        <v>265</v>
      </c>
      <c r="T943" s="114" t="s">
        <v>596</v>
      </c>
      <c r="U943" s="96"/>
      <c r="V943" s="99"/>
      <c r="W943" s="99"/>
    </row>
    <row r="944" spans="3:23" ht="37.5" x14ac:dyDescent="0.3">
      <c r="C944" s="112"/>
      <c r="D944" s="63"/>
      <c r="E944" s="112"/>
      <c r="F944" s="112"/>
      <c r="G944" s="112"/>
      <c r="H944" s="112"/>
      <c r="I944" s="112"/>
      <c r="J944" s="64"/>
      <c r="K944" s="113" t="s">
        <v>53</v>
      </c>
      <c r="L944" s="115">
        <f>I940*O944</f>
        <v>74104.654399999999</v>
      </c>
      <c r="M944" s="115">
        <f>I940*P944</f>
        <v>23797.659800000001</v>
      </c>
      <c r="N944" s="115">
        <f t="shared" si="94"/>
        <v>97902.314199999993</v>
      </c>
      <c r="O944" s="115">
        <v>34.159999999999997</v>
      </c>
      <c r="P944" s="115">
        <v>10.97</v>
      </c>
      <c r="Q944" s="114"/>
      <c r="R944" s="102"/>
      <c r="S944" s="114" t="s">
        <v>265</v>
      </c>
      <c r="T944" s="114" t="s">
        <v>596</v>
      </c>
      <c r="U944" s="96"/>
      <c r="V944" s="99"/>
      <c r="W944" s="99"/>
    </row>
    <row r="945" spans="1:23" ht="37.5" x14ac:dyDescent="0.3">
      <c r="C945" s="112">
        <v>11</v>
      </c>
      <c r="D945" s="63" t="s">
        <v>738</v>
      </c>
      <c r="E945" s="112">
        <v>1960</v>
      </c>
      <c r="F945" s="112"/>
      <c r="G945" s="112" t="s">
        <v>34</v>
      </c>
      <c r="H945" s="112">
        <v>3</v>
      </c>
      <c r="I945" s="112">
        <v>2184.94</v>
      </c>
      <c r="J945" s="64">
        <v>1071.49</v>
      </c>
      <c r="K945" s="113" t="s">
        <v>53</v>
      </c>
      <c r="L945" s="115">
        <f>I945*O945</f>
        <v>74637.550399999993</v>
      </c>
      <c r="M945" s="115">
        <f>I945*P945</f>
        <v>23968.791800000003</v>
      </c>
      <c r="N945" s="115">
        <f t="shared" si="94"/>
        <v>98606.342199999999</v>
      </c>
      <c r="O945" s="115">
        <v>34.159999999999997</v>
      </c>
      <c r="P945" s="115">
        <v>10.97</v>
      </c>
      <c r="Q945" s="114"/>
      <c r="R945" s="102"/>
      <c r="S945" s="114" t="s">
        <v>265</v>
      </c>
      <c r="T945" s="114" t="s">
        <v>596</v>
      </c>
      <c r="U945" s="96"/>
      <c r="V945" s="99"/>
      <c r="W945" s="99"/>
    </row>
    <row r="946" spans="1:23" ht="56.25" x14ac:dyDescent="0.3">
      <c r="C946" s="112"/>
      <c r="D946" s="63"/>
      <c r="E946" s="112"/>
      <c r="F946" s="112"/>
      <c r="G946" s="112"/>
      <c r="H946" s="112"/>
      <c r="I946" s="112"/>
      <c r="J946" s="64"/>
      <c r="K946" s="113" t="s">
        <v>84</v>
      </c>
      <c r="L946" s="115">
        <f>I945*O946</f>
        <v>301827.6116</v>
      </c>
      <c r="M946" s="115">
        <f>I945*P946</f>
        <v>31091.696200000002</v>
      </c>
      <c r="N946" s="115">
        <f t="shared" si="94"/>
        <v>332919.30780000001</v>
      </c>
      <c r="O946" s="115">
        <v>138.13999999999999</v>
      </c>
      <c r="P946" s="115">
        <v>14.23</v>
      </c>
      <c r="Q946" s="114"/>
      <c r="R946" s="102"/>
      <c r="S946" s="114" t="s">
        <v>265</v>
      </c>
      <c r="T946" s="114" t="s">
        <v>596</v>
      </c>
      <c r="U946" s="96"/>
      <c r="V946" s="99"/>
      <c r="W946" s="99"/>
    </row>
    <row r="947" spans="1:23" ht="37.5" x14ac:dyDescent="0.3">
      <c r="C947" s="112"/>
      <c r="D947" s="63"/>
      <c r="E947" s="112"/>
      <c r="F947" s="112"/>
      <c r="G947" s="112"/>
      <c r="H947" s="112"/>
      <c r="I947" s="112"/>
      <c r="J947" s="64"/>
      <c r="K947" s="113" t="s">
        <v>45</v>
      </c>
      <c r="L947" s="115">
        <f>I945*O947</f>
        <v>894995.12280000001</v>
      </c>
      <c r="M947" s="115">
        <f>I945*P947</f>
        <v>34827.943599999999</v>
      </c>
      <c r="N947" s="115">
        <f t="shared" si="94"/>
        <v>929823.06640000001</v>
      </c>
      <c r="O947" s="115">
        <v>409.62</v>
      </c>
      <c r="P947" s="115">
        <v>15.94</v>
      </c>
      <c r="Q947" s="114"/>
      <c r="R947" s="102"/>
      <c r="S947" s="114" t="s">
        <v>265</v>
      </c>
      <c r="T947" s="114" t="s">
        <v>596</v>
      </c>
      <c r="U947" s="96"/>
      <c r="V947" s="99"/>
      <c r="W947" s="99"/>
    </row>
    <row r="948" spans="1:23" ht="56.25" x14ac:dyDescent="0.3">
      <c r="C948" s="112"/>
      <c r="D948" s="63"/>
      <c r="E948" s="112"/>
      <c r="F948" s="112"/>
      <c r="G948" s="112"/>
      <c r="H948" s="112"/>
      <c r="I948" s="112"/>
      <c r="J948" s="64"/>
      <c r="K948" s="113" t="s">
        <v>35</v>
      </c>
      <c r="L948" s="115">
        <f>I945*O948</f>
        <v>119975.0554</v>
      </c>
      <c r="M948" s="115">
        <f>I945*P948</f>
        <v>27202.503000000001</v>
      </c>
      <c r="N948" s="115">
        <f t="shared" si="94"/>
        <v>147177.55840000001</v>
      </c>
      <c r="O948" s="115">
        <v>54.91</v>
      </c>
      <c r="P948" s="115">
        <v>12.45</v>
      </c>
      <c r="Q948" s="114"/>
      <c r="R948" s="102"/>
      <c r="S948" s="114" t="s">
        <v>265</v>
      </c>
      <c r="T948" s="114" t="s">
        <v>596</v>
      </c>
      <c r="U948" s="96"/>
      <c r="V948" s="99"/>
      <c r="W948" s="99"/>
    </row>
    <row r="949" spans="1:23" ht="56.25" x14ac:dyDescent="0.3">
      <c r="C949" s="112">
        <v>12</v>
      </c>
      <c r="D949" s="63" t="s">
        <v>739</v>
      </c>
      <c r="E949" s="112">
        <v>1960</v>
      </c>
      <c r="F949" s="112"/>
      <c r="G949" s="112" t="s">
        <v>56</v>
      </c>
      <c r="H949" s="112">
        <v>2</v>
      </c>
      <c r="I949" s="112">
        <v>692.25</v>
      </c>
      <c r="J949" s="64">
        <v>415.95</v>
      </c>
      <c r="K949" s="113" t="s">
        <v>104</v>
      </c>
      <c r="L949" s="115">
        <f>I949*O949</f>
        <v>457951.065</v>
      </c>
      <c r="M949" s="115">
        <f>I949*P949</f>
        <v>9802.26</v>
      </c>
      <c r="N949" s="115">
        <f t="shared" si="94"/>
        <v>467753.32500000001</v>
      </c>
      <c r="O949" s="115">
        <v>661.54</v>
      </c>
      <c r="P949" s="115">
        <v>14.16</v>
      </c>
      <c r="Q949" s="114"/>
      <c r="R949" s="102"/>
      <c r="S949" s="114" t="s">
        <v>265</v>
      </c>
      <c r="T949" s="114" t="s">
        <v>596</v>
      </c>
      <c r="U949" s="96"/>
      <c r="V949" s="99"/>
      <c r="W949" s="99"/>
    </row>
    <row r="950" spans="1:23" ht="56.25" x14ac:dyDescent="0.3">
      <c r="C950" s="112"/>
      <c r="D950" s="63"/>
      <c r="E950" s="112"/>
      <c r="F950" s="112"/>
      <c r="G950" s="112"/>
      <c r="H950" s="112"/>
      <c r="I950" s="112"/>
      <c r="J950" s="64"/>
      <c r="K950" s="113" t="s">
        <v>84</v>
      </c>
      <c r="L950" s="115">
        <f>I949*O950</f>
        <v>93938.324999999997</v>
      </c>
      <c r="M950" s="115">
        <f>I949*P950</f>
        <v>10722.952499999999</v>
      </c>
      <c r="N950" s="115">
        <f t="shared" si="94"/>
        <v>104661.2775</v>
      </c>
      <c r="O950" s="115">
        <v>135.69999999999999</v>
      </c>
      <c r="P950" s="115">
        <v>15.49</v>
      </c>
      <c r="Q950" s="114"/>
      <c r="R950" s="102"/>
      <c r="S950" s="114" t="s">
        <v>265</v>
      </c>
      <c r="T950" s="114" t="s">
        <v>596</v>
      </c>
      <c r="U950" s="96"/>
      <c r="V950" s="99"/>
      <c r="W950" s="99"/>
    </row>
    <row r="951" spans="1:23" s="61" customFormat="1" ht="56.25" x14ac:dyDescent="0.3">
      <c r="A951" s="133"/>
      <c r="B951" s="1"/>
      <c r="C951" s="112">
        <v>13</v>
      </c>
      <c r="D951" s="63" t="s">
        <v>740</v>
      </c>
      <c r="E951" s="112">
        <v>1963</v>
      </c>
      <c r="F951" s="112"/>
      <c r="G951" s="112" t="s">
        <v>56</v>
      </c>
      <c r="H951" s="112">
        <v>2</v>
      </c>
      <c r="I951" s="112">
        <v>472.49</v>
      </c>
      <c r="J951" s="64">
        <v>254.69</v>
      </c>
      <c r="K951" s="113" t="s">
        <v>418</v>
      </c>
      <c r="L951" s="115">
        <f>I951*O951</f>
        <v>38144.117700000003</v>
      </c>
      <c r="M951" s="115">
        <f>I951*P951</f>
        <v>817.40769999999998</v>
      </c>
      <c r="N951" s="115">
        <f t="shared" si="94"/>
        <v>38961.525400000006</v>
      </c>
      <c r="O951" s="115">
        <v>80.73</v>
      </c>
      <c r="P951" s="115">
        <v>1.73</v>
      </c>
      <c r="Q951" s="114"/>
      <c r="R951" s="102"/>
      <c r="S951" s="114" t="s">
        <v>265</v>
      </c>
      <c r="T951" s="114" t="s">
        <v>596</v>
      </c>
      <c r="U951" s="100"/>
      <c r="V951" s="97"/>
      <c r="W951" s="97"/>
    </row>
    <row r="952" spans="1:23" s="61" customFormat="1" x14ac:dyDescent="0.3">
      <c r="A952" s="133"/>
      <c r="B952" s="1"/>
      <c r="C952" s="32"/>
      <c r="D952" s="62" t="s">
        <v>122</v>
      </c>
      <c r="E952" s="32"/>
      <c r="F952" s="32"/>
      <c r="G952" s="32"/>
      <c r="H952" s="32"/>
      <c r="I952" s="32"/>
      <c r="J952" s="27"/>
      <c r="K952" s="25"/>
      <c r="L952" s="30">
        <f>SUM(L953:L960)</f>
        <v>1815148.6908000002</v>
      </c>
      <c r="M952" s="30">
        <f>SUM(M953:M960)</f>
        <v>172637.51870000002</v>
      </c>
      <c r="N952" s="30">
        <f>SUM(N953:N960)</f>
        <v>1987786.2095000001</v>
      </c>
      <c r="O952" s="30"/>
      <c r="P952" s="30"/>
      <c r="Q952" s="24"/>
      <c r="R952" s="47"/>
      <c r="S952" s="114"/>
      <c r="T952" s="114"/>
      <c r="U952" s="101"/>
      <c r="V952" s="97"/>
      <c r="W952" s="97"/>
    </row>
    <row r="953" spans="1:23" ht="37.5" x14ac:dyDescent="0.3">
      <c r="C953" s="112">
        <v>1</v>
      </c>
      <c r="D953" s="63" t="s">
        <v>741</v>
      </c>
      <c r="E953" s="112">
        <v>1987</v>
      </c>
      <c r="F953" s="112"/>
      <c r="G953" s="112" t="s">
        <v>63</v>
      </c>
      <c r="H953" s="112">
        <v>2</v>
      </c>
      <c r="I953" s="112">
        <v>661.2</v>
      </c>
      <c r="J953" s="64">
        <v>440.8</v>
      </c>
      <c r="K953" s="113" t="s">
        <v>42</v>
      </c>
      <c r="L953" s="115">
        <f t="shared" ref="L953:L960" si="95">I953*O953</f>
        <v>116159.61600000001</v>
      </c>
      <c r="M953" s="115">
        <f t="shared" ref="M953:M960" si="96">I953*P953</f>
        <v>10189.092000000001</v>
      </c>
      <c r="N953" s="115">
        <f t="shared" ref="N953:N960" si="97">L953+M953</f>
        <v>126348.70800000001</v>
      </c>
      <c r="O953" s="115">
        <v>175.68</v>
      </c>
      <c r="P953" s="115">
        <v>15.41</v>
      </c>
      <c r="Q953" s="114"/>
      <c r="R953" s="102"/>
      <c r="S953" s="114" t="s">
        <v>265</v>
      </c>
      <c r="T953" s="114" t="s">
        <v>596</v>
      </c>
      <c r="U953" s="96" t="s">
        <v>589</v>
      </c>
      <c r="V953" s="99"/>
      <c r="W953" s="99"/>
    </row>
    <row r="954" spans="1:23" ht="37.5" x14ac:dyDescent="0.3">
      <c r="C954" s="112">
        <v>2</v>
      </c>
      <c r="D954" s="63" t="s">
        <v>742</v>
      </c>
      <c r="E954" s="112">
        <v>1987</v>
      </c>
      <c r="F954" s="112"/>
      <c r="G954" s="112" t="s">
        <v>63</v>
      </c>
      <c r="H954" s="112">
        <v>2</v>
      </c>
      <c r="I954" s="112">
        <v>639.6</v>
      </c>
      <c r="J954" s="64">
        <v>426.4</v>
      </c>
      <c r="K954" s="113" t="s">
        <v>42</v>
      </c>
      <c r="L954" s="115">
        <f t="shared" si="95"/>
        <v>112364.92800000001</v>
      </c>
      <c r="M954" s="115">
        <f t="shared" si="96"/>
        <v>9856.2360000000008</v>
      </c>
      <c r="N954" s="115">
        <f t="shared" si="97"/>
        <v>122221.16400000002</v>
      </c>
      <c r="O954" s="115">
        <v>175.68</v>
      </c>
      <c r="P954" s="115">
        <v>15.41</v>
      </c>
      <c r="Q954" s="114"/>
      <c r="R954" s="102"/>
      <c r="S954" s="114" t="s">
        <v>265</v>
      </c>
      <c r="T954" s="114" t="s">
        <v>596</v>
      </c>
      <c r="U954" s="96" t="s">
        <v>589</v>
      </c>
      <c r="V954" s="99"/>
      <c r="W954" s="99"/>
    </row>
    <row r="955" spans="1:23" ht="37.5" x14ac:dyDescent="0.3">
      <c r="C955" s="112">
        <v>3</v>
      </c>
      <c r="D955" s="63" t="s">
        <v>743</v>
      </c>
      <c r="E955" s="112">
        <v>1987</v>
      </c>
      <c r="F955" s="112"/>
      <c r="G955" s="112" t="s">
        <v>63</v>
      </c>
      <c r="H955" s="112">
        <v>2</v>
      </c>
      <c r="I955" s="112">
        <v>648.75</v>
      </c>
      <c r="J955" s="64">
        <v>432.5</v>
      </c>
      <c r="K955" s="113" t="s">
        <v>42</v>
      </c>
      <c r="L955" s="115">
        <f t="shared" si="95"/>
        <v>113972.40000000001</v>
      </c>
      <c r="M955" s="115">
        <f t="shared" si="96"/>
        <v>9997.2374999999993</v>
      </c>
      <c r="N955" s="115">
        <f t="shared" si="97"/>
        <v>123969.63750000001</v>
      </c>
      <c r="O955" s="115">
        <v>175.68</v>
      </c>
      <c r="P955" s="115">
        <v>15.41</v>
      </c>
      <c r="Q955" s="114"/>
      <c r="R955" s="102"/>
      <c r="S955" s="114" t="s">
        <v>265</v>
      </c>
      <c r="T955" s="114" t="s">
        <v>596</v>
      </c>
      <c r="U955" s="96" t="s">
        <v>589</v>
      </c>
      <c r="V955" s="99"/>
      <c r="W955" s="99"/>
    </row>
    <row r="956" spans="1:23" ht="56.25" x14ac:dyDescent="0.3">
      <c r="C956" s="112">
        <v>4</v>
      </c>
      <c r="D956" s="63" t="s">
        <v>744</v>
      </c>
      <c r="E956" s="112">
        <v>1992</v>
      </c>
      <c r="F956" s="112"/>
      <c r="G956" s="112" t="s">
        <v>133</v>
      </c>
      <c r="H956" s="112">
        <v>2</v>
      </c>
      <c r="I956" s="112">
        <v>670</v>
      </c>
      <c r="J956" s="64">
        <v>360.3</v>
      </c>
      <c r="K956" s="113" t="s">
        <v>42</v>
      </c>
      <c r="L956" s="115">
        <f t="shared" si="95"/>
        <v>117705.60000000001</v>
      </c>
      <c r="M956" s="115">
        <f t="shared" si="96"/>
        <v>10324.700000000001</v>
      </c>
      <c r="N956" s="115">
        <f t="shared" si="97"/>
        <v>128030.3</v>
      </c>
      <c r="O956" s="115">
        <v>175.68</v>
      </c>
      <c r="P956" s="115">
        <v>15.41</v>
      </c>
      <c r="Q956" s="114"/>
      <c r="R956" s="102"/>
      <c r="S956" s="114" t="s">
        <v>265</v>
      </c>
      <c r="T956" s="114" t="s">
        <v>596</v>
      </c>
      <c r="U956" s="96" t="s">
        <v>589</v>
      </c>
      <c r="V956" s="99"/>
      <c r="W956" s="99"/>
    </row>
    <row r="957" spans="1:23" ht="56.25" x14ac:dyDescent="0.3">
      <c r="C957" s="112">
        <v>5</v>
      </c>
      <c r="D957" s="63" t="s">
        <v>745</v>
      </c>
      <c r="E957" s="112">
        <v>1994</v>
      </c>
      <c r="F957" s="112"/>
      <c r="G957" s="112" t="s">
        <v>133</v>
      </c>
      <c r="H957" s="112">
        <v>2</v>
      </c>
      <c r="I957" s="112">
        <v>680</v>
      </c>
      <c r="J957" s="64">
        <v>370.2</v>
      </c>
      <c r="K957" s="113" t="s">
        <v>42</v>
      </c>
      <c r="L957" s="115">
        <f t="shared" si="95"/>
        <v>111574.40000000001</v>
      </c>
      <c r="M957" s="115">
        <f t="shared" si="96"/>
        <v>10342.800000000001</v>
      </c>
      <c r="N957" s="115">
        <f t="shared" si="97"/>
        <v>121917.20000000001</v>
      </c>
      <c r="O957" s="115">
        <v>164.08</v>
      </c>
      <c r="P957" s="115">
        <v>15.21</v>
      </c>
      <c r="Q957" s="114"/>
      <c r="R957" s="102"/>
      <c r="S957" s="114" t="s">
        <v>265</v>
      </c>
      <c r="T957" s="114" t="s">
        <v>596</v>
      </c>
      <c r="U957" s="96"/>
      <c r="V957" s="99"/>
      <c r="W957" s="99"/>
    </row>
    <row r="958" spans="1:23" ht="56.25" x14ac:dyDescent="0.3">
      <c r="C958" s="112">
        <v>6</v>
      </c>
      <c r="D958" s="63" t="s">
        <v>746</v>
      </c>
      <c r="E958" s="112">
        <v>1990</v>
      </c>
      <c r="F958" s="112"/>
      <c r="G958" s="112" t="s">
        <v>133</v>
      </c>
      <c r="H958" s="112">
        <v>2</v>
      </c>
      <c r="I958" s="112">
        <v>680</v>
      </c>
      <c r="J958" s="64">
        <v>370.2</v>
      </c>
      <c r="K958" s="113" t="s">
        <v>42</v>
      </c>
      <c r="L958" s="115">
        <f t="shared" si="95"/>
        <v>111574.40000000001</v>
      </c>
      <c r="M958" s="115">
        <f t="shared" si="96"/>
        <v>10342.800000000001</v>
      </c>
      <c r="N958" s="115">
        <f t="shared" si="97"/>
        <v>121917.20000000001</v>
      </c>
      <c r="O958" s="115">
        <v>164.08</v>
      </c>
      <c r="P958" s="115">
        <v>15.21</v>
      </c>
      <c r="Q958" s="114"/>
      <c r="R958" s="102"/>
      <c r="S958" s="114" t="s">
        <v>265</v>
      </c>
      <c r="T958" s="114" t="s">
        <v>596</v>
      </c>
      <c r="U958" s="96"/>
      <c r="V958" s="99"/>
      <c r="W958" s="99"/>
    </row>
    <row r="959" spans="1:23" ht="37.5" x14ac:dyDescent="0.3">
      <c r="C959" s="112">
        <v>7</v>
      </c>
      <c r="D959" s="63" t="s">
        <v>747</v>
      </c>
      <c r="E959" s="112">
        <v>1989</v>
      </c>
      <c r="F959" s="112"/>
      <c r="G959" s="112" t="s">
        <v>83</v>
      </c>
      <c r="H959" s="112">
        <v>5</v>
      </c>
      <c r="I959" s="112">
        <v>3552.52</v>
      </c>
      <c r="J959" s="64">
        <v>2249.8000000000002</v>
      </c>
      <c r="K959" s="113" t="s">
        <v>42</v>
      </c>
      <c r="L959" s="115">
        <f t="shared" si="95"/>
        <v>606699.36560000002</v>
      </c>
      <c r="M959" s="115">
        <f t="shared" si="96"/>
        <v>58616.58</v>
      </c>
      <c r="N959" s="115">
        <f t="shared" si="97"/>
        <v>665315.94559999998</v>
      </c>
      <c r="O959" s="115">
        <v>170.78</v>
      </c>
      <c r="P959" s="115">
        <v>16.5</v>
      </c>
      <c r="Q959" s="114"/>
      <c r="R959" s="102"/>
      <c r="S959" s="114" t="s">
        <v>265</v>
      </c>
      <c r="T959" s="114" t="s">
        <v>596</v>
      </c>
      <c r="U959" s="96"/>
      <c r="V959" s="99"/>
      <c r="W959" s="99"/>
    </row>
    <row r="960" spans="1:23" s="61" customFormat="1" ht="37.5" x14ac:dyDescent="0.3">
      <c r="A960" s="133"/>
      <c r="B960" s="1"/>
      <c r="C960" s="112">
        <v>8</v>
      </c>
      <c r="D960" s="63" t="s">
        <v>748</v>
      </c>
      <c r="E960" s="112">
        <v>1989</v>
      </c>
      <c r="F960" s="112"/>
      <c r="G960" s="112" t="s">
        <v>83</v>
      </c>
      <c r="H960" s="112">
        <v>5</v>
      </c>
      <c r="I960" s="112">
        <v>3552.52</v>
      </c>
      <c r="J960" s="64">
        <v>2249.8000000000002</v>
      </c>
      <c r="K960" s="113" t="s">
        <v>42</v>
      </c>
      <c r="L960" s="115">
        <f t="shared" si="95"/>
        <v>525097.98120000004</v>
      </c>
      <c r="M960" s="115">
        <f t="shared" si="96"/>
        <v>52968.073199999999</v>
      </c>
      <c r="N960" s="115">
        <f t="shared" si="97"/>
        <v>578066.05440000002</v>
      </c>
      <c r="O960" s="115">
        <v>147.81</v>
      </c>
      <c r="P960" s="115">
        <v>14.91</v>
      </c>
      <c r="Q960" s="114"/>
      <c r="R960" s="102"/>
      <c r="S960" s="114" t="s">
        <v>265</v>
      </c>
      <c r="T960" s="114" t="s">
        <v>596</v>
      </c>
      <c r="U960" s="96"/>
      <c r="V960" s="97"/>
      <c r="W960" s="97"/>
    </row>
    <row r="961" spans="1:23" s="61" customFormat="1" x14ac:dyDescent="0.3">
      <c r="A961" s="133"/>
      <c r="B961" s="1"/>
      <c r="C961" s="32"/>
      <c r="D961" s="62" t="s">
        <v>126</v>
      </c>
      <c r="E961" s="32"/>
      <c r="F961" s="32"/>
      <c r="G961" s="32"/>
      <c r="H961" s="32"/>
      <c r="I961" s="32"/>
      <c r="J961" s="27"/>
      <c r="K961" s="25"/>
      <c r="L961" s="30">
        <f>SUM(L962:L969)</f>
        <v>3752204.5952000008</v>
      </c>
      <c r="M961" s="30">
        <f>SUM(M962:M969)</f>
        <v>368445.92680000002</v>
      </c>
      <c r="N961" s="30">
        <f>SUM(N962:N969)</f>
        <v>4120650.5220000003</v>
      </c>
      <c r="O961" s="30"/>
      <c r="P961" s="30"/>
      <c r="Q961" s="24"/>
      <c r="R961" s="47"/>
      <c r="S961" s="114"/>
      <c r="T961" s="114"/>
      <c r="U961" s="101"/>
      <c r="V961" s="97"/>
      <c r="W961" s="97"/>
    </row>
    <row r="962" spans="1:23" ht="37.5" x14ac:dyDescent="0.3">
      <c r="C962" s="112">
        <v>1</v>
      </c>
      <c r="D962" s="63" t="s">
        <v>749</v>
      </c>
      <c r="E962" s="112">
        <v>1988</v>
      </c>
      <c r="F962" s="112"/>
      <c r="G962" s="112" t="s">
        <v>34</v>
      </c>
      <c r="H962" s="112">
        <v>3</v>
      </c>
      <c r="I962" s="112">
        <v>2145</v>
      </c>
      <c r="J962" s="64">
        <v>1202.5</v>
      </c>
      <c r="K962" s="113" t="s">
        <v>42</v>
      </c>
      <c r="L962" s="115">
        <f t="shared" ref="L962:L969" si="98">I962*O962</f>
        <v>386486.10000000003</v>
      </c>
      <c r="M962" s="115">
        <f t="shared" ref="M962:M969" si="99">I962*P962</f>
        <v>32861.4</v>
      </c>
      <c r="N962" s="115">
        <f t="shared" ref="N962:N969" si="100">L962+M962</f>
        <v>419347.50000000006</v>
      </c>
      <c r="O962" s="115">
        <v>180.18</v>
      </c>
      <c r="P962" s="115">
        <v>15.32</v>
      </c>
      <c r="Q962" s="114"/>
      <c r="R962" s="102"/>
      <c r="S962" s="114" t="s">
        <v>265</v>
      </c>
      <c r="T962" s="114" t="s">
        <v>596</v>
      </c>
      <c r="U962" s="96" t="s">
        <v>600</v>
      </c>
      <c r="V962" s="99"/>
      <c r="W962" s="99"/>
    </row>
    <row r="963" spans="1:23" ht="37.5" x14ac:dyDescent="0.3">
      <c r="C963" s="112">
        <v>2</v>
      </c>
      <c r="D963" s="63" t="s">
        <v>750</v>
      </c>
      <c r="E963" s="112">
        <v>1980</v>
      </c>
      <c r="F963" s="112"/>
      <c r="G963" s="112" t="s">
        <v>34</v>
      </c>
      <c r="H963" s="112">
        <v>3</v>
      </c>
      <c r="I963" s="112">
        <v>2165.94</v>
      </c>
      <c r="J963" s="64">
        <v>1223</v>
      </c>
      <c r="K963" s="113" t="s">
        <v>42</v>
      </c>
      <c r="L963" s="115">
        <f t="shared" si="98"/>
        <v>390259.06920000003</v>
      </c>
      <c r="M963" s="115">
        <f t="shared" si="99"/>
        <v>33182.200799999999</v>
      </c>
      <c r="N963" s="115">
        <f t="shared" si="100"/>
        <v>423441.27</v>
      </c>
      <c r="O963" s="115">
        <v>180.18</v>
      </c>
      <c r="P963" s="115">
        <v>15.32</v>
      </c>
      <c r="Q963" s="114"/>
      <c r="R963" s="102"/>
      <c r="S963" s="114" t="s">
        <v>265</v>
      </c>
      <c r="T963" s="114" t="s">
        <v>596</v>
      </c>
      <c r="U963" s="96"/>
      <c r="V963" s="99"/>
      <c r="W963" s="99"/>
    </row>
    <row r="964" spans="1:23" ht="37.5" x14ac:dyDescent="0.3">
      <c r="C964" s="112">
        <v>3</v>
      </c>
      <c r="D964" s="63" t="s">
        <v>751</v>
      </c>
      <c r="E964" s="112">
        <v>1967</v>
      </c>
      <c r="F964" s="112"/>
      <c r="G964" s="112" t="s">
        <v>63</v>
      </c>
      <c r="H964" s="112">
        <v>2</v>
      </c>
      <c r="I964" s="112">
        <v>844</v>
      </c>
      <c r="J964" s="64">
        <v>422.2</v>
      </c>
      <c r="K964" s="113" t="s">
        <v>42</v>
      </c>
      <c r="L964" s="115">
        <f t="shared" si="98"/>
        <v>105196.16</v>
      </c>
      <c r="M964" s="115">
        <f t="shared" si="99"/>
        <v>12871</v>
      </c>
      <c r="N964" s="115">
        <f t="shared" si="100"/>
        <v>118067.16</v>
      </c>
      <c r="O964" s="115">
        <v>124.64</v>
      </c>
      <c r="P964" s="115">
        <v>15.25</v>
      </c>
      <c r="Q964" s="114"/>
      <c r="R964" s="102"/>
      <c r="S964" s="114" t="s">
        <v>265</v>
      </c>
      <c r="T964" s="114" t="s">
        <v>596</v>
      </c>
      <c r="U964" s="96" t="s">
        <v>600</v>
      </c>
      <c r="V964" s="99"/>
      <c r="W964" s="99"/>
    </row>
    <row r="965" spans="1:23" ht="37.5" x14ac:dyDescent="0.3">
      <c r="C965" s="112">
        <v>4</v>
      </c>
      <c r="D965" s="63" t="s">
        <v>752</v>
      </c>
      <c r="E965" s="112">
        <v>1990</v>
      </c>
      <c r="F965" s="112"/>
      <c r="G965" s="112" t="s">
        <v>83</v>
      </c>
      <c r="H965" s="112">
        <v>5</v>
      </c>
      <c r="I965" s="112">
        <v>3452.3</v>
      </c>
      <c r="J965" s="64">
        <v>2060.1</v>
      </c>
      <c r="K965" s="113" t="s">
        <v>42</v>
      </c>
      <c r="L965" s="115">
        <f t="shared" si="98"/>
        <v>510284.46300000005</v>
      </c>
      <c r="M965" s="115">
        <f t="shared" si="99"/>
        <v>51473.793000000005</v>
      </c>
      <c r="N965" s="115">
        <f t="shared" si="100"/>
        <v>561758.25600000005</v>
      </c>
      <c r="O965" s="115">
        <v>147.81</v>
      </c>
      <c r="P965" s="115">
        <v>14.91</v>
      </c>
      <c r="Q965" s="114"/>
      <c r="R965" s="102"/>
      <c r="S965" s="114" t="s">
        <v>265</v>
      </c>
      <c r="T965" s="114" t="s">
        <v>596</v>
      </c>
      <c r="U965" s="96"/>
      <c r="V965" s="99"/>
      <c r="W965" s="99"/>
    </row>
    <row r="966" spans="1:23" ht="37.5" x14ac:dyDescent="0.3">
      <c r="C966" s="112">
        <v>5</v>
      </c>
      <c r="D966" s="63" t="s">
        <v>753</v>
      </c>
      <c r="E966" s="112">
        <v>1991</v>
      </c>
      <c r="F966" s="112"/>
      <c r="G966" s="112" t="s">
        <v>83</v>
      </c>
      <c r="H966" s="112">
        <v>5</v>
      </c>
      <c r="I966" s="112">
        <v>3467.1</v>
      </c>
      <c r="J966" s="64">
        <v>2056.1</v>
      </c>
      <c r="K966" s="113" t="s">
        <v>42</v>
      </c>
      <c r="L966" s="115">
        <f t="shared" si="98"/>
        <v>512472.05099999998</v>
      </c>
      <c r="M966" s="115">
        <f t="shared" si="99"/>
        <v>51694.460999999996</v>
      </c>
      <c r="N966" s="115">
        <f t="shared" si="100"/>
        <v>564166.51199999999</v>
      </c>
      <c r="O966" s="115">
        <v>147.81</v>
      </c>
      <c r="P966" s="115">
        <v>14.91</v>
      </c>
      <c r="Q966" s="114"/>
      <c r="R966" s="102"/>
      <c r="S966" s="114" t="s">
        <v>265</v>
      </c>
      <c r="T966" s="114" t="s">
        <v>596</v>
      </c>
      <c r="U966" s="96"/>
      <c r="V966" s="99"/>
      <c r="W966" s="99"/>
    </row>
    <row r="967" spans="1:23" ht="37.5" x14ac:dyDescent="0.3">
      <c r="C967" s="112">
        <v>6</v>
      </c>
      <c r="D967" s="63" t="s">
        <v>754</v>
      </c>
      <c r="E967" s="112">
        <v>1991</v>
      </c>
      <c r="F967" s="112"/>
      <c r="G967" s="112" t="s">
        <v>83</v>
      </c>
      <c r="H967" s="112">
        <v>5</v>
      </c>
      <c r="I967" s="112">
        <v>3998.8</v>
      </c>
      <c r="J967" s="64">
        <v>2316</v>
      </c>
      <c r="K967" s="113" t="s">
        <v>42</v>
      </c>
      <c r="L967" s="115">
        <f t="shared" si="98"/>
        <v>591062.62800000003</v>
      </c>
      <c r="M967" s="115">
        <f t="shared" si="99"/>
        <v>59622.108</v>
      </c>
      <c r="N967" s="115">
        <f t="shared" si="100"/>
        <v>650684.73600000003</v>
      </c>
      <c r="O967" s="115">
        <v>147.81</v>
      </c>
      <c r="P967" s="115">
        <v>14.91</v>
      </c>
      <c r="Q967" s="114"/>
      <c r="R967" s="102"/>
      <c r="S967" s="114" t="s">
        <v>265</v>
      </c>
      <c r="T967" s="114" t="s">
        <v>596</v>
      </c>
      <c r="U967" s="96"/>
      <c r="V967" s="99"/>
      <c r="W967" s="99"/>
    </row>
    <row r="968" spans="1:23" ht="37.5" x14ac:dyDescent="0.3">
      <c r="C968" s="112">
        <v>7</v>
      </c>
      <c r="D968" s="63" t="s">
        <v>755</v>
      </c>
      <c r="E968" s="112">
        <v>1992</v>
      </c>
      <c r="F968" s="112"/>
      <c r="G968" s="112" t="s">
        <v>83</v>
      </c>
      <c r="H968" s="112">
        <v>5</v>
      </c>
      <c r="I968" s="112">
        <v>3494.1</v>
      </c>
      <c r="J968" s="64">
        <v>2085.1999999999998</v>
      </c>
      <c r="K968" s="113" t="s">
        <v>42</v>
      </c>
      <c r="L968" s="115">
        <f t="shared" si="98"/>
        <v>516462.92099999997</v>
      </c>
      <c r="M968" s="115">
        <f t="shared" si="99"/>
        <v>52097.031000000003</v>
      </c>
      <c r="N968" s="115">
        <f t="shared" si="100"/>
        <v>568559.95199999993</v>
      </c>
      <c r="O968" s="115">
        <v>147.81</v>
      </c>
      <c r="P968" s="115">
        <v>14.91</v>
      </c>
      <c r="Q968" s="114"/>
      <c r="R968" s="102"/>
      <c r="S968" s="114" t="s">
        <v>265</v>
      </c>
      <c r="T968" s="114" t="s">
        <v>596</v>
      </c>
      <c r="U968" s="96"/>
      <c r="V968" s="99"/>
      <c r="W968" s="99"/>
    </row>
    <row r="969" spans="1:23" s="61" customFormat="1" ht="37.5" x14ac:dyDescent="0.3">
      <c r="A969" s="133"/>
      <c r="B969" s="1"/>
      <c r="C969" s="112">
        <v>8</v>
      </c>
      <c r="D969" s="63" t="s">
        <v>756</v>
      </c>
      <c r="E969" s="112">
        <v>1993</v>
      </c>
      <c r="F969" s="112"/>
      <c r="G969" s="112" t="s">
        <v>83</v>
      </c>
      <c r="H969" s="112">
        <v>5</v>
      </c>
      <c r="I969" s="112">
        <v>5006.3</v>
      </c>
      <c r="J969" s="64">
        <v>2934</v>
      </c>
      <c r="K969" s="113" t="s">
        <v>42</v>
      </c>
      <c r="L969" s="115">
        <f t="shared" si="98"/>
        <v>739981.2030000001</v>
      </c>
      <c r="M969" s="115">
        <f t="shared" si="99"/>
        <v>74643.933000000005</v>
      </c>
      <c r="N969" s="115">
        <f t="shared" si="100"/>
        <v>814625.13600000006</v>
      </c>
      <c r="O969" s="115">
        <v>147.81</v>
      </c>
      <c r="P969" s="115">
        <v>14.91</v>
      </c>
      <c r="Q969" s="114"/>
      <c r="R969" s="102"/>
      <c r="S969" s="114" t="s">
        <v>265</v>
      </c>
      <c r="T969" s="114" t="s">
        <v>596</v>
      </c>
      <c r="U969" s="100"/>
      <c r="V969" s="97"/>
      <c r="W969" s="97"/>
    </row>
    <row r="970" spans="1:23" s="61" customFormat="1" x14ac:dyDescent="0.3">
      <c r="A970" s="133"/>
      <c r="B970" s="1"/>
      <c r="C970" s="32"/>
      <c r="D970" s="62" t="s">
        <v>757</v>
      </c>
      <c r="E970" s="32"/>
      <c r="F970" s="32"/>
      <c r="G970" s="32"/>
      <c r="H970" s="32"/>
      <c r="I970" s="32"/>
      <c r="J970" s="27"/>
      <c r="K970" s="25"/>
      <c r="L970" s="30">
        <f>L971</f>
        <v>89740.800000000003</v>
      </c>
      <c r="M970" s="30">
        <f>M971</f>
        <v>10980</v>
      </c>
      <c r="N970" s="30">
        <f>N971</f>
        <v>100720.8</v>
      </c>
      <c r="O970" s="30"/>
      <c r="P970" s="30"/>
      <c r="Q970" s="24"/>
      <c r="R970" s="47"/>
      <c r="S970" s="114"/>
      <c r="T970" s="114"/>
      <c r="U970" s="101"/>
      <c r="V970" s="97"/>
      <c r="W970" s="97"/>
    </row>
    <row r="971" spans="1:23" s="61" customFormat="1" ht="37.5" x14ac:dyDescent="0.3">
      <c r="A971" s="133"/>
      <c r="B971" s="1"/>
      <c r="C971" s="112">
        <v>1</v>
      </c>
      <c r="D971" s="63" t="s">
        <v>758</v>
      </c>
      <c r="E971" s="112">
        <v>1975</v>
      </c>
      <c r="F971" s="112"/>
      <c r="G971" s="112" t="s">
        <v>63</v>
      </c>
      <c r="H971" s="112">
        <v>2</v>
      </c>
      <c r="I971" s="112">
        <v>720</v>
      </c>
      <c r="J971" s="64">
        <v>385.4</v>
      </c>
      <c r="K971" s="113" t="s">
        <v>42</v>
      </c>
      <c r="L971" s="115">
        <f>I971*O971</f>
        <v>89740.800000000003</v>
      </c>
      <c r="M971" s="115">
        <f>I971*P971</f>
        <v>10980</v>
      </c>
      <c r="N971" s="115">
        <f>L971+M971</f>
        <v>100720.8</v>
      </c>
      <c r="O971" s="115">
        <v>124.64</v>
      </c>
      <c r="P971" s="115">
        <v>15.25</v>
      </c>
      <c r="Q971" s="114"/>
      <c r="R971" s="102"/>
      <c r="S971" s="114" t="s">
        <v>265</v>
      </c>
      <c r="T971" s="114" t="s">
        <v>596</v>
      </c>
      <c r="U971" s="100" t="s">
        <v>589</v>
      </c>
      <c r="V971" s="97"/>
      <c r="W971" s="97"/>
    </row>
    <row r="972" spans="1:23" s="61" customFormat="1" x14ac:dyDescent="0.3">
      <c r="A972" s="133"/>
      <c r="B972" s="1"/>
      <c r="C972" s="32"/>
      <c r="D972" s="62" t="s">
        <v>129</v>
      </c>
      <c r="E972" s="32"/>
      <c r="F972" s="32"/>
      <c r="G972" s="32"/>
      <c r="H972" s="32"/>
      <c r="I972" s="32"/>
      <c r="J972" s="27"/>
      <c r="K972" s="25"/>
      <c r="L972" s="30">
        <f>SUM(L973:L1002)</f>
        <v>11854382.348899998</v>
      </c>
      <c r="M972" s="30">
        <f t="shared" ref="M972:N972" si="101">SUM(M973:M1002)</f>
        <v>729478.22060000012</v>
      </c>
      <c r="N972" s="30">
        <f t="shared" si="101"/>
        <v>12583860.569500001</v>
      </c>
      <c r="O972" s="30"/>
      <c r="P972" s="30"/>
      <c r="Q972" s="24"/>
      <c r="R972" s="47"/>
      <c r="S972" s="114"/>
      <c r="T972" s="114"/>
      <c r="U972" s="101"/>
      <c r="V972" s="97"/>
      <c r="W972" s="97"/>
    </row>
    <row r="973" spans="1:23" ht="37.5" x14ac:dyDescent="0.3">
      <c r="C973" s="112">
        <v>1</v>
      </c>
      <c r="D973" s="63" t="s">
        <v>759</v>
      </c>
      <c r="E973" s="112">
        <v>1959</v>
      </c>
      <c r="F973" s="112"/>
      <c r="G973" s="112" t="s">
        <v>374</v>
      </c>
      <c r="H973" s="112">
        <v>2</v>
      </c>
      <c r="I973" s="112">
        <v>727</v>
      </c>
      <c r="J973" s="64">
        <v>394.91</v>
      </c>
      <c r="K973" s="113" t="s">
        <v>42</v>
      </c>
      <c r="L973" s="115">
        <f>I973*O973</f>
        <v>119046.25</v>
      </c>
      <c r="M973" s="115">
        <f>I973*P973</f>
        <v>11050.4</v>
      </c>
      <c r="N973" s="115">
        <f t="shared" ref="N973:N998" si="102">L973+M973</f>
        <v>130096.65</v>
      </c>
      <c r="O973" s="115">
        <v>163.75</v>
      </c>
      <c r="P973" s="115">
        <v>15.2</v>
      </c>
      <c r="Q973" s="114"/>
      <c r="R973" s="102"/>
      <c r="S973" s="114" t="s">
        <v>265</v>
      </c>
      <c r="T973" s="114" t="s">
        <v>596</v>
      </c>
      <c r="U973" s="96" t="s">
        <v>600</v>
      </c>
      <c r="V973" s="99"/>
      <c r="W973" s="99"/>
    </row>
    <row r="974" spans="1:23" ht="37.5" x14ac:dyDescent="0.3">
      <c r="C974" s="112"/>
      <c r="D974" s="63"/>
      <c r="E974" s="112"/>
      <c r="F974" s="112"/>
      <c r="G974" s="112"/>
      <c r="H974" s="112"/>
      <c r="I974" s="112"/>
      <c r="J974" s="64"/>
      <c r="K974" s="113" t="s">
        <v>45</v>
      </c>
      <c r="L974" s="115">
        <f>I973*O974</f>
        <v>324467.37</v>
      </c>
      <c r="M974" s="115">
        <f>I973*P974</f>
        <v>13042.380000000001</v>
      </c>
      <c r="N974" s="115">
        <f t="shared" si="102"/>
        <v>337509.75</v>
      </c>
      <c r="O974" s="115">
        <v>446.31</v>
      </c>
      <c r="P974" s="115">
        <v>17.940000000000001</v>
      </c>
      <c r="Q974" s="114"/>
      <c r="R974" s="102"/>
      <c r="S974" s="114" t="s">
        <v>265</v>
      </c>
      <c r="T974" s="114" t="s">
        <v>596</v>
      </c>
      <c r="U974" s="96"/>
      <c r="V974" s="99"/>
      <c r="W974" s="99"/>
    </row>
    <row r="975" spans="1:23" ht="56.25" x14ac:dyDescent="0.3">
      <c r="C975" s="112"/>
      <c r="D975" s="63"/>
      <c r="E975" s="112"/>
      <c r="F975" s="112"/>
      <c r="G975" s="112"/>
      <c r="H975" s="112"/>
      <c r="I975" s="112"/>
      <c r="J975" s="64"/>
      <c r="K975" s="113" t="s">
        <v>35</v>
      </c>
      <c r="L975" s="115">
        <f>I973*O975</f>
        <v>40879.21</v>
      </c>
      <c r="M975" s="115">
        <f>I973*P975</f>
        <v>10025.33</v>
      </c>
      <c r="N975" s="115">
        <f t="shared" si="102"/>
        <v>50904.54</v>
      </c>
      <c r="O975" s="115">
        <v>56.23</v>
      </c>
      <c r="P975" s="115">
        <v>13.79</v>
      </c>
      <c r="Q975" s="114"/>
      <c r="R975" s="102"/>
      <c r="S975" s="114" t="s">
        <v>265</v>
      </c>
      <c r="T975" s="114" t="s">
        <v>596</v>
      </c>
      <c r="U975" s="96"/>
      <c r="V975" s="99"/>
      <c r="W975" s="99"/>
    </row>
    <row r="976" spans="1:23" ht="37.5" x14ac:dyDescent="0.3">
      <c r="C976" s="112"/>
      <c r="D976" s="63"/>
      <c r="E976" s="112"/>
      <c r="F976" s="112"/>
      <c r="G976" s="112"/>
      <c r="H976" s="112"/>
      <c r="I976" s="112"/>
      <c r="J976" s="64"/>
      <c r="K976" s="113" t="s">
        <v>53</v>
      </c>
      <c r="L976" s="115">
        <f>I973*O976</f>
        <v>25423.19</v>
      </c>
      <c r="M976" s="115">
        <f>I973*P976</f>
        <v>9690.91</v>
      </c>
      <c r="N976" s="115">
        <f t="shared" si="102"/>
        <v>35114.1</v>
      </c>
      <c r="O976" s="115">
        <v>34.97</v>
      </c>
      <c r="P976" s="115">
        <v>13.33</v>
      </c>
      <c r="Q976" s="114"/>
      <c r="R976" s="102"/>
      <c r="S976" s="114" t="s">
        <v>265</v>
      </c>
      <c r="T976" s="114" t="s">
        <v>596</v>
      </c>
      <c r="U976" s="96"/>
      <c r="V976" s="99"/>
      <c r="W976" s="99"/>
    </row>
    <row r="977" spans="3:23" ht="37.5" x14ac:dyDescent="0.3">
      <c r="C977" s="112">
        <v>2</v>
      </c>
      <c r="D977" s="63" t="s">
        <v>760</v>
      </c>
      <c r="E977" s="112">
        <v>1961</v>
      </c>
      <c r="F977" s="112"/>
      <c r="G977" s="112" t="s">
        <v>374</v>
      </c>
      <c r="H977" s="112">
        <v>2</v>
      </c>
      <c r="I977" s="112">
        <v>732</v>
      </c>
      <c r="J977" s="64">
        <v>399.71</v>
      </c>
      <c r="K977" s="113" t="s">
        <v>229</v>
      </c>
      <c r="L977" s="115">
        <f>I977*O977</f>
        <v>831186</v>
      </c>
      <c r="M977" s="115">
        <f>I977*P977</f>
        <v>28687.079999999998</v>
      </c>
      <c r="N977" s="115">
        <f t="shared" si="102"/>
        <v>859873.08</v>
      </c>
      <c r="O977" s="115">
        <v>1135.5</v>
      </c>
      <c r="P977" s="115">
        <v>39.19</v>
      </c>
      <c r="Q977" s="114"/>
      <c r="R977" s="102"/>
      <c r="S977" s="114" t="s">
        <v>265</v>
      </c>
      <c r="T977" s="114" t="s">
        <v>596</v>
      </c>
      <c r="U977" s="96" t="s">
        <v>600</v>
      </c>
      <c r="V977" s="99"/>
      <c r="W977" s="99"/>
    </row>
    <row r="978" spans="3:23" ht="37.5" x14ac:dyDescent="0.3">
      <c r="C978" s="112">
        <v>3</v>
      </c>
      <c r="D978" s="63" t="s">
        <v>761</v>
      </c>
      <c r="E978" s="112">
        <v>1984</v>
      </c>
      <c r="F978" s="112"/>
      <c r="G978" s="112" t="s">
        <v>34</v>
      </c>
      <c r="H978" s="112">
        <v>3</v>
      </c>
      <c r="I978" s="112">
        <v>2978.4</v>
      </c>
      <c r="J978" s="64">
        <v>1316.8</v>
      </c>
      <c r="K978" s="113" t="s">
        <v>42</v>
      </c>
      <c r="L978" s="115">
        <f>I978*O978</f>
        <v>463141.2</v>
      </c>
      <c r="M978" s="115">
        <f>I978*P978</f>
        <v>44586.648000000001</v>
      </c>
      <c r="N978" s="115">
        <f t="shared" si="102"/>
        <v>507727.848</v>
      </c>
      <c r="O978" s="115">
        <v>155.5</v>
      </c>
      <c r="P978" s="115">
        <v>14.97</v>
      </c>
      <c r="Q978" s="114"/>
      <c r="R978" s="102"/>
      <c r="S978" s="114" t="s">
        <v>265</v>
      </c>
      <c r="T978" s="114" t="s">
        <v>596</v>
      </c>
      <c r="U978" s="96" t="s">
        <v>600</v>
      </c>
      <c r="V978" s="99"/>
      <c r="W978" s="99"/>
    </row>
    <row r="979" spans="3:23" ht="37.5" x14ac:dyDescent="0.3">
      <c r="C979" s="112">
        <v>4</v>
      </c>
      <c r="D979" s="63" t="s">
        <v>762</v>
      </c>
      <c r="E979" s="112">
        <v>1975</v>
      </c>
      <c r="F979" s="112"/>
      <c r="G979" s="112" t="s">
        <v>63</v>
      </c>
      <c r="H979" s="112">
        <v>2</v>
      </c>
      <c r="I979" s="112">
        <v>923.16</v>
      </c>
      <c r="J979" s="64">
        <v>537.20000000000005</v>
      </c>
      <c r="K979" s="113" t="s">
        <v>42</v>
      </c>
      <c r="L979" s="115">
        <f>I979*O979</f>
        <v>154629.29999999999</v>
      </c>
      <c r="M979" s="115">
        <f>I979*P979</f>
        <v>14087.4216</v>
      </c>
      <c r="N979" s="115">
        <f t="shared" si="102"/>
        <v>168716.72159999999</v>
      </c>
      <c r="O979" s="115">
        <v>167.5</v>
      </c>
      <c r="P979" s="115">
        <v>15.26</v>
      </c>
      <c r="Q979" s="114"/>
      <c r="R979" s="102"/>
      <c r="S979" s="114" t="s">
        <v>265</v>
      </c>
      <c r="T979" s="114" t="s">
        <v>596</v>
      </c>
      <c r="U979" s="96" t="s">
        <v>600</v>
      </c>
      <c r="V979" s="99"/>
      <c r="W979" s="99"/>
    </row>
    <row r="980" spans="3:23" ht="37.5" x14ac:dyDescent="0.3">
      <c r="C980" s="112">
        <v>5</v>
      </c>
      <c r="D980" s="63" t="s">
        <v>763</v>
      </c>
      <c r="E980" s="112">
        <v>1975</v>
      </c>
      <c r="F980" s="112"/>
      <c r="G980" s="112" t="s">
        <v>63</v>
      </c>
      <c r="H980" s="112">
        <v>2</v>
      </c>
      <c r="I980" s="112">
        <v>923.16</v>
      </c>
      <c r="J980" s="64">
        <v>497.1</v>
      </c>
      <c r="K980" s="113" t="s">
        <v>42</v>
      </c>
      <c r="L980" s="115">
        <f>I980*O980</f>
        <v>154629.29999999999</v>
      </c>
      <c r="M980" s="115">
        <f>I980*P980</f>
        <v>14087.4216</v>
      </c>
      <c r="N980" s="115">
        <f t="shared" si="102"/>
        <v>168716.72159999999</v>
      </c>
      <c r="O980" s="115">
        <v>167.5</v>
      </c>
      <c r="P980" s="115">
        <v>15.26</v>
      </c>
      <c r="Q980" s="114"/>
      <c r="R980" s="102"/>
      <c r="S980" s="114" t="s">
        <v>265</v>
      </c>
      <c r="T980" s="114" t="s">
        <v>596</v>
      </c>
      <c r="U980" s="96" t="s">
        <v>600</v>
      </c>
      <c r="V980" s="99"/>
      <c r="W980" s="99"/>
    </row>
    <row r="981" spans="3:23" ht="37.5" x14ac:dyDescent="0.3">
      <c r="C981" s="112">
        <v>6</v>
      </c>
      <c r="D981" s="63" t="s">
        <v>764</v>
      </c>
      <c r="E981" s="112">
        <v>1972</v>
      </c>
      <c r="F981" s="112"/>
      <c r="G981" s="112" t="s">
        <v>63</v>
      </c>
      <c r="H981" s="112">
        <v>2</v>
      </c>
      <c r="I981" s="112">
        <v>923.14</v>
      </c>
      <c r="J981" s="64">
        <v>507.1</v>
      </c>
      <c r="K981" s="113" t="s">
        <v>42</v>
      </c>
      <c r="L981" s="115">
        <f>I981*O981</f>
        <v>154625.95000000001</v>
      </c>
      <c r="M981" s="115">
        <f>I981*P981</f>
        <v>14087.116399999999</v>
      </c>
      <c r="N981" s="115">
        <f t="shared" si="102"/>
        <v>168713.06640000001</v>
      </c>
      <c r="O981" s="115">
        <v>167.5</v>
      </c>
      <c r="P981" s="115">
        <v>15.26</v>
      </c>
      <c r="Q981" s="114"/>
      <c r="R981" s="102"/>
      <c r="S981" s="114" t="s">
        <v>265</v>
      </c>
      <c r="T981" s="114" t="s">
        <v>596</v>
      </c>
      <c r="U981" s="96" t="s">
        <v>600</v>
      </c>
      <c r="V981" s="99"/>
      <c r="W981" s="99"/>
    </row>
    <row r="982" spans="3:23" x14ac:dyDescent="0.3">
      <c r="C982" s="112"/>
      <c r="D982" s="63"/>
      <c r="E982" s="112"/>
      <c r="F982" s="112"/>
      <c r="G982" s="112"/>
      <c r="H982" s="112"/>
      <c r="I982" s="112"/>
      <c r="J982" s="64"/>
      <c r="K982" s="113" t="s">
        <v>229</v>
      </c>
      <c r="L982" s="115">
        <f>I981*O982</f>
        <v>1018721.9155999999</v>
      </c>
      <c r="M982" s="115">
        <f>I981*P982</f>
        <v>32789.932800000002</v>
      </c>
      <c r="N982" s="115">
        <f t="shared" si="102"/>
        <v>1051511.8484</v>
      </c>
      <c r="O982" s="115">
        <v>1103.54</v>
      </c>
      <c r="P982" s="115">
        <v>35.520000000000003</v>
      </c>
      <c r="Q982" s="114"/>
      <c r="R982" s="102"/>
      <c r="S982" s="114" t="s">
        <v>265</v>
      </c>
      <c r="T982" s="114" t="s">
        <v>596</v>
      </c>
      <c r="U982" s="96"/>
      <c r="V982" s="99"/>
      <c r="W982" s="99"/>
    </row>
    <row r="983" spans="3:23" ht="37.5" x14ac:dyDescent="0.3">
      <c r="C983" s="112">
        <v>7</v>
      </c>
      <c r="D983" s="63" t="s">
        <v>765</v>
      </c>
      <c r="E983" s="112">
        <v>1973</v>
      </c>
      <c r="F983" s="112"/>
      <c r="G983" s="112" t="s">
        <v>63</v>
      </c>
      <c r="H983" s="112">
        <v>2</v>
      </c>
      <c r="I983" s="112">
        <v>923.16</v>
      </c>
      <c r="J983" s="64">
        <v>493.3</v>
      </c>
      <c r="K983" s="113" t="s">
        <v>42</v>
      </c>
      <c r="L983" s="115">
        <f>I983*O983</f>
        <v>154629.29999999999</v>
      </c>
      <c r="M983" s="115">
        <f>I983*P983</f>
        <v>14087.4216</v>
      </c>
      <c r="N983" s="115">
        <f t="shared" si="102"/>
        <v>168716.72159999999</v>
      </c>
      <c r="O983" s="115">
        <v>167.5</v>
      </c>
      <c r="P983" s="115">
        <v>15.26</v>
      </c>
      <c r="Q983" s="114"/>
      <c r="R983" s="102"/>
      <c r="S983" s="114" t="s">
        <v>265</v>
      </c>
      <c r="T983" s="114" t="s">
        <v>596</v>
      </c>
      <c r="U983" s="96" t="s">
        <v>600</v>
      </c>
      <c r="V983" s="99"/>
      <c r="W983" s="99"/>
    </row>
    <row r="984" spans="3:23" x14ac:dyDescent="0.3">
      <c r="C984" s="112"/>
      <c r="D984" s="63"/>
      <c r="E984" s="112"/>
      <c r="F984" s="112"/>
      <c r="G984" s="112"/>
      <c r="H984" s="112"/>
      <c r="I984" s="112"/>
      <c r="J984" s="64"/>
      <c r="K984" s="113" t="s">
        <v>229</v>
      </c>
      <c r="L984" s="115">
        <f>I983*O984</f>
        <v>1018743.9863999999</v>
      </c>
      <c r="M984" s="115">
        <f>I983*P984</f>
        <v>32790.643199999999</v>
      </c>
      <c r="N984" s="115">
        <f t="shared" si="102"/>
        <v>1051534.6295999999</v>
      </c>
      <c r="O984" s="115">
        <v>1103.54</v>
      </c>
      <c r="P984" s="115">
        <v>35.520000000000003</v>
      </c>
      <c r="Q984" s="114"/>
      <c r="R984" s="102"/>
      <c r="S984" s="114" t="s">
        <v>265</v>
      </c>
      <c r="T984" s="114" t="s">
        <v>596</v>
      </c>
      <c r="U984" s="96"/>
      <c r="V984" s="99"/>
      <c r="W984" s="99"/>
    </row>
    <row r="985" spans="3:23" ht="37.5" x14ac:dyDescent="0.3">
      <c r="C985" s="112">
        <v>8</v>
      </c>
      <c r="D985" s="63" t="s">
        <v>766</v>
      </c>
      <c r="E985" s="112">
        <v>1958</v>
      </c>
      <c r="F985" s="112"/>
      <c r="G985" s="112" t="s">
        <v>63</v>
      </c>
      <c r="H985" s="112">
        <v>2</v>
      </c>
      <c r="I985" s="112">
        <v>724.59</v>
      </c>
      <c r="J985" s="64">
        <v>370.01</v>
      </c>
      <c r="K985" s="113" t="s">
        <v>42</v>
      </c>
      <c r="L985" s="115">
        <f>I985*O985</f>
        <v>121339.8414</v>
      </c>
      <c r="M985" s="115">
        <f>I985*P985</f>
        <v>11057.243400000001</v>
      </c>
      <c r="N985" s="115">
        <f t="shared" si="102"/>
        <v>132397.08480000001</v>
      </c>
      <c r="O985" s="115">
        <v>167.46</v>
      </c>
      <c r="P985" s="115">
        <v>15.26</v>
      </c>
      <c r="Q985" s="114"/>
      <c r="R985" s="102"/>
      <c r="S985" s="114" t="s">
        <v>265</v>
      </c>
      <c r="T985" s="114" t="s">
        <v>596</v>
      </c>
      <c r="U985" s="96" t="s">
        <v>600</v>
      </c>
      <c r="V985" s="99"/>
      <c r="W985" s="99"/>
    </row>
    <row r="986" spans="3:23" ht="37.5" x14ac:dyDescent="0.3">
      <c r="C986" s="112"/>
      <c r="D986" s="63"/>
      <c r="E986" s="112"/>
      <c r="F986" s="112"/>
      <c r="G986" s="112"/>
      <c r="H986" s="112"/>
      <c r="I986" s="112"/>
      <c r="J986" s="64"/>
      <c r="K986" s="113" t="s">
        <v>45</v>
      </c>
      <c r="L986" s="115">
        <f>I985*O986</f>
        <v>310240.45440000005</v>
      </c>
      <c r="M986" s="115">
        <f>I985*P986</f>
        <v>12716.5545</v>
      </c>
      <c r="N986" s="115">
        <f t="shared" si="102"/>
        <v>322957.00890000007</v>
      </c>
      <c r="O986" s="115">
        <v>428.16</v>
      </c>
      <c r="P986" s="115">
        <v>17.55</v>
      </c>
      <c r="Q986" s="114"/>
      <c r="R986" s="102"/>
      <c r="S986" s="114" t="s">
        <v>265</v>
      </c>
      <c r="T986" s="114" t="s">
        <v>596</v>
      </c>
      <c r="U986" s="96"/>
      <c r="V986" s="99"/>
      <c r="W986" s="99"/>
    </row>
    <row r="987" spans="3:23" x14ac:dyDescent="0.3">
      <c r="C987" s="112"/>
      <c r="D987" s="63"/>
      <c r="E987" s="112"/>
      <c r="F987" s="112"/>
      <c r="G987" s="112"/>
      <c r="H987" s="112"/>
      <c r="I987" s="112"/>
      <c r="J987" s="64"/>
      <c r="K987" s="113" t="s">
        <v>229</v>
      </c>
      <c r="L987" s="115">
        <f>I985*O987</f>
        <v>807294.70260000008</v>
      </c>
      <c r="M987" s="115">
        <f>I985*P987</f>
        <v>25737.436800000003</v>
      </c>
      <c r="N987" s="115">
        <f t="shared" si="102"/>
        <v>833032.1394000001</v>
      </c>
      <c r="O987" s="115">
        <v>1114.1400000000001</v>
      </c>
      <c r="P987" s="115">
        <v>35.520000000000003</v>
      </c>
      <c r="Q987" s="114"/>
      <c r="R987" s="102"/>
      <c r="S987" s="114" t="s">
        <v>265</v>
      </c>
      <c r="T987" s="114" t="s">
        <v>596</v>
      </c>
      <c r="U987" s="96"/>
      <c r="V987" s="99"/>
      <c r="W987" s="99"/>
    </row>
    <row r="988" spans="3:23" ht="37.5" x14ac:dyDescent="0.3">
      <c r="C988" s="112">
        <v>9</v>
      </c>
      <c r="D988" s="63" t="s">
        <v>767</v>
      </c>
      <c r="E988" s="112">
        <v>1982</v>
      </c>
      <c r="F988" s="112"/>
      <c r="G988" s="112" t="s">
        <v>63</v>
      </c>
      <c r="H988" s="112">
        <v>2</v>
      </c>
      <c r="I988" s="112">
        <v>976.6</v>
      </c>
      <c r="J988" s="64">
        <v>624.6</v>
      </c>
      <c r="K988" s="113" t="s">
        <v>42</v>
      </c>
      <c r="L988" s="115">
        <f>I988*O988</f>
        <v>152564.45199999999</v>
      </c>
      <c r="M988" s="115">
        <f>I988*P988</f>
        <v>14902.915999999999</v>
      </c>
      <c r="N988" s="115">
        <f t="shared" si="102"/>
        <v>167467.36799999999</v>
      </c>
      <c r="O988" s="115">
        <v>156.22</v>
      </c>
      <c r="P988" s="115">
        <v>15.26</v>
      </c>
      <c r="Q988" s="114"/>
      <c r="R988" s="102"/>
      <c r="S988" s="114" t="s">
        <v>265</v>
      </c>
      <c r="T988" s="114" t="s">
        <v>596</v>
      </c>
      <c r="U988" s="96" t="s">
        <v>600</v>
      </c>
      <c r="V988" s="99"/>
      <c r="W988" s="99"/>
    </row>
    <row r="989" spans="3:23" ht="37.5" x14ac:dyDescent="0.3">
      <c r="C989" s="112">
        <v>10</v>
      </c>
      <c r="D989" s="63" t="s">
        <v>768</v>
      </c>
      <c r="E989" s="112">
        <v>1973</v>
      </c>
      <c r="F989" s="112"/>
      <c r="G989" s="112" t="s">
        <v>34</v>
      </c>
      <c r="H989" s="112">
        <v>2</v>
      </c>
      <c r="I989" s="112">
        <v>1394</v>
      </c>
      <c r="J989" s="64">
        <v>654.1</v>
      </c>
      <c r="K989" s="113" t="s">
        <v>42</v>
      </c>
      <c r="L989" s="115">
        <f>I989*O989</f>
        <v>169719.5</v>
      </c>
      <c r="M989" s="115">
        <f>I989*P989</f>
        <v>21174.86</v>
      </c>
      <c r="N989" s="115">
        <f t="shared" si="102"/>
        <v>190894.36</v>
      </c>
      <c r="O989" s="115">
        <v>121.75</v>
      </c>
      <c r="P989" s="115">
        <v>15.19</v>
      </c>
      <c r="Q989" s="114"/>
      <c r="R989" s="102"/>
      <c r="S989" s="114" t="s">
        <v>265</v>
      </c>
      <c r="T989" s="114" t="s">
        <v>596</v>
      </c>
      <c r="U989" s="96" t="s">
        <v>600</v>
      </c>
      <c r="V989" s="99"/>
      <c r="W989" s="99"/>
    </row>
    <row r="990" spans="3:23" x14ac:dyDescent="0.3">
      <c r="C990" s="112"/>
      <c r="D990" s="63"/>
      <c r="E990" s="112"/>
      <c r="F990" s="112"/>
      <c r="G990" s="112"/>
      <c r="H990" s="112"/>
      <c r="I990" s="112"/>
      <c r="J990" s="64"/>
      <c r="K990" s="113" t="s">
        <v>229</v>
      </c>
      <c r="L990" s="115">
        <f>I989*O990</f>
        <v>1234888.8400000001</v>
      </c>
      <c r="M990" s="115">
        <f>I989*P990</f>
        <v>26430.240000000002</v>
      </c>
      <c r="N990" s="115">
        <f t="shared" si="102"/>
        <v>1261319.08</v>
      </c>
      <c r="O990" s="115">
        <v>885.86</v>
      </c>
      <c r="P990" s="115">
        <v>18.96</v>
      </c>
      <c r="Q990" s="114"/>
      <c r="R990" s="102"/>
      <c r="S990" s="114" t="s">
        <v>265</v>
      </c>
      <c r="T990" s="114" t="s">
        <v>596</v>
      </c>
      <c r="U990" s="96"/>
      <c r="V990" s="99"/>
      <c r="W990" s="99"/>
    </row>
    <row r="991" spans="3:23" ht="37.5" x14ac:dyDescent="0.3">
      <c r="C991" s="112">
        <v>11</v>
      </c>
      <c r="D991" s="63" t="s">
        <v>769</v>
      </c>
      <c r="E991" s="112">
        <v>1961</v>
      </c>
      <c r="F991" s="112"/>
      <c r="G991" s="112" t="s">
        <v>34</v>
      </c>
      <c r="H991" s="112">
        <v>2</v>
      </c>
      <c r="I991" s="112">
        <v>564</v>
      </c>
      <c r="J991" s="64">
        <v>376</v>
      </c>
      <c r="K991" s="113" t="s">
        <v>42</v>
      </c>
      <c r="L991" s="115">
        <f>I991*O991</f>
        <v>68667</v>
      </c>
      <c r="M991" s="115">
        <f>I991*P991</f>
        <v>8567.16</v>
      </c>
      <c r="N991" s="115">
        <f t="shared" si="102"/>
        <v>77234.16</v>
      </c>
      <c r="O991" s="115">
        <v>121.75</v>
      </c>
      <c r="P991" s="115">
        <v>15.19</v>
      </c>
      <c r="Q991" s="114"/>
      <c r="R991" s="102"/>
      <c r="S991" s="114" t="s">
        <v>265</v>
      </c>
      <c r="T991" s="114" t="s">
        <v>596</v>
      </c>
      <c r="U991" s="96" t="s">
        <v>600</v>
      </c>
      <c r="V991" s="99"/>
      <c r="W991" s="99"/>
    </row>
    <row r="992" spans="3:23" x14ac:dyDescent="0.3">
      <c r="C992" s="112"/>
      <c r="D992" s="63"/>
      <c r="E992" s="112"/>
      <c r="F992" s="112"/>
      <c r="G992" s="112"/>
      <c r="H992" s="112"/>
      <c r="I992" s="112"/>
      <c r="J992" s="64"/>
      <c r="K992" s="113" t="s">
        <v>229</v>
      </c>
      <c r="L992" s="115">
        <f>I991*O992</f>
        <v>499625.04</v>
      </c>
      <c r="M992" s="115">
        <f>I991*P992</f>
        <v>10693.44</v>
      </c>
      <c r="N992" s="115">
        <f t="shared" si="102"/>
        <v>510318.48</v>
      </c>
      <c r="O992" s="115">
        <v>885.86</v>
      </c>
      <c r="P992" s="115">
        <v>18.96</v>
      </c>
      <c r="Q992" s="114"/>
      <c r="R992" s="102"/>
      <c r="S992" s="114" t="s">
        <v>265</v>
      </c>
      <c r="T992" s="114" t="s">
        <v>596</v>
      </c>
      <c r="U992" s="96"/>
      <c r="V992" s="99"/>
      <c r="W992" s="99"/>
    </row>
    <row r="993" spans="1:23" ht="37.5" x14ac:dyDescent="0.3">
      <c r="C993" s="112">
        <v>12</v>
      </c>
      <c r="D993" s="63" t="s">
        <v>770</v>
      </c>
      <c r="E993" s="112">
        <v>1961</v>
      </c>
      <c r="F993" s="112"/>
      <c r="G993" s="112" t="s">
        <v>34</v>
      </c>
      <c r="H993" s="112">
        <v>2</v>
      </c>
      <c r="I993" s="112">
        <v>544.65</v>
      </c>
      <c r="J993" s="64">
        <v>363.1</v>
      </c>
      <c r="K993" s="113" t="s">
        <v>42</v>
      </c>
      <c r="L993" s="115">
        <f>I993*O993</f>
        <v>66311.137499999997</v>
      </c>
      <c r="M993" s="115">
        <f>I993*P993</f>
        <v>8273.2335000000003</v>
      </c>
      <c r="N993" s="115">
        <f t="shared" si="102"/>
        <v>74584.370999999999</v>
      </c>
      <c r="O993" s="115">
        <v>121.75</v>
      </c>
      <c r="P993" s="115">
        <v>15.19</v>
      </c>
      <c r="Q993" s="114"/>
      <c r="R993" s="102"/>
      <c r="S993" s="114" t="s">
        <v>265</v>
      </c>
      <c r="T993" s="114" t="s">
        <v>596</v>
      </c>
      <c r="U993" s="96" t="s">
        <v>600</v>
      </c>
      <c r="V993" s="99"/>
      <c r="W993" s="99"/>
    </row>
    <row r="994" spans="1:23" x14ac:dyDescent="0.3">
      <c r="C994" s="112"/>
      <c r="D994" s="63"/>
      <c r="E994" s="112"/>
      <c r="F994" s="112"/>
      <c r="G994" s="112"/>
      <c r="H994" s="112"/>
      <c r="I994" s="112"/>
      <c r="J994" s="64"/>
      <c r="K994" s="113" t="s">
        <v>229</v>
      </c>
      <c r="L994" s="115">
        <f>I993*O994</f>
        <v>482483.64899999998</v>
      </c>
      <c r="M994" s="115">
        <f>I993*P994</f>
        <v>10326.564</v>
      </c>
      <c r="N994" s="115">
        <f t="shared" si="102"/>
        <v>492810.21299999999</v>
      </c>
      <c r="O994" s="115">
        <v>885.86</v>
      </c>
      <c r="P994" s="115">
        <v>18.96</v>
      </c>
      <c r="Q994" s="114"/>
      <c r="R994" s="102"/>
      <c r="S994" s="114" t="s">
        <v>265</v>
      </c>
      <c r="T994" s="114" t="s">
        <v>596</v>
      </c>
      <c r="U994" s="96"/>
      <c r="V994" s="99"/>
      <c r="W994" s="99"/>
    </row>
    <row r="995" spans="1:23" ht="37.5" x14ac:dyDescent="0.3">
      <c r="C995" s="112">
        <v>13</v>
      </c>
      <c r="D995" s="63" t="s">
        <v>771</v>
      </c>
      <c r="E995" s="112">
        <v>1989</v>
      </c>
      <c r="F995" s="112"/>
      <c r="G995" s="112" t="s">
        <v>34</v>
      </c>
      <c r="H995" s="112">
        <v>2</v>
      </c>
      <c r="I995" s="112">
        <v>7661.62</v>
      </c>
      <c r="J995" s="64">
        <v>3830.81</v>
      </c>
      <c r="K995" s="113" t="s">
        <v>42</v>
      </c>
      <c r="L995" s="115">
        <f t="shared" ref="L995:L1002" si="103">I995*O995</f>
        <v>1191381.9099999999</v>
      </c>
      <c r="M995" s="115">
        <f t="shared" ref="M995:M1002" si="104">I995*P995</f>
        <v>114694.45140000001</v>
      </c>
      <c r="N995" s="115">
        <f t="shared" si="102"/>
        <v>1306076.3613999998</v>
      </c>
      <c r="O995" s="115">
        <v>155.5</v>
      </c>
      <c r="P995" s="115">
        <v>14.97</v>
      </c>
      <c r="Q995" s="114"/>
      <c r="R995" s="102"/>
      <c r="S995" s="114" t="s">
        <v>265</v>
      </c>
      <c r="T995" s="114" t="s">
        <v>596</v>
      </c>
      <c r="U995" s="96" t="s">
        <v>589</v>
      </c>
      <c r="V995" s="99"/>
      <c r="W995" s="99"/>
    </row>
    <row r="996" spans="1:23" ht="37.5" x14ac:dyDescent="0.3">
      <c r="C996" s="112">
        <v>14</v>
      </c>
      <c r="D996" s="63" t="s">
        <v>772</v>
      </c>
      <c r="E996" s="112">
        <v>1988</v>
      </c>
      <c r="F996" s="112"/>
      <c r="G996" s="112" t="s">
        <v>34</v>
      </c>
      <c r="H996" s="112">
        <v>2</v>
      </c>
      <c r="I996" s="112">
        <v>2257.8000000000002</v>
      </c>
      <c r="J996" s="64">
        <v>893.4</v>
      </c>
      <c r="K996" s="113" t="s">
        <v>42</v>
      </c>
      <c r="L996" s="115">
        <f t="shared" si="103"/>
        <v>346211.05200000003</v>
      </c>
      <c r="M996" s="115">
        <f t="shared" si="104"/>
        <v>34318.559999999998</v>
      </c>
      <c r="N996" s="115">
        <f t="shared" si="102"/>
        <v>380529.61200000002</v>
      </c>
      <c r="O996" s="115">
        <v>153.34</v>
      </c>
      <c r="P996" s="115">
        <v>15.2</v>
      </c>
      <c r="Q996" s="114"/>
      <c r="R996" s="102"/>
      <c r="S996" s="114" t="s">
        <v>265</v>
      </c>
      <c r="T996" s="114" t="s">
        <v>596</v>
      </c>
      <c r="U996" s="96"/>
      <c r="V996" s="99"/>
      <c r="W996" s="99"/>
    </row>
    <row r="997" spans="1:23" ht="37.5" x14ac:dyDescent="0.3">
      <c r="C997" s="112">
        <v>15</v>
      </c>
      <c r="D997" s="63" t="s">
        <v>773</v>
      </c>
      <c r="E997" s="112">
        <v>1989</v>
      </c>
      <c r="F997" s="112"/>
      <c r="G997" s="112" t="s">
        <v>34</v>
      </c>
      <c r="H997" s="112">
        <v>3</v>
      </c>
      <c r="I997" s="112">
        <v>2436.14</v>
      </c>
      <c r="J997" s="64">
        <v>1262.9000000000001</v>
      </c>
      <c r="K997" s="113" t="s">
        <v>42</v>
      </c>
      <c r="L997" s="115">
        <f t="shared" si="103"/>
        <v>378819.76999999996</v>
      </c>
      <c r="M997" s="115">
        <f t="shared" si="104"/>
        <v>36469.015800000001</v>
      </c>
      <c r="N997" s="115">
        <f t="shared" si="102"/>
        <v>415288.78579999995</v>
      </c>
      <c r="O997" s="115">
        <v>155.5</v>
      </c>
      <c r="P997" s="115">
        <v>14.97</v>
      </c>
      <c r="Q997" s="114"/>
      <c r="R997" s="102"/>
      <c r="S997" s="114" t="s">
        <v>265</v>
      </c>
      <c r="T997" s="114" t="s">
        <v>596</v>
      </c>
      <c r="U997" s="96"/>
      <c r="V997" s="99"/>
      <c r="W997" s="99"/>
    </row>
    <row r="998" spans="1:23" s="61" customFormat="1" ht="37.5" x14ac:dyDescent="0.3">
      <c r="A998" s="133"/>
      <c r="B998" s="1"/>
      <c r="C998" s="112">
        <v>16</v>
      </c>
      <c r="D998" s="63" t="s">
        <v>774</v>
      </c>
      <c r="E998" s="112">
        <v>1984</v>
      </c>
      <c r="F998" s="112"/>
      <c r="G998" s="112" t="s">
        <v>34</v>
      </c>
      <c r="H998" s="112">
        <v>2</v>
      </c>
      <c r="I998" s="112">
        <v>2143.8000000000002</v>
      </c>
      <c r="J998" s="64">
        <v>859</v>
      </c>
      <c r="K998" s="113" t="s">
        <v>42</v>
      </c>
      <c r="L998" s="115">
        <f t="shared" si="103"/>
        <v>328730.29200000002</v>
      </c>
      <c r="M998" s="115">
        <f t="shared" si="104"/>
        <v>32585.760000000002</v>
      </c>
      <c r="N998" s="115">
        <f t="shared" si="102"/>
        <v>361316.05200000003</v>
      </c>
      <c r="O998" s="115">
        <v>153.34</v>
      </c>
      <c r="P998" s="115">
        <v>15.2</v>
      </c>
      <c r="Q998" s="114"/>
      <c r="R998" s="102"/>
      <c r="S998" s="114" t="s">
        <v>265</v>
      </c>
      <c r="T998" s="114" t="s">
        <v>596</v>
      </c>
      <c r="U998" s="100"/>
      <c r="V998" s="97"/>
      <c r="W998" s="97"/>
    </row>
    <row r="999" spans="1:23" ht="37.5" x14ac:dyDescent="0.3">
      <c r="C999" s="112">
        <v>17</v>
      </c>
      <c r="D999" s="63" t="s">
        <v>775</v>
      </c>
      <c r="E999" s="112">
        <v>1977</v>
      </c>
      <c r="F999" s="112"/>
      <c r="G999" s="112" t="s">
        <v>34</v>
      </c>
      <c r="H999" s="112">
        <v>2</v>
      </c>
      <c r="I999" s="110">
        <v>1679.8</v>
      </c>
      <c r="J999" s="112">
        <v>719.8</v>
      </c>
      <c r="K999" s="67" t="s">
        <v>42</v>
      </c>
      <c r="L999" s="110">
        <f t="shared" si="103"/>
        <v>257580.53200000001</v>
      </c>
      <c r="M999" s="115">
        <f t="shared" si="104"/>
        <v>25532.959999999999</v>
      </c>
      <c r="N999" s="115">
        <f>L999+M999</f>
        <v>283113.49200000003</v>
      </c>
      <c r="O999" s="115">
        <v>153.34</v>
      </c>
      <c r="P999" s="115">
        <v>15.2</v>
      </c>
      <c r="Q999" s="30"/>
      <c r="R999" s="115"/>
      <c r="S999" s="122" t="s">
        <v>37</v>
      </c>
      <c r="T999" s="122" t="s">
        <v>265</v>
      </c>
    </row>
    <row r="1000" spans="1:23" ht="37.5" x14ac:dyDescent="0.3">
      <c r="C1000" s="112">
        <v>18</v>
      </c>
      <c r="D1000" s="63" t="s">
        <v>776</v>
      </c>
      <c r="E1000" s="112">
        <v>1981</v>
      </c>
      <c r="F1000" s="112"/>
      <c r="G1000" s="112" t="s">
        <v>34</v>
      </c>
      <c r="H1000" s="112">
        <v>2</v>
      </c>
      <c r="I1000" s="110">
        <v>2127.8000000000002</v>
      </c>
      <c r="J1000" s="112">
        <v>879.8</v>
      </c>
      <c r="K1000" s="67" t="s">
        <v>42</v>
      </c>
      <c r="L1000" s="110">
        <f t="shared" si="103"/>
        <v>326276.85200000001</v>
      </c>
      <c r="M1000" s="115">
        <f t="shared" si="104"/>
        <v>32342.560000000001</v>
      </c>
      <c r="N1000" s="115">
        <f>L1000+M1000</f>
        <v>358619.41200000001</v>
      </c>
      <c r="O1000" s="115">
        <v>153.34</v>
      </c>
      <c r="P1000" s="115">
        <v>15.2</v>
      </c>
      <c r="Q1000" s="30"/>
      <c r="R1000" s="115"/>
      <c r="S1000" s="122" t="s">
        <v>37</v>
      </c>
      <c r="T1000" s="122" t="s">
        <v>265</v>
      </c>
    </row>
    <row r="1001" spans="1:23" ht="37.5" x14ac:dyDescent="0.3">
      <c r="C1001" s="112">
        <v>19</v>
      </c>
      <c r="D1001" s="63" t="s">
        <v>777</v>
      </c>
      <c r="E1001" s="112">
        <v>1979</v>
      </c>
      <c r="F1001" s="112"/>
      <c r="G1001" s="112" t="s">
        <v>34</v>
      </c>
      <c r="H1001" s="112">
        <v>2</v>
      </c>
      <c r="I1001" s="110">
        <v>2127.3000000000002</v>
      </c>
      <c r="J1001" s="112">
        <v>879.3</v>
      </c>
      <c r="K1001" s="67" t="s">
        <v>42</v>
      </c>
      <c r="L1001" s="110">
        <f t="shared" si="103"/>
        <v>326200.18200000003</v>
      </c>
      <c r="M1001" s="115">
        <f t="shared" si="104"/>
        <v>32334.960000000003</v>
      </c>
      <c r="N1001" s="115">
        <f>L1001+M1001</f>
        <v>358535.14200000005</v>
      </c>
      <c r="O1001" s="115">
        <v>153.34</v>
      </c>
      <c r="P1001" s="115">
        <v>15.2</v>
      </c>
      <c r="Q1001" s="30"/>
      <c r="R1001" s="115"/>
      <c r="S1001" s="122" t="s">
        <v>37</v>
      </c>
      <c r="T1001" s="122" t="s">
        <v>265</v>
      </c>
    </row>
    <row r="1002" spans="1:23" ht="37.5" x14ac:dyDescent="0.3">
      <c r="C1002" s="112">
        <v>20</v>
      </c>
      <c r="D1002" s="63" t="s">
        <v>778</v>
      </c>
      <c r="E1002" s="112">
        <v>1978</v>
      </c>
      <c r="F1002" s="112"/>
      <c r="G1002" s="112" t="s">
        <v>34</v>
      </c>
      <c r="H1002" s="112">
        <v>2</v>
      </c>
      <c r="I1002" s="110">
        <v>2125.5</v>
      </c>
      <c r="J1002" s="112">
        <v>877.5</v>
      </c>
      <c r="K1002" s="67" t="s">
        <v>42</v>
      </c>
      <c r="L1002" s="110">
        <f t="shared" si="103"/>
        <v>325924.17</v>
      </c>
      <c r="M1002" s="115">
        <f t="shared" si="104"/>
        <v>32307.599999999999</v>
      </c>
      <c r="N1002" s="115">
        <f>L1002+M1002</f>
        <v>358231.76999999996</v>
      </c>
      <c r="O1002" s="115">
        <v>153.34</v>
      </c>
      <c r="P1002" s="115">
        <v>15.2</v>
      </c>
      <c r="Q1002" s="30"/>
      <c r="R1002" s="115"/>
      <c r="S1002" s="122" t="s">
        <v>37</v>
      </c>
      <c r="T1002" s="122" t="s">
        <v>265</v>
      </c>
    </row>
    <row r="1003" spans="1:23" s="61" customFormat="1" x14ac:dyDescent="0.3">
      <c r="A1003" s="133"/>
      <c r="B1003" s="1"/>
      <c r="C1003" s="32"/>
      <c r="D1003" s="62" t="s">
        <v>381</v>
      </c>
      <c r="E1003" s="32"/>
      <c r="F1003" s="32"/>
      <c r="G1003" s="32"/>
      <c r="H1003" s="32"/>
      <c r="I1003" s="32"/>
      <c r="J1003" s="27"/>
      <c r="K1003" s="25"/>
      <c r="L1003" s="30">
        <f>SUM(L1004:L1027)</f>
        <v>29818160.898899995</v>
      </c>
      <c r="M1003" s="30">
        <f>SUM(M1004:M1027)</f>
        <v>3002151.6607000008</v>
      </c>
      <c r="N1003" s="30">
        <f>SUM(N1004:N1027)</f>
        <v>32820312.559599992</v>
      </c>
      <c r="O1003" s="30"/>
      <c r="P1003" s="30"/>
      <c r="Q1003" s="24"/>
      <c r="R1003" s="47"/>
      <c r="S1003" s="114"/>
      <c r="T1003" s="114"/>
      <c r="U1003" s="101"/>
      <c r="V1003" s="97"/>
      <c r="W1003" s="97"/>
    </row>
    <row r="1004" spans="1:23" ht="37.5" x14ac:dyDescent="0.3">
      <c r="C1004" s="112">
        <v>1</v>
      </c>
      <c r="D1004" s="63" t="s">
        <v>779</v>
      </c>
      <c r="E1004" s="112">
        <v>1981</v>
      </c>
      <c r="F1004" s="112"/>
      <c r="G1004" s="112" t="s">
        <v>83</v>
      </c>
      <c r="H1004" s="112">
        <v>5</v>
      </c>
      <c r="I1004" s="112">
        <v>9693</v>
      </c>
      <c r="J1004" s="64">
        <v>5520.76</v>
      </c>
      <c r="K1004" s="113" t="s">
        <v>42</v>
      </c>
      <c r="L1004" s="115">
        <f>I1004*O1004</f>
        <v>1432722.33</v>
      </c>
      <c r="M1004" s="115">
        <f>I1004*P1004</f>
        <v>144522.63</v>
      </c>
      <c r="N1004" s="115">
        <f>L1004+M1004</f>
        <v>1577244.96</v>
      </c>
      <c r="O1004" s="115">
        <v>147.81</v>
      </c>
      <c r="P1004" s="115">
        <v>14.91</v>
      </c>
      <c r="Q1004" s="114"/>
      <c r="R1004" s="102"/>
      <c r="S1004" s="114" t="s">
        <v>265</v>
      </c>
      <c r="T1004" s="114" t="s">
        <v>596</v>
      </c>
      <c r="U1004" s="96" t="s">
        <v>589</v>
      </c>
      <c r="V1004" s="99"/>
      <c r="W1004" s="99"/>
    </row>
    <row r="1005" spans="1:23" ht="37.5" x14ac:dyDescent="0.3">
      <c r="B1005" s="137"/>
      <c r="C1005" s="112">
        <v>2</v>
      </c>
      <c r="D1005" s="63" t="s">
        <v>780</v>
      </c>
      <c r="E1005" s="112">
        <v>1980</v>
      </c>
      <c r="F1005" s="112"/>
      <c r="G1005" s="112" t="s">
        <v>83</v>
      </c>
      <c r="H1005" s="112">
        <v>5</v>
      </c>
      <c r="I1005" s="112">
        <v>9733</v>
      </c>
      <c r="J1005" s="64">
        <v>5560.7</v>
      </c>
      <c r="K1005" s="113" t="s">
        <v>42</v>
      </c>
      <c r="L1005" s="115">
        <f>I1005*O1005</f>
        <v>1438634.73</v>
      </c>
      <c r="M1005" s="115">
        <f>I1005*P1005</f>
        <v>145119.03</v>
      </c>
      <c r="N1005" s="115">
        <f>L1005+M1005</f>
        <v>1583753.76</v>
      </c>
      <c r="O1005" s="115">
        <v>147.81</v>
      </c>
      <c r="P1005" s="115">
        <v>14.91</v>
      </c>
      <c r="Q1005" s="114"/>
      <c r="R1005" s="102"/>
      <c r="S1005" s="114" t="s">
        <v>265</v>
      </c>
      <c r="T1005" s="114" t="s">
        <v>596</v>
      </c>
      <c r="U1005" s="96" t="s">
        <v>589</v>
      </c>
      <c r="V1005" s="99"/>
      <c r="W1005" s="99"/>
    </row>
    <row r="1006" spans="1:23" ht="37.5" x14ac:dyDescent="0.3">
      <c r="B1006" s="103"/>
      <c r="C1006" s="112">
        <v>3</v>
      </c>
      <c r="D1006" s="63" t="s">
        <v>781</v>
      </c>
      <c r="E1006" s="112">
        <v>1979</v>
      </c>
      <c r="G1006" s="112" t="s">
        <v>83</v>
      </c>
      <c r="H1006" s="112">
        <v>5</v>
      </c>
      <c r="I1006" s="112">
        <v>9911.94</v>
      </c>
      <c r="J1006" s="64">
        <v>5739.7</v>
      </c>
      <c r="K1006" s="113" t="s">
        <v>42</v>
      </c>
      <c r="L1006" s="115">
        <f t="shared" ref="L1006:L1027" si="105">I1006*O1006</f>
        <v>1465083.8514</v>
      </c>
      <c r="M1006" s="115">
        <f t="shared" ref="M1006:M1027" si="106">I1006*P1006</f>
        <v>147787.02540000001</v>
      </c>
      <c r="N1006" s="115">
        <f t="shared" ref="N1006:N1027" si="107">L1006+M1006</f>
        <v>1612870.8768</v>
      </c>
      <c r="O1006" s="115">
        <v>147.81</v>
      </c>
      <c r="P1006" s="115">
        <v>14.91</v>
      </c>
      <c r="Q1006" s="114"/>
      <c r="R1006" s="102"/>
      <c r="S1006" s="114" t="s">
        <v>265</v>
      </c>
      <c r="T1006" s="114" t="s">
        <v>596</v>
      </c>
      <c r="U1006" s="96" t="s">
        <v>702</v>
      </c>
      <c r="V1006" s="99"/>
      <c r="W1006" s="99"/>
    </row>
    <row r="1007" spans="1:23" ht="37.5" x14ac:dyDescent="0.3">
      <c r="B1007" s="137"/>
      <c r="C1007" s="112">
        <v>4</v>
      </c>
      <c r="D1007" s="63" t="s">
        <v>782</v>
      </c>
      <c r="E1007" s="112">
        <v>1987</v>
      </c>
      <c r="F1007" s="112"/>
      <c r="G1007" s="112" t="s">
        <v>34</v>
      </c>
      <c r="H1007" s="112">
        <v>5</v>
      </c>
      <c r="I1007" s="112">
        <v>9744</v>
      </c>
      <c r="J1007" s="64">
        <v>5571</v>
      </c>
      <c r="K1007" s="113" t="s">
        <v>42</v>
      </c>
      <c r="L1007" s="115">
        <f t="shared" si="105"/>
        <v>1465984.7999999998</v>
      </c>
      <c r="M1007" s="115">
        <f t="shared" si="106"/>
        <v>145770.24000000002</v>
      </c>
      <c r="N1007" s="115">
        <f t="shared" si="107"/>
        <v>1611755.0399999998</v>
      </c>
      <c r="O1007" s="115">
        <v>150.44999999999999</v>
      </c>
      <c r="P1007" s="115">
        <v>14.96</v>
      </c>
      <c r="Q1007" s="114"/>
      <c r="R1007" s="102"/>
      <c r="S1007" s="114" t="s">
        <v>265</v>
      </c>
      <c r="T1007" s="114" t="s">
        <v>596</v>
      </c>
      <c r="U1007" s="96" t="s">
        <v>589</v>
      </c>
      <c r="V1007" s="99"/>
      <c r="W1007" s="99"/>
    </row>
    <row r="1008" spans="1:23" ht="37.5" x14ac:dyDescent="0.3">
      <c r="B1008" s="137"/>
      <c r="C1008" s="112">
        <v>5</v>
      </c>
      <c r="D1008" s="63" t="s">
        <v>783</v>
      </c>
      <c r="E1008" s="112">
        <v>1981</v>
      </c>
      <c r="F1008" s="112"/>
      <c r="G1008" s="112" t="s">
        <v>83</v>
      </c>
      <c r="H1008" s="112">
        <v>5</v>
      </c>
      <c r="I1008" s="112">
        <v>10690.47</v>
      </c>
      <c r="J1008" s="64">
        <v>6518.23</v>
      </c>
      <c r="K1008" s="113" t="s">
        <v>42</v>
      </c>
      <c r="L1008" s="115">
        <f t="shared" si="105"/>
        <v>1580158.3706999999</v>
      </c>
      <c r="M1008" s="115">
        <f t="shared" si="106"/>
        <v>159394.90769999998</v>
      </c>
      <c r="N1008" s="115">
        <f t="shared" si="107"/>
        <v>1739553.2783999997</v>
      </c>
      <c r="O1008" s="115">
        <v>147.81</v>
      </c>
      <c r="P1008" s="115">
        <v>14.91</v>
      </c>
      <c r="Q1008" s="114"/>
      <c r="R1008" s="102"/>
      <c r="S1008" s="114" t="s">
        <v>265</v>
      </c>
      <c r="T1008" s="114" t="s">
        <v>596</v>
      </c>
      <c r="U1008" s="96" t="s">
        <v>589</v>
      </c>
      <c r="V1008" s="99"/>
      <c r="W1008" s="99"/>
    </row>
    <row r="1009" spans="2:23" ht="37.5" x14ac:dyDescent="0.3">
      <c r="B1009" s="137"/>
      <c r="C1009" s="112">
        <v>6</v>
      </c>
      <c r="D1009" s="63" t="s">
        <v>784</v>
      </c>
      <c r="E1009" s="112">
        <v>1992</v>
      </c>
      <c r="F1009" s="112"/>
      <c r="G1009" s="112" t="s">
        <v>34</v>
      </c>
      <c r="H1009" s="112">
        <v>5</v>
      </c>
      <c r="I1009" s="112">
        <v>3503.12</v>
      </c>
      <c r="J1009" s="64">
        <v>2295.4</v>
      </c>
      <c r="K1009" s="113" t="s">
        <v>42</v>
      </c>
      <c r="L1009" s="115">
        <f t="shared" si="105"/>
        <v>527044.40399999998</v>
      </c>
      <c r="M1009" s="115">
        <f t="shared" si="106"/>
        <v>52406.675199999998</v>
      </c>
      <c r="N1009" s="115">
        <f t="shared" si="107"/>
        <v>579451.07920000004</v>
      </c>
      <c r="O1009" s="115">
        <v>150.44999999999999</v>
      </c>
      <c r="P1009" s="115">
        <v>14.96</v>
      </c>
      <c r="Q1009" s="114"/>
      <c r="R1009" s="102"/>
      <c r="S1009" s="114" t="s">
        <v>265</v>
      </c>
      <c r="T1009" s="114" t="s">
        <v>596</v>
      </c>
      <c r="U1009" s="96" t="s">
        <v>589</v>
      </c>
      <c r="V1009" s="99"/>
      <c r="W1009" s="99"/>
    </row>
    <row r="1010" spans="2:23" ht="37.5" x14ac:dyDescent="0.3">
      <c r="B1010" s="137"/>
      <c r="C1010" s="112">
        <v>7</v>
      </c>
      <c r="D1010" s="63" t="s">
        <v>785</v>
      </c>
      <c r="E1010" s="112">
        <v>1989</v>
      </c>
      <c r="F1010" s="112"/>
      <c r="G1010" s="112" t="s">
        <v>34</v>
      </c>
      <c r="H1010" s="112">
        <v>4</v>
      </c>
      <c r="I1010" s="112">
        <v>10042.66</v>
      </c>
      <c r="J1010" s="64">
        <v>5870.42</v>
      </c>
      <c r="K1010" s="113" t="s">
        <v>42</v>
      </c>
      <c r="L1010" s="115">
        <f t="shared" si="105"/>
        <v>1510918.1969999999</v>
      </c>
      <c r="M1010" s="115">
        <f t="shared" si="106"/>
        <v>150238.1936</v>
      </c>
      <c r="N1010" s="115">
        <f t="shared" si="107"/>
        <v>1661156.3906</v>
      </c>
      <c r="O1010" s="115">
        <v>150.44999999999999</v>
      </c>
      <c r="P1010" s="115">
        <v>14.96</v>
      </c>
      <c r="Q1010" s="114"/>
      <c r="R1010" s="102"/>
      <c r="S1010" s="114" t="s">
        <v>265</v>
      </c>
      <c r="T1010" s="114" t="s">
        <v>596</v>
      </c>
      <c r="U1010" s="96" t="s">
        <v>589</v>
      </c>
      <c r="V1010" s="99"/>
      <c r="W1010" s="99"/>
    </row>
    <row r="1011" spans="2:23" ht="37.5" x14ac:dyDescent="0.3">
      <c r="B1011" s="137"/>
      <c r="C1011" s="112">
        <v>8</v>
      </c>
      <c r="D1011" s="63" t="s">
        <v>786</v>
      </c>
      <c r="E1011" s="112">
        <v>1988</v>
      </c>
      <c r="F1011" s="112"/>
      <c r="G1011" s="112" t="s">
        <v>83</v>
      </c>
      <c r="H1011" s="112">
        <v>5</v>
      </c>
      <c r="I1011" s="112">
        <v>7869.94</v>
      </c>
      <c r="J1011" s="64">
        <v>3697.7</v>
      </c>
      <c r="K1011" s="113" t="s">
        <v>42</v>
      </c>
      <c r="L1011" s="115">
        <f t="shared" si="105"/>
        <v>1163255.8314</v>
      </c>
      <c r="M1011" s="115">
        <f t="shared" si="106"/>
        <v>117340.8054</v>
      </c>
      <c r="N1011" s="115">
        <f t="shared" si="107"/>
        <v>1280596.6368</v>
      </c>
      <c r="O1011" s="115">
        <v>147.81</v>
      </c>
      <c r="P1011" s="115">
        <v>14.91</v>
      </c>
      <c r="Q1011" s="114"/>
      <c r="R1011" s="102"/>
      <c r="S1011" s="114" t="s">
        <v>265</v>
      </c>
      <c r="T1011" s="114" t="s">
        <v>596</v>
      </c>
      <c r="U1011" s="96" t="s">
        <v>589</v>
      </c>
      <c r="V1011" s="99"/>
      <c r="W1011" s="99"/>
    </row>
    <row r="1012" spans="2:23" ht="37.5" x14ac:dyDescent="0.3">
      <c r="B1012" s="137"/>
      <c r="C1012" s="112">
        <v>9</v>
      </c>
      <c r="D1012" s="63" t="s">
        <v>787</v>
      </c>
      <c r="E1012" s="112">
        <v>1989</v>
      </c>
      <c r="F1012" s="112"/>
      <c r="G1012" s="112" t="s">
        <v>83</v>
      </c>
      <c r="H1012" s="112">
        <v>5</v>
      </c>
      <c r="I1012" s="112">
        <v>8696.64</v>
      </c>
      <c r="J1012" s="64">
        <v>4524.3999999999996</v>
      </c>
      <c r="K1012" s="113" t="s">
        <v>42</v>
      </c>
      <c r="L1012" s="115">
        <f t="shared" si="105"/>
        <v>1285450.3584</v>
      </c>
      <c r="M1012" s="115">
        <f t="shared" si="106"/>
        <v>129666.90239999999</v>
      </c>
      <c r="N1012" s="115">
        <f t="shared" si="107"/>
        <v>1415117.2608</v>
      </c>
      <c r="O1012" s="115">
        <v>147.81</v>
      </c>
      <c r="P1012" s="115">
        <v>14.91</v>
      </c>
      <c r="Q1012" s="114"/>
      <c r="R1012" s="102"/>
      <c r="S1012" s="114" t="s">
        <v>265</v>
      </c>
      <c r="T1012" s="114" t="s">
        <v>596</v>
      </c>
      <c r="U1012" s="96" t="s">
        <v>589</v>
      </c>
      <c r="V1012" s="99"/>
      <c r="W1012" s="99"/>
    </row>
    <row r="1013" spans="2:23" ht="37.5" x14ac:dyDescent="0.3">
      <c r="B1013" s="137"/>
      <c r="C1013" s="112">
        <v>10</v>
      </c>
      <c r="D1013" s="63" t="s">
        <v>788</v>
      </c>
      <c r="E1013" s="112">
        <v>1987</v>
      </c>
      <c r="F1013" s="112"/>
      <c r="G1013" s="112" t="s">
        <v>83</v>
      </c>
      <c r="H1013" s="112">
        <v>5</v>
      </c>
      <c r="I1013" s="112">
        <v>10681.74</v>
      </c>
      <c r="J1013" s="64">
        <v>6509.5</v>
      </c>
      <c r="K1013" s="113" t="s">
        <v>42</v>
      </c>
      <c r="L1013" s="115">
        <f t="shared" si="105"/>
        <v>1578867.9894000001</v>
      </c>
      <c r="M1013" s="115">
        <f t="shared" si="106"/>
        <v>159264.74340000001</v>
      </c>
      <c r="N1013" s="115">
        <f t="shared" si="107"/>
        <v>1738132.7328000001</v>
      </c>
      <c r="O1013" s="115">
        <v>147.81</v>
      </c>
      <c r="P1013" s="115">
        <v>14.91</v>
      </c>
      <c r="Q1013" s="114"/>
      <c r="R1013" s="102"/>
      <c r="S1013" s="114" t="s">
        <v>265</v>
      </c>
      <c r="T1013" s="114" t="s">
        <v>596</v>
      </c>
      <c r="U1013" s="96" t="s">
        <v>589</v>
      </c>
      <c r="V1013" s="99"/>
      <c r="W1013" s="99"/>
    </row>
    <row r="1014" spans="2:23" ht="37.5" x14ac:dyDescent="0.3">
      <c r="B1014" s="137"/>
      <c r="C1014" s="112">
        <v>11</v>
      </c>
      <c r="D1014" s="63" t="s">
        <v>789</v>
      </c>
      <c r="E1014" s="112">
        <v>1987</v>
      </c>
      <c r="F1014" s="112"/>
      <c r="G1014" s="112" t="s">
        <v>83</v>
      </c>
      <c r="H1014" s="112">
        <v>5</v>
      </c>
      <c r="I1014" s="112">
        <v>8685.24</v>
      </c>
      <c r="J1014" s="64">
        <v>4513</v>
      </c>
      <c r="K1014" s="113" t="s">
        <v>42</v>
      </c>
      <c r="L1014" s="115">
        <f t="shared" si="105"/>
        <v>1283765.3244</v>
      </c>
      <c r="M1014" s="115">
        <f t="shared" si="106"/>
        <v>129496.9284</v>
      </c>
      <c r="N1014" s="115">
        <f t="shared" si="107"/>
        <v>1413262.2528000001</v>
      </c>
      <c r="O1014" s="115">
        <v>147.81</v>
      </c>
      <c r="P1014" s="115">
        <v>14.91</v>
      </c>
      <c r="Q1014" s="114"/>
      <c r="R1014" s="102"/>
      <c r="S1014" s="114" t="s">
        <v>265</v>
      </c>
      <c r="T1014" s="114" t="s">
        <v>596</v>
      </c>
      <c r="U1014" s="96" t="s">
        <v>589</v>
      </c>
      <c r="V1014" s="99"/>
      <c r="W1014" s="99"/>
    </row>
    <row r="1015" spans="2:23" ht="37.5" x14ac:dyDescent="0.3">
      <c r="B1015" s="137"/>
      <c r="C1015" s="112">
        <v>12</v>
      </c>
      <c r="D1015" s="63" t="s">
        <v>790</v>
      </c>
      <c r="E1015" s="112">
        <v>1989</v>
      </c>
      <c r="F1015" s="112"/>
      <c r="G1015" s="112" t="s">
        <v>83</v>
      </c>
      <c r="H1015" s="112">
        <v>5</v>
      </c>
      <c r="I1015" s="112">
        <v>7916.84</v>
      </c>
      <c r="J1015" s="64">
        <v>3744.6</v>
      </c>
      <c r="K1015" s="113" t="s">
        <v>42</v>
      </c>
      <c r="L1015" s="115">
        <f t="shared" si="105"/>
        <v>1170188.1204000001</v>
      </c>
      <c r="M1015" s="115">
        <f t="shared" si="106"/>
        <v>118040.08440000001</v>
      </c>
      <c r="N1015" s="115">
        <f t="shared" si="107"/>
        <v>1288228.2048000002</v>
      </c>
      <c r="O1015" s="115">
        <v>147.81</v>
      </c>
      <c r="P1015" s="115">
        <v>14.91</v>
      </c>
      <c r="Q1015" s="114"/>
      <c r="R1015" s="102"/>
      <c r="S1015" s="114" t="s">
        <v>265</v>
      </c>
      <c r="T1015" s="114" t="s">
        <v>596</v>
      </c>
      <c r="U1015" s="96" t="s">
        <v>589</v>
      </c>
      <c r="V1015" s="99"/>
      <c r="W1015" s="99"/>
    </row>
    <row r="1016" spans="2:23" ht="37.5" x14ac:dyDescent="0.3">
      <c r="B1016" s="137"/>
      <c r="C1016" s="112">
        <v>13</v>
      </c>
      <c r="D1016" s="63" t="s">
        <v>791</v>
      </c>
      <c r="E1016" s="112">
        <v>1990</v>
      </c>
      <c r="F1016" s="112"/>
      <c r="G1016" s="112" t="s">
        <v>83</v>
      </c>
      <c r="H1016" s="112">
        <v>5</v>
      </c>
      <c r="I1016" s="112">
        <v>9375</v>
      </c>
      <c r="J1016" s="64">
        <v>7992.5</v>
      </c>
      <c r="K1016" s="113" t="s">
        <v>42</v>
      </c>
      <c r="L1016" s="115">
        <f t="shared" si="105"/>
        <v>1385718.75</v>
      </c>
      <c r="M1016" s="115">
        <f t="shared" si="106"/>
        <v>139781.25</v>
      </c>
      <c r="N1016" s="115">
        <f t="shared" si="107"/>
        <v>1525500</v>
      </c>
      <c r="O1016" s="115">
        <v>147.81</v>
      </c>
      <c r="P1016" s="115">
        <v>14.91</v>
      </c>
      <c r="Q1016" s="114"/>
      <c r="R1016" s="102"/>
      <c r="S1016" s="114" t="s">
        <v>265</v>
      </c>
      <c r="T1016" s="114" t="s">
        <v>596</v>
      </c>
      <c r="U1016" s="96" t="s">
        <v>589</v>
      </c>
      <c r="V1016" s="99"/>
      <c r="W1016" s="99"/>
    </row>
    <row r="1017" spans="2:23" ht="37.5" x14ac:dyDescent="0.3">
      <c r="B1017" s="137"/>
      <c r="C1017" s="112">
        <v>14</v>
      </c>
      <c r="D1017" s="63" t="s">
        <v>792</v>
      </c>
      <c r="E1017" s="112">
        <v>1980</v>
      </c>
      <c r="F1017" s="112"/>
      <c r="G1017" s="112" t="s">
        <v>83</v>
      </c>
      <c r="H1017" s="112">
        <v>5</v>
      </c>
      <c r="I1017" s="112">
        <v>10675</v>
      </c>
      <c r="J1017" s="64">
        <v>6505.5</v>
      </c>
      <c r="K1017" s="113" t="s">
        <v>42</v>
      </c>
      <c r="L1017" s="115">
        <f t="shared" si="105"/>
        <v>1577871.75</v>
      </c>
      <c r="M1017" s="115">
        <f t="shared" si="106"/>
        <v>159164.25</v>
      </c>
      <c r="N1017" s="115">
        <f t="shared" si="107"/>
        <v>1737036</v>
      </c>
      <c r="O1017" s="115">
        <v>147.81</v>
      </c>
      <c r="P1017" s="115">
        <v>14.91</v>
      </c>
      <c r="Q1017" s="114"/>
      <c r="R1017" s="102"/>
      <c r="S1017" s="114" t="s">
        <v>265</v>
      </c>
      <c r="T1017" s="114" t="s">
        <v>596</v>
      </c>
      <c r="U1017" s="96" t="s">
        <v>589</v>
      </c>
      <c r="V1017" s="99"/>
      <c r="W1017" s="99"/>
    </row>
    <row r="1018" spans="2:23" ht="37.5" x14ac:dyDescent="0.3">
      <c r="B1018" s="103"/>
      <c r="C1018" s="112">
        <v>15</v>
      </c>
      <c r="D1018" s="63" t="s">
        <v>793</v>
      </c>
      <c r="E1018" s="112">
        <v>1984</v>
      </c>
      <c r="G1018" s="112" t="s">
        <v>83</v>
      </c>
      <c r="H1018" s="112">
        <v>5</v>
      </c>
      <c r="I1018" s="112">
        <v>7593.66</v>
      </c>
      <c r="J1018" s="64">
        <v>5151.7</v>
      </c>
      <c r="K1018" s="113" t="s">
        <v>42</v>
      </c>
      <c r="L1018" s="115">
        <f t="shared" si="105"/>
        <v>1122418.8846</v>
      </c>
      <c r="M1018" s="115">
        <f t="shared" si="106"/>
        <v>113221.4706</v>
      </c>
      <c r="N1018" s="115">
        <f t="shared" si="107"/>
        <v>1235640.3552000001</v>
      </c>
      <c r="O1018" s="115">
        <v>147.81</v>
      </c>
      <c r="P1018" s="115">
        <v>14.91</v>
      </c>
      <c r="Q1018" s="114"/>
      <c r="R1018" s="102"/>
      <c r="S1018" s="114" t="s">
        <v>265</v>
      </c>
      <c r="T1018" s="114" t="s">
        <v>596</v>
      </c>
      <c r="U1018" s="96" t="s">
        <v>702</v>
      </c>
      <c r="V1018" s="99"/>
      <c r="W1018" s="99"/>
    </row>
    <row r="1019" spans="2:23" ht="37.5" x14ac:dyDescent="0.3">
      <c r="B1019" s="137"/>
      <c r="C1019" s="112">
        <v>16</v>
      </c>
      <c r="D1019" s="63" t="s">
        <v>794</v>
      </c>
      <c r="E1019" s="112">
        <v>1983</v>
      </c>
      <c r="F1019" s="112"/>
      <c r="G1019" s="112" t="s">
        <v>83</v>
      </c>
      <c r="H1019" s="112">
        <v>5</v>
      </c>
      <c r="I1019" s="112">
        <v>8989.1</v>
      </c>
      <c r="J1019" s="64">
        <v>5297.61</v>
      </c>
      <c r="K1019" s="113" t="s">
        <v>42</v>
      </c>
      <c r="L1019" s="115">
        <f t="shared" si="105"/>
        <v>1328678.871</v>
      </c>
      <c r="M1019" s="115">
        <f t="shared" si="106"/>
        <v>134027.481</v>
      </c>
      <c r="N1019" s="115">
        <f t="shared" si="107"/>
        <v>1462706.352</v>
      </c>
      <c r="O1019" s="115">
        <v>147.81</v>
      </c>
      <c r="P1019" s="115">
        <v>14.91</v>
      </c>
      <c r="Q1019" s="114"/>
      <c r="R1019" s="102"/>
      <c r="S1019" s="114" t="s">
        <v>265</v>
      </c>
      <c r="T1019" s="114" t="s">
        <v>596</v>
      </c>
      <c r="U1019" s="96" t="s">
        <v>589</v>
      </c>
      <c r="V1019" s="99"/>
      <c r="W1019" s="99"/>
    </row>
    <row r="1020" spans="2:23" ht="37.5" x14ac:dyDescent="0.3">
      <c r="C1020" s="112">
        <v>17</v>
      </c>
      <c r="D1020" s="63" t="s">
        <v>795</v>
      </c>
      <c r="E1020" s="112">
        <v>1986</v>
      </c>
      <c r="F1020" s="112"/>
      <c r="G1020" s="112" t="s">
        <v>83</v>
      </c>
      <c r="H1020" s="112">
        <v>5</v>
      </c>
      <c r="I1020" s="112">
        <v>14970</v>
      </c>
      <c r="J1020" s="64">
        <v>8931.4</v>
      </c>
      <c r="K1020" s="113" t="s">
        <v>42</v>
      </c>
      <c r="L1020" s="115">
        <f t="shared" si="105"/>
        <v>2212715.7000000002</v>
      </c>
      <c r="M1020" s="115">
        <f t="shared" si="106"/>
        <v>223202.7</v>
      </c>
      <c r="N1020" s="115">
        <f t="shared" si="107"/>
        <v>2435918.4000000004</v>
      </c>
      <c r="O1020" s="115">
        <v>147.81</v>
      </c>
      <c r="P1020" s="115">
        <v>14.91</v>
      </c>
      <c r="Q1020" s="114"/>
      <c r="R1020" s="102"/>
      <c r="S1020" s="114" t="s">
        <v>265</v>
      </c>
      <c r="T1020" s="114" t="s">
        <v>596</v>
      </c>
      <c r="U1020" s="96" t="s">
        <v>589</v>
      </c>
      <c r="V1020" s="99"/>
      <c r="W1020" s="99"/>
    </row>
    <row r="1021" spans="2:23" ht="37.5" x14ac:dyDescent="0.3">
      <c r="C1021" s="112">
        <v>18</v>
      </c>
      <c r="D1021" s="63" t="s">
        <v>796</v>
      </c>
      <c r="E1021" s="112">
        <v>1984</v>
      </c>
      <c r="F1021" s="112"/>
      <c r="G1021" s="112" t="s">
        <v>34</v>
      </c>
      <c r="H1021" s="112">
        <v>3</v>
      </c>
      <c r="I1021" s="112">
        <v>1493.6</v>
      </c>
      <c r="J1021" s="64">
        <v>866</v>
      </c>
      <c r="K1021" s="113" t="s">
        <v>42</v>
      </c>
      <c r="L1021" s="115">
        <f t="shared" si="105"/>
        <v>224712.11999999997</v>
      </c>
      <c r="M1021" s="115">
        <f t="shared" si="106"/>
        <v>22344.256000000001</v>
      </c>
      <c r="N1021" s="115">
        <f t="shared" si="107"/>
        <v>247056.37599999996</v>
      </c>
      <c r="O1021" s="115">
        <v>150.44999999999999</v>
      </c>
      <c r="P1021" s="115">
        <v>14.96</v>
      </c>
      <c r="Q1021" s="114"/>
      <c r="R1021" s="102"/>
      <c r="S1021" s="114" t="s">
        <v>265</v>
      </c>
      <c r="T1021" s="114" t="s">
        <v>596</v>
      </c>
      <c r="U1021" s="96" t="s">
        <v>589</v>
      </c>
      <c r="V1021" s="99"/>
      <c r="W1021" s="99"/>
    </row>
    <row r="1022" spans="2:23" ht="37.5" x14ac:dyDescent="0.3">
      <c r="C1022" s="112">
        <v>19</v>
      </c>
      <c r="D1022" s="63" t="s">
        <v>797</v>
      </c>
      <c r="E1022" s="112">
        <v>1984</v>
      </c>
      <c r="F1022" s="112"/>
      <c r="G1022" s="112" t="s">
        <v>34</v>
      </c>
      <c r="H1022" s="112">
        <v>3</v>
      </c>
      <c r="I1022" s="112">
        <v>1512.9</v>
      </c>
      <c r="J1022" s="64">
        <v>837</v>
      </c>
      <c r="K1022" s="113" t="s">
        <v>42</v>
      </c>
      <c r="L1022" s="115">
        <f t="shared" si="105"/>
        <v>227615.80499999999</v>
      </c>
      <c r="M1022" s="115">
        <f t="shared" si="106"/>
        <v>22632.984000000004</v>
      </c>
      <c r="N1022" s="115">
        <f t="shared" si="107"/>
        <v>250248.78899999999</v>
      </c>
      <c r="O1022" s="115">
        <v>150.44999999999999</v>
      </c>
      <c r="P1022" s="115">
        <v>14.96</v>
      </c>
      <c r="Q1022" s="114"/>
      <c r="R1022" s="102"/>
      <c r="S1022" s="114" t="s">
        <v>265</v>
      </c>
      <c r="T1022" s="114" t="s">
        <v>596</v>
      </c>
      <c r="U1022" s="96" t="s">
        <v>589</v>
      </c>
      <c r="V1022" s="99"/>
      <c r="W1022" s="99"/>
    </row>
    <row r="1023" spans="2:23" ht="37.5" x14ac:dyDescent="0.3">
      <c r="C1023" s="112">
        <v>20</v>
      </c>
      <c r="D1023" s="63" t="s">
        <v>798</v>
      </c>
      <c r="E1023" s="112">
        <v>1995</v>
      </c>
      <c r="F1023" s="112"/>
      <c r="G1023" s="112" t="s">
        <v>83</v>
      </c>
      <c r="H1023" s="112">
        <v>5</v>
      </c>
      <c r="I1023" s="112">
        <v>8357.2199999999993</v>
      </c>
      <c r="J1023" s="64">
        <v>5282.2</v>
      </c>
      <c r="K1023" s="113" t="s">
        <v>42</v>
      </c>
      <c r="L1023" s="115">
        <f t="shared" si="105"/>
        <v>1235280.6882</v>
      </c>
      <c r="M1023" s="115">
        <f t="shared" si="106"/>
        <v>124606.15019999999</v>
      </c>
      <c r="N1023" s="115">
        <f t="shared" si="107"/>
        <v>1359886.8384</v>
      </c>
      <c r="O1023" s="115">
        <v>147.81</v>
      </c>
      <c r="P1023" s="115">
        <v>14.91</v>
      </c>
      <c r="Q1023" s="114"/>
      <c r="R1023" s="102"/>
      <c r="S1023" s="114" t="s">
        <v>265</v>
      </c>
      <c r="T1023" s="114" t="s">
        <v>596</v>
      </c>
      <c r="U1023" s="96" t="s">
        <v>589</v>
      </c>
      <c r="V1023" s="99"/>
      <c r="W1023" s="99"/>
    </row>
    <row r="1024" spans="2:23" ht="37.5" x14ac:dyDescent="0.3">
      <c r="C1024" s="112">
        <v>21</v>
      </c>
      <c r="D1024" s="63" t="s">
        <v>799</v>
      </c>
      <c r="E1024" s="112">
        <v>1987</v>
      </c>
      <c r="F1024" s="112"/>
      <c r="G1024" s="112" t="s">
        <v>83</v>
      </c>
      <c r="H1024" s="112">
        <v>5</v>
      </c>
      <c r="I1024" s="112">
        <v>4655.4799999999996</v>
      </c>
      <c r="J1024" s="64">
        <v>3115.7</v>
      </c>
      <c r="K1024" s="113" t="s">
        <v>42</v>
      </c>
      <c r="L1024" s="115">
        <f t="shared" si="105"/>
        <v>688126.49879999994</v>
      </c>
      <c r="M1024" s="115">
        <f t="shared" si="106"/>
        <v>69413.2068</v>
      </c>
      <c r="N1024" s="115">
        <f t="shared" si="107"/>
        <v>757539.70559999999</v>
      </c>
      <c r="O1024" s="115">
        <v>147.81</v>
      </c>
      <c r="P1024" s="115">
        <v>14.91</v>
      </c>
      <c r="Q1024" s="114"/>
      <c r="R1024" s="102"/>
      <c r="S1024" s="114" t="s">
        <v>265</v>
      </c>
      <c r="T1024" s="114" t="s">
        <v>596</v>
      </c>
      <c r="U1024" s="96" t="s">
        <v>589</v>
      </c>
      <c r="V1024" s="99"/>
      <c r="W1024" s="99"/>
    </row>
    <row r="1025" spans="1:23" ht="37.5" x14ac:dyDescent="0.3">
      <c r="C1025" s="112">
        <v>22</v>
      </c>
      <c r="D1025" s="63" t="s">
        <v>800</v>
      </c>
      <c r="E1025" s="112">
        <v>1984</v>
      </c>
      <c r="F1025" s="112"/>
      <c r="G1025" s="112" t="s">
        <v>83</v>
      </c>
      <c r="H1025" s="112">
        <v>5</v>
      </c>
      <c r="I1025" s="112">
        <v>12225</v>
      </c>
      <c r="J1025" s="64">
        <v>7191.8</v>
      </c>
      <c r="K1025" s="113" t="s">
        <v>42</v>
      </c>
      <c r="L1025" s="115">
        <f t="shared" si="105"/>
        <v>1806977.25</v>
      </c>
      <c r="M1025" s="115">
        <f t="shared" si="106"/>
        <v>182274.75</v>
      </c>
      <c r="N1025" s="115">
        <f t="shared" si="107"/>
        <v>1989252</v>
      </c>
      <c r="O1025" s="115">
        <v>147.81</v>
      </c>
      <c r="P1025" s="115">
        <v>14.91</v>
      </c>
      <c r="Q1025" s="114"/>
      <c r="R1025" s="102"/>
      <c r="S1025" s="114" t="s">
        <v>265</v>
      </c>
      <c r="T1025" s="114" t="s">
        <v>596</v>
      </c>
      <c r="U1025" s="96" t="s">
        <v>589</v>
      </c>
      <c r="V1025" s="99"/>
      <c r="W1025" s="99"/>
    </row>
    <row r="1026" spans="1:23" ht="37.5" x14ac:dyDescent="0.3">
      <c r="C1026" s="112">
        <v>23</v>
      </c>
      <c r="D1026" s="63" t="s">
        <v>801</v>
      </c>
      <c r="E1026" s="112">
        <v>1990</v>
      </c>
      <c r="F1026" s="112"/>
      <c r="G1026" s="112" t="s">
        <v>83</v>
      </c>
      <c r="H1026" s="112">
        <v>5</v>
      </c>
      <c r="I1026" s="112">
        <v>10922</v>
      </c>
      <c r="J1026" s="64">
        <v>6553.8</v>
      </c>
      <c r="K1026" s="113" t="s">
        <v>42</v>
      </c>
      <c r="L1026" s="115">
        <f t="shared" si="105"/>
        <v>1614380.82</v>
      </c>
      <c r="M1026" s="115">
        <f t="shared" si="106"/>
        <v>162847.01999999999</v>
      </c>
      <c r="N1026" s="115">
        <f t="shared" si="107"/>
        <v>1777227.84</v>
      </c>
      <c r="O1026" s="115">
        <v>147.81</v>
      </c>
      <c r="P1026" s="115">
        <v>14.91</v>
      </c>
      <c r="Q1026" s="114"/>
      <c r="R1026" s="102"/>
      <c r="S1026" s="114" t="s">
        <v>265</v>
      </c>
      <c r="T1026" s="114" t="s">
        <v>596</v>
      </c>
      <c r="U1026" s="96" t="s">
        <v>589</v>
      </c>
      <c r="V1026" s="99"/>
      <c r="W1026" s="99"/>
    </row>
    <row r="1027" spans="1:23" s="61" customFormat="1" ht="37.5" x14ac:dyDescent="0.3">
      <c r="A1027" s="133"/>
      <c r="B1027" s="1"/>
      <c r="C1027" s="112">
        <v>24</v>
      </c>
      <c r="D1027" s="63" t="s">
        <v>802</v>
      </c>
      <c r="E1027" s="112">
        <v>1998</v>
      </c>
      <c r="F1027" s="112"/>
      <c r="G1027" s="112" t="s">
        <v>83</v>
      </c>
      <c r="H1027" s="112">
        <v>5</v>
      </c>
      <c r="I1027" s="112">
        <v>3325.82</v>
      </c>
      <c r="J1027" s="64">
        <v>2114.4</v>
      </c>
      <c r="K1027" s="113" t="s">
        <v>42</v>
      </c>
      <c r="L1027" s="115">
        <f t="shared" si="105"/>
        <v>491589.45420000004</v>
      </c>
      <c r="M1027" s="115">
        <f t="shared" si="106"/>
        <v>49587.976200000005</v>
      </c>
      <c r="N1027" s="115">
        <f t="shared" si="107"/>
        <v>541177.43040000007</v>
      </c>
      <c r="O1027" s="115">
        <v>147.81</v>
      </c>
      <c r="P1027" s="115">
        <v>14.91</v>
      </c>
      <c r="Q1027" s="114"/>
      <c r="R1027" s="102"/>
      <c r="S1027" s="114" t="s">
        <v>265</v>
      </c>
      <c r="T1027" s="114" t="s">
        <v>596</v>
      </c>
      <c r="U1027" s="100" t="s">
        <v>589</v>
      </c>
      <c r="V1027" s="97"/>
      <c r="W1027" s="97"/>
    </row>
    <row r="1028" spans="1:23" s="61" customFormat="1" ht="20.25" customHeight="1" x14ac:dyDescent="0.3">
      <c r="A1028" s="133"/>
      <c r="B1028" s="1"/>
      <c r="C1028" s="32"/>
      <c r="D1028" s="62" t="s">
        <v>137</v>
      </c>
      <c r="E1028" s="32"/>
      <c r="F1028" s="32"/>
      <c r="G1028" s="32"/>
      <c r="H1028" s="32"/>
      <c r="I1028" s="32"/>
      <c r="J1028" s="27"/>
      <c r="K1028" s="25"/>
      <c r="L1028" s="30">
        <f>SUM(L1029:L1034)</f>
        <v>1448681.1950000001</v>
      </c>
      <c r="M1028" s="30">
        <f>SUM(M1029:M1034)</f>
        <v>139130.08299999998</v>
      </c>
      <c r="N1028" s="30">
        <f>SUM(N1029:N1034)</f>
        <v>1587811.2779999999</v>
      </c>
      <c r="O1028" s="30"/>
      <c r="P1028" s="30"/>
      <c r="Q1028" s="24"/>
      <c r="R1028" s="47"/>
      <c r="S1028" s="114"/>
      <c r="T1028" s="114"/>
      <c r="U1028" s="101"/>
      <c r="V1028" s="97"/>
      <c r="W1028" s="97"/>
    </row>
    <row r="1029" spans="1:23" ht="37.5" x14ac:dyDescent="0.3">
      <c r="B1029" s="103"/>
      <c r="C1029" s="112">
        <v>1</v>
      </c>
      <c r="D1029" s="63" t="s">
        <v>803</v>
      </c>
      <c r="E1029" s="112">
        <v>1987</v>
      </c>
      <c r="G1029" s="112" t="s">
        <v>34</v>
      </c>
      <c r="H1029" s="112">
        <v>2</v>
      </c>
      <c r="I1029" s="112">
        <v>1407.2</v>
      </c>
      <c r="J1029" s="64">
        <v>798.8</v>
      </c>
      <c r="K1029" s="113" t="s">
        <v>42</v>
      </c>
      <c r="L1029" s="115">
        <f t="shared" ref="L1029:L1034" si="108">I1029*O1029</f>
        <v>230555.64800000002</v>
      </c>
      <c r="M1029" s="115">
        <f t="shared" ref="M1029:M1034" si="109">I1029*P1029</f>
        <v>21389.439999999999</v>
      </c>
      <c r="N1029" s="115">
        <f t="shared" ref="N1029:N1034" si="110">L1029+M1029</f>
        <v>251945.08800000002</v>
      </c>
      <c r="O1029" s="115">
        <v>163.84</v>
      </c>
      <c r="P1029" s="115">
        <v>15.2</v>
      </c>
      <c r="Q1029" s="114"/>
      <c r="R1029" s="102"/>
      <c r="S1029" s="114" t="s">
        <v>265</v>
      </c>
      <c r="T1029" s="114" t="s">
        <v>596</v>
      </c>
      <c r="U1029" s="96" t="s">
        <v>804</v>
      </c>
      <c r="V1029" s="99"/>
      <c r="W1029" s="99"/>
    </row>
    <row r="1030" spans="1:23" ht="37.5" x14ac:dyDescent="0.3">
      <c r="C1030" s="112">
        <v>2</v>
      </c>
      <c r="D1030" s="63" t="s">
        <v>805</v>
      </c>
      <c r="E1030" s="112">
        <v>1984</v>
      </c>
      <c r="F1030" s="112"/>
      <c r="G1030" s="112" t="s">
        <v>63</v>
      </c>
      <c r="H1030" s="112">
        <v>2</v>
      </c>
      <c r="I1030" s="112">
        <v>1501.9</v>
      </c>
      <c r="J1030" s="64">
        <v>694.9</v>
      </c>
      <c r="K1030" s="113" t="s">
        <v>42</v>
      </c>
      <c r="L1030" s="115">
        <f t="shared" si="108"/>
        <v>234641.837</v>
      </c>
      <c r="M1030" s="115">
        <f t="shared" si="109"/>
        <v>22934.012999999999</v>
      </c>
      <c r="N1030" s="115">
        <f t="shared" si="110"/>
        <v>257575.85</v>
      </c>
      <c r="O1030" s="115">
        <v>156.22999999999999</v>
      </c>
      <c r="P1030" s="115">
        <v>15.27</v>
      </c>
      <c r="Q1030" s="114"/>
      <c r="R1030" s="102"/>
      <c r="S1030" s="114" t="s">
        <v>265</v>
      </c>
      <c r="T1030" s="114" t="s">
        <v>596</v>
      </c>
      <c r="U1030" s="96" t="s">
        <v>600</v>
      </c>
      <c r="V1030" s="99"/>
      <c r="W1030" s="99"/>
    </row>
    <row r="1031" spans="1:23" ht="37.5" x14ac:dyDescent="0.3">
      <c r="C1031" s="112">
        <v>3</v>
      </c>
      <c r="D1031" s="63" t="s">
        <v>806</v>
      </c>
      <c r="E1031" s="112">
        <v>1983</v>
      </c>
      <c r="F1031" s="112"/>
      <c r="G1031" s="112" t="s">
        <v>63</v>
      </c>
      <c r="H1031" s="112">
        <v>2</v>
      </c>
      <c r="I1031" s="112">
        <v>1521.4</v>
      </c>
      <c r="J1031" s="64">
        <v>712.2</v>
      </c>
      <c r="K1031" s="113" t="s">
        <v>42</v>
      </c>
      <c r="L1031" s="115">
        <f t="shared" si="108"/>
        <v>237688.32199999999</v>
      </c>
      <c r="M1031" s="115">
        <f t="shared" si="109"/>
        <v>23231.778000000002</v>
      </c>
      <c r="N1031" s="115">
        <f t="shared" si="110"/>
        <v>260920.09999999998</v>
      </c>
      <c r="O1031" s="115">
        <v>156.22999999999999</v>
      </c>
      <c r="P1031" s="115">
        <v>15.27</v>
      </c>
      <c r="Q1031" s="114"/>
      <c r="R1031" s="102"/>
      <c r="S1031" s="114" t="s">
        <v>265</v>
      </c>
      <c r="T1031" s="114" t="s">
        <v>596</v>
      </c>
      <c r="U1031" s="96" t="s">
        <v>600</v>
      </c>
      <c r="V1031" s="99"/>
      <c r="W1031" s="99"/>
    </row>
    <row r="1032" spans="1:23" ht="37.5" x14ac:dyDescent="0.3">
      <c r="C1032" s="112">
        <v>4</v>
      </c>
      <c r="D1032" s="63" t="s">
        <v>807</v>
      </c>
      <c r="E1032" s="112">
        <v>1983</v>
      </c>
      <c r="F1032" s="112"/>
      <c r="G1032" s="112" t="s">
        <v>63</v>
      </c>
      <c r="H1032" s="112">
        <v>2</v>
      </c>
      <c r="I1032" s="112">
        <v>1531</v>
      </c>
      <c r="J1032" s="64">
        <v>716</v>
      </c>
      <c r="K1032" s="113" t="s">
        <v>42</v>
      </c>
      <c r="L1032" s="115">
        <f t="shared" si="108"/>
        <v>239188.12999999998</v>
      </c>
      <c r="M1032" s="115">
        <f t="shared" si="109"/>
        <v>23378.37</v>
      </c>
      <c r="N1032" s="115">
        <f t="shared" si="110"/>
        <v>262566.5</v>
      </c>
      <c r="O1032" s="115">
        <v>156.22999999999999</v>
      </c>
      <c r="P1032" s="115">
        <v>15.27</v>
      </c>
      <c r="Q1032" s="114"/>
      <c r="R1032" s="102"/>
      <c r="S1032" s="114" t="s">
        <v>265</v>
      </c>
      <c r="T1032" s="114" t="s">
        <v>596</v>
      </c>
      <c r="U1032" s="96" t="s">
        <v>600</v>
      </c>
      <c r="V1032" s="99"/>
      <c r="W1032" s="99"/>
    </row>
    <row r="1033" spans="1:23" ht="37.5" x14ac:dyDescent="0.3">
      <c r="C1033" s="112">
        <v>5</v>
      </c>
      <c r="D1033" s="63" t="s">
        <v>808</v>
      </c>
      <c r="E1033" s="112">
        <v>1983</v>
      </c>
      <c r="F1033" s="112"/>
      <c r="G1033" s="112" t="s">
        <v>63</v>
      </c>
      <c r="H1033" s="112">
        <v>2</v>
      </c>
      <c r="I1033" s="112">
        <v>1524.6</v>
      </c>
      <c r="J1033" s="64">
        <v>762.3</v>
      </c>
      <c r="K1033" s="113" t="s">
        <v>42</v>
      </c>
      <c r="L1033" s="115">
        <f t="shared" si="108"/>
        <v>238188.25799999997</v>
      </c>
      <c r="M1033" s="115">
        <f t="shared" si="109"/>
        <v>23280.641999999996</v>
      </c>
      <c r="N1033" s="115">
        <f t="shared" si="110"/>
        <v>261468.89999999997</v>
      </c>
      <c r="O1033" s="115">
        <v>156.22999999999999</v>
      </c>
      <c r="P1033" s="115">
        <v>15.27</v>
      </c>
      <c r="Q1033" s="114"/>
      <c r="R1033" s="102"/>
      <c r="S1033" s="114" t="s">
        <v>265</v>
      </c>
      <c r="T1033" s="114" t="s">
        <v>596</v>
      </c>
      <c r="U1033" s="96" t="s">
        <v>600</v>
      </c>
      <c r="V1033" s="99"/>
      <c r="W1033" s="99"/>
    </row>
    <row r="1034" spans="1:23" s="61" customFormat="1" ht="37.5" x14ac:dyDescent="0.3">
      <c r="A1034" s="133"/>
      <c r="B1034" s="1"/>
      <c r="C1034" s="112">
        <v>6</v>
      </c>
      <c r="D1034" s="63" t="s">
        <v>809</v>
      </c>
      <c r="E1034" s="112">
        <v>1981</v>
      </c>
      <c r="F1034" s="112"/>
      <c r="G1034" s="112" t="s">
        <v>34</v>
      </c>
      <c r="H1034" s="112">
        <v>2</v>
      </c>
      <c r="I1034" s="112">
        <v>1639.2</v>
      </c>
      <c r="J1034" s="64">
        <v>896.5</v>
      </c>
      <c r="K1034" s="113" t="s">
        <v>42</v>
      </c>
      <c r="L1034" s="115">
        <f t="shared" si="108"/>
        <v>268419</v>
      </c>
      <c r="M1034" s="115">
        <f t="shared" si="109"/>
        <v>24915.84</v>
      </c>
      <c r="N1034" s="115">
        <f t="shared" si="110"/>
        <v>293334.84000000003</v>
      </c>
      <c r="O1034" s="115">
        <v>163.75</v>
      </c>
      <c r="P1034" s="115">
        <v>15.2</v>
      </c>
      <c r="Q1034" s="114"/>
      <c r="R1034" s="102"/>
      <c r="S1034" s="114" t="s">
        <v>265</v>
      </c>
      <c r="T1034" s="114" t="s">
        <v>596</v>
      </c>
      <c r="U1034" s="100"/>
      <c r="V1034" s="97"/>
      <c r="W1034" s="97"/>
    </row>
    <row r="1035" spans="1:23" s="61" customFormat="1" x14ac:dyDescent="0.3">
      <c r="A1035" s="133"/>
      <c r="B1035" s="1"/>
      <c r="C1035" s="32"/>
      <c r="D1035" s="62" t="s">
        <v>143</v>
      </c>
      <c r="E1035" s="32"/>
      <c r="F1035" s="32"/>
      <c r="G1035" s="32"/>
      <c r="H1035" s="32"/>
      <c r="I1035" s="32"/>
      <c r="J1035" s="27"/>
      <c r="K1035" s="25"/>
      <c r="L1035" s="30">
        <f>SUM(L1036:L1060)</f>
        <v>18925050.4344</v>
      </c>
      <c r="M1035" s="30">
        <f>SUM(M1036:M1060)</f>
        <v>1212496.4532999999</v>
      </c>
      <c r="N1035" s="30">
        <f>SUM(N1036:N1060)</f>
        <v>20137546.887699999</v>
      </c>
      <c r="O1035" s="30"/>
      <c r="P1035" s="30"/>
      <c r="Q1035" s="24"/>
      <c r="R1035" s="47"/>
      <c r="S1035" s="114"/>
      <c r="T1035" s="114"/>
      <c r="U1035" s="101"/>
      <c r="V1035" s="97"/>
      <c r="W1035" s="97"/>
    </row>
    <row r="1036" spans="1:23" ht="37.5" x14ac:dyDescent="0.3">
      <c r="C1036" s="112">
        <v>1</v>
      </c>
      <c r="D1036" s="63" t="s">
        <v>810</v>
      </c>
      <c r="E1036" s="112">
        <v>1976</v>
      </c>
      <c r="F1036" s="112"/>
      <c r="G1036" s="112" t="s">
        <v>83</v>
      </c>
      <c r="H1036" s="112">
        <v>5</v>
      </c>
      <c r="I1036" s="112">
        <v>2033.7</v>
      </c>
      <c r="J1036" s="64">
        <v>993.1</v>
      </c>
      <c r="K1036" s="113" t="s">
        <v>42</v>
      </c>
      <c r="L1036" s="115">
        <f t="shared" ref="L1036:L1045" si="111">I1036*O1036</f>
        <v>300601.19699999999</v>
      </c>
      <c r="M1036" s="115">
        <f t="shared" ref="M1036:M1045" si="112">I1036*P1036</f>
        <v>30322.467000000001</v>
      </c>
      <c r="N1036" s="115">
        <f t="shared" ref="N1036:N1060" si="113">L1036+M1036</f>
        <v>330923.66399999999</v>
      </c>
      <c r="O1036" s="115">
        <v>147.81</v>
      </c>
      <c r="P1036" s="115">
        <v>14.91</v>
      </c>
      <c r="Q1036" s="114"/>
      <c r="R1036" s="102"/>
      <c r="S1036" s="114" t="s">
        <v>265</v>
      </c>
      <c r="T1036" s="114" t="s">
        <v>596</v>
      </c>
      <c r="U1036" s="96"/>
      <c r="V1036" s="99"/>
      <c r="W1036" s="99"/>
    </row>
    <row r="1037" spans="1:23" ht="37.5" x14ac:dyDescent="0.3">
      <c r="C1037" s="112">
        <v>2</v>
      </c>
      <c r="D1037" s="63" t="s">
        <v>811</v>
      </c>
      <c r="E1037" s="112">
        <v>1973</v>
      </c>
      <c r="F1037" s="112"/>
      <c r="G1037" s="112" t="s">
        <v>83</v>
      </c>
      <c r="H1037" s="112">
        <v>5</v>
      </c>
      <c r="I1037" s="112">
        <v>5221.05</v>
      </c>
      <c r="J1037" s="64">
        <v>3183.75</v>
      </c>
      <c r="K1037" s="113" t="s">
        <v>42</v>
      </c>
      <c r="L1037" s="115">
        <f t="shared" si="111"/>
        <v>771723.40049999999</v>
      </c>
      <c r="M1037" s="115">
        <f t="shared" si="112"/>
        <v>77845.855500000005</v>
      </c>
      <c r="N1037" s="115">
        <f t="shared" si="113"/>
        <v>849569.25600000005</v>
      </c>
      <c r="O1037" s="115">
        <v>147.81</v>
      </c>
      <c r="P1037" s="115">
        <v>14.91</v>
      </c>
      <c r="Q1037" s="114"/>
      <c r="R1037" s="102"/>
      <c r="S1037" s="114" t="s">
        <v>265</v>
      </c>
      <c r="T1037" s="114" t="s">
        <v>596</v>
      </c>
      <c r="U1037" s="96"/>
      <c r="V1037" s="99"/>
      <c r="W1037" s="99"/>
    </row>
    <row r="1038" spans="1:23" ht="37.5" x14ac:dyDescent="0.3">
      <c r="C1038" s="112">
        <v>3</v>
      </c>
      <c r="D1038" s="63" t="s">
        <v>812</v>
      </c>
      <c r="E1038" s="112">
        <v>1974</v>
      </c>
      <c r="F1038" s="112"/>
      <c r="G1038" s="112" t="s">
        <v>34</v>
      </c>
      <c r="H1038" s="112">
        <v>5</v>
      </c>
      <c r="I1038" s="112">
        <v>6211.79</v>
      </c>
      <c r="J1038" s="64">
        <v>3622.09</v>
      </c>
      <c r="K1038" s="113" t="s">
        <v>42</v>
      </c>
      <c r="L1038" s="115">
        <f t="shared" si="111"/>
        <v>934563.8054999999</v>
      </c>
      <c r="M1038" s="115">
        <f t="shared" si="112"/>
        <v>92928.378400000001</v>
      </c>
      <c r="N1038" s="115">
        <f t="shared" si="113"/>
        <v>1027492.1838999999</v>
      </c>
      <c r="O1038" s="115">
        <v>150.44999999999999</v>
      </c>
      <c r="P1038" s="115">
        <v>14.96</v>
      </c>
      <c r="Q1038" s="114"/>
      <c r="R1038" s="102"/>
      <c r="S1038" s="114" t="s">
        <v>265</v>
      </c>
      <c r="T1038" s="114" t="s">
        <v>596</v>
      </c>
      <c r="U1038" s="96"/>
      <c r="V1038" s="99"/>
      <c r="W1038" s="99"/>
    </row>
    <row r="1039" spans="1:23" ht="37.5" x14ac:dyDescent="0.3">
      <c r="C1039" s="112">
        <v>4</v>
      </c>
      <c r="D1039" s="63" t="s">
        <v>813</v>
      </c>
      <c r="E1039" s="112">
        <v>1973</v>
      </c>
      <c r="F1039" s="112"/>
      <c r="G1039" s="112" t="s">
        <v>34</v>
      </c>
      <c r="H1039" s="112">
        <v>5</v>
      </c>
      <c r="I1039" s="112">
        <v>18263.7</v>
      </c>
      <c r="J1039" s="64">
        <v>11263.73</v>
      </c>
      <c r="K1039" s="113" t="s">
        <v>42</v>
      </c>
      <c r="L1039" s="115">
        <f t="shared" si="111"/>
        <v>2747773.665</v>
      </c>
      <c r="M1039" s="115">
        <f t="shared" si="112"/>
        <v>273224.95200000005</v>
      </c>
      <c r="N1039" s="115">
        <f t="shared" si="113"/>
        <v>3020998.6170000001</v>
      </c>
      <c r="O1039" s="115">
        <v>150.44999999999999</v>
      </c>
      <c r="P1039" s="115">
        <v>14.96</v>
      </c>
      <c r="Q1039" s="114"/>
      <c r="R1039" s="102"/>
      <c r="S1039" s="114" t="s">
        <v>265</v>
      </c>
      <c r="T1039" s="114" t="s">
        <v>596</v>
      </c>
      <c r="U1039" s="96"/>
      <c r="V1039" s="99"/>
      <c r="W1039" s="99"/>
    </row>
    <row r="1040" spans="1:23" ht="37.5" x14ac:dyDescent="0.3">
      <c r="C1040" s="112">
        <v>5</v>
      </c>
      <c r="D1040" s="63" t="s">
        <v>814</v>
      </c>
      <c r="E1040" s="112">
        <v>1980</v>
      </c>
      <c r="F1040" s="112"/>
      <c r="G1040" s="112" t="s">
        <v>83</v>
      </c>
      <c r="H1040" s="112">
        <v>3</v>
      </c>
      <c r="I1040" s="112">
        <v>3306.3</v>
      </c>
      <c r="J1040" s="64">
        <v>1620.1</v>
      </c>
      <c r="K1040" s="113" t="s">
        <v>42</v>
      </c>
      <c r="L1040" s="115">
        <f t="shared" si="111"/>
        <v>488704.20300000004</v>
      </c>
      <c r="M1040" s="115">
        <f t="shared" si="112"/>
        <v>49296.933000000005</v>
      </c>
      <c r="N1040" s="115">
        <f t="shared" si="113"/>
        <v>538001.13600000006</v>
      </c>
      <c r="O1040" s="115">
        <v>147.81</v>
      </c>
      <c r="P1040" s="115">
        <v>14.91</v>
      </c>
      <c r="Q1040" s="114"/>
      <c r="R1040" s="102"/>
      <c r="S1040" s="114" t="s">
        <v>265</v>
      </c>
      <c r="T1040" s="114" t="s">
        <v>596</v>
      </c>
      <c r="U1040" s="96"/>
      <c r="V1040" s="99"/>
      <c r="W1040" s="99"/>
    </row>
    <row r="1041" spans="3:23" ht="37.5" x14ac:dyDescent="0.3">
      <c r="C1041" s="112">
        <v>6</v>
      </c>
      <c r="D1041" s="63" t="s">
        <v>815</v>
      </c>
      <c r="E1041" s="112">
        <v>1986</v>
      </c>
      <c r="F1041" s="112"/>
      <c r="G1041" s="112" t="s">
        <v>83</v>
      </c>
      <c r="H1041" s="112">
        <v>5</v>
      </c>
      <c r="I1041" s="112">
        <v>5459.6</v>
      </c>
      <c r="J1041" s="64">
        <v>3393.2</v>
      </c>
      <c r="K1041" s="113" t="s">
        <v>42</v>
      </c>
      <c r="L1041" s="115">
        <f t="shared" si="111"/>
        <v>806983.47600000002</v>
      </c>
      <c r="M1041" s="115">
        <f t="shared" si="112"/>
        <v>81402.636000000013</v>
      </c>
      <c r="N1041" s="115">
        <f t="shared" si="113"/>
        <v>888386.11200000008</v>
      </c>
      <c r="O1041" s="115">
        <v>147.81</v>
      </c>
      <c r="P1041" s="115">
        <v>14.91</v>
      </c>
      <c r="Q1041" s="114"/>
      <c r="R1041" s="102"/>
      <c r="S1041" s="114" t="s">
        <v>265</v>
      </c>
      <c r="T1041" s="114" t="s">
        <v>596</v>
      </c>
      <c r="U1041" s="96"/>
      <c r="V1041" s="99"/>
      <c r="W1041" s="99"/>
    </row>
    <row r="1042" spans="3:23" ht="37.5" x14ac:dyDescent="0.3">
      <c r="C1042" s="112">
        <v>7</v>
      </c>
      <c r="D1042" s="63" t="s">
        <v>816</v>
      </c>
      <c r="E1042" s="112">
        <v>1980</v>
      </c>
      <c r="F1042" s="112"/>
      <c r="G1042" s="112" t="s">
        <v>34</v>
      </c>
      <c r="H1042" s="112">
        <v>2</v>
      </c>
      <c r="I1042" s="112">
        <v>755.5</v>
      </c>
      <c r="J1042" s="64">
        <v>365.5</v>
      </c>
      <c r="K1042" s="113" t="s">
        <v>42</v>
      </c>
      <c r="L1042" s="115">
        <f t="shared" si="111"/>
        <v>115901.255</v>
      </c>
      <c r="M1042" s="115">
        <f t="shared" si="112"/>
        <v>11483.6</v>
      </c>
      <c r="N1042" s="115">
        <f t="shared" si="113"/>
        <v>127384.85500000001</v>
      </c>
      <c r="O1042" s="115">
        <v>153.41</v>
      </c>
      <c r="P1042" s="115">
        <v>15.2</v>
      </c>
      <c r="Q1042" s="114"/>
      <c r="R1042" s="102"/>
      <c r="S1042" s="114" t="s">
        <v>265</v>
      </c>
      <c r="T1042" s="114" t="s">
        <v>596</v>
      </c>
      <c r="U1042" s="96" t="s">
        <v>600</v>
      </c>
      <c r="V1042" s="99"/>
      <c r="W1042" s="99"/>
    </row>
    <row r="1043" spans="3:23" ht="37.5" x14ac:dyDescent="0.3">
      <c r="C1043" s="112">
        <v>8</v>
      </c>
      <c r="D1043" s="63" t="s">
        <v>817</v>
      </c>
      <c r="E1043" s="112">
        <v>1977</v>
      </c>
      <c r="F1043" s="112"/>
      <c r="G1043" s="112" t="s">
        <v>34</v>
      </c>
      <c r="H1043" s="112">
        <v>2</v>
      </c>
      <c r="I1043" s="112">
        <v>750.6</v>
      </c>
      <c r="J1043" s="64">
        <v>357.6</v>
      </c>
      <c r="K1043" s="113" t="s">
        <v>42</v>
      </c>
      <c r="L1043" s="115">
        <f t="shared" si="111"/>
        <v>115149.546</v>
      </c>
      <c r="M1043" s="115">
        <f t="shared" si="112"/>
        <v>11409.119999999999</v>
      </c>
      <c r="N1043" s="115">
        <f t="shared" si="113"/>
        <v>126558.666</v>
      </c>
      <c r="O1043" s="115">
        <v>153.41</v>
      </c>
      <c r="P1043" s="115">
        <v>15.2</v>
      </c>
      <c r="Q1043" s="114"/>
      <c r="R1043" s="102"/>
      <c r="S1043" s="114" t="s">
        <v>265</v>
      </c>
      <c r="T1043" s="114" t="s">
        <v>596</v>
      </c>
      <c r="U1043" s="96" t="s">
        <v>600</v>
      </c>
      <c r="V1043" s="99"/>
      <c r="W1043" s="99"/>
    </row>
    <row r="1044" spans="3:23" ht="37.5" x14ac:dyDescent="0.3">
      <c r="C1044" s="112">
        <v>9</v>
      </c>
      <c r="D1044" s="63" t="s">
        <v>818</v>
      </c>
      <c r="E1044" s="112">
        <v>1977</v>
      </c>
      <c r="F1044" s="112"/>
      <c r="G1044" s="112" t="s">
        <v>34</v>
      </c>
      <c r="H1044" s="112">
        <v>2</v>
      </c>
      <c r="I1044" s="112">
        <v>746.5</v>
      </c>
      <c r="J1044" s="64">
        <v>365.1</v>
      </c>
      <c r="K1044" s="113" t="s">
        <v>42</v>
      </c>
      <c r="L1044" s="115">
        <f t="shared" si="111"/>
        <v>114520.565</v>
      </c>
      <c r="M1044" s="115">
        <f t="shared" si="112"/>
        <v>11346.8</v>
      </c>
      <c r="N1044" s="115">
        <f t="shared" si="113"/>
        <v>125867.36500000001</v>
      </c>
      <c r="O1044" s="115">
        <v>153.41</v>
      </c>
      <c r="P1044" s="115">
        <v>15.2</v>
      </c>
      <c r="Q1044" s="114"/>
      <c r="R1044" s="102"/>
      <c r="S1044" s="114" t="s">
        <v>265</v>
      </c>
      <c r="T1044" s="114" t="s">
        <v>596</v>
      </c>
      <c r="U1044" s="96" t="s">
        <v>600</v>
      </c>
      <c r="V1044" s="99"/>
      <c r="W1044" s="99"/>
    </row>
    <row r="1045" spans="3:23" ht="37.5" x14ac:dyDescent="0.3">
      <c r="C1045" s="112">
        <v>10</v>
      </c>
      <c r="D1045" s="63" t="s">
        <v>144</v>
      </c>
      <c r="E1045" s="112">
        <v>1970</v>
      </c>
      <c r="F1045" s="112"/>
      <c r="G1045" s="112" t="s">
        <v>34</v>
      </c>
      <c r="H1045" s="112">
        <v>5</v>
      </c>
      <c r="I1045" s="112">
        <v>6355.18</v>
      </c>
      <c r="J1045" s="64">
        <v>3773.85</v>
      </c>
      <c r="K1045" s="113" t="s">
        <v>45</v>
      </c>
      <c r="L1045" s="115">
        <f t="shared" si="111"/>
        <v>956136.83100000001</v>
      </c>
      <c r="M1045" s="115">
        <f t="shared" si="112"/>
        <v>95073.492800000007</v>
      </c>
      <c r="N1045" s="115">
        <f t="shared" si="113"/>
        <v>1051210.3237999999</v>
      </c>
      <c r="O1045" s="115">
        <v>150.44999999999999</v>
      </c>
      <c r="P1045" s="115">
        <v>14.96</v>
      </c>
      <c r="Q1045" s="114"/>
      <c r="R1045" s="102"/>
      <c r="S1045" s="114" t="s">
        <v>265</v>
      </c>
      <c r="T1045" s="114" t="s">
        <v>596</v>
      </c>
      <c r="U1045" s="96"/>
      <c r="V1045" s="99"/>
      <c r="W1045" s="99"/>
    </row>
    <row r="1046" spans="3:23" x14ac:dyDescent="0.3">
      <c r="C1046" s="112"/>
      <c r="D1046" s="63"/>
      <c r="E1046" s="112"/>
      <c r="F1046" s="112"/>
      <c r="G1046" s="112"/>
      <c r="H1046" s="112"/>
      <c r="I1046" s="112"/>
      <c r="J1046" s="64"/>
      <c r="K1046" s="113" t="s">
        <v>229</v>
      </c>
      <c r="L1046" s="115">
        <f>I1045*O1046</f>
        <v>6613073.2044000002</v>
      </c>
      <c r="M1046" s="115">
        <f>I1045*P1046</f>
        <v>141529.85860000001</v>
      </c>
      <c r="N1046" s="115">
        <f t="shared" si="113"/>
        <v>6754603.0630000001</v>
      </c>
      <c r="O1046" s="115">
        <v>1040.58</v>
      </c>
      <c r="P1046" s="115">
        <v>22.27</v>
      </c>
      <c r="Q1046" s="114"/>
      <c r="R1046" s="102"/>
      <c r="S1046" s="114" t="s">
        <v>265</v>
      </c>
      <c r="T1046" s="114" t="s">
        <v>596</v>
      </c>
      <c r="U1046" s="96"/>
      <c r="V1046" s="99"/>
      <c r="W1046" s="99"/>
    </row>
    <row r="1047" spans="3:23" ht="37.5" x14ac:dyDescent="0.3">
      <c r="C1047" s="112">
        <v>11</v>
      </c>
      <c r="D1047" s="63" t="s">
        <v>819</v>
      </c>
      <c r="E1047" s="112">
        <v>1967</v>
      </c>
      <c r="F1047" s="112"/>
      <c r="G1047" s="112" t="s">
        <v>34</v>
      </c>
      <c r="H1047" s="112">
        <v>3</v>
      </c>
      <c r="I1047" s="112">
        <v>2261.3000000000002</v>
      </c>
      <c r="J1047" s="64">
        <v>916.1</v>
      </c>
      <c r="K1047" s="113" t="s">
        <v>42</v>
      </c>
      <c r="L1047" s="115">
        <f>I1047*O1047</f>
        <v>330647.28600000002</v>
      </c>
      <c r="M1047" s="115">
        <f>I1047*P1047</f>
        <v>33625.531000000003</v>
      </c>
      <c r="N1047" s="115">
        <f t="shared" si="113"/>
        <v>364272.81700000004</v>
      </c>
      <c r="O1047" s="115">
        <v>146.22</v>
      </c>
      <c r="P1047" s="115">
        <v>14.87</v>
      </c>
      <c r="Q1047" s="114"/>
      <c r="R1047" s="102"/>
      <c r="S1047" s="114" t="s">
        <v>265</v>
      </c>
      <c r="T1047" s="114" t="s">
        <v>596</v>
      </c>
      <c r="U1047" s="96"/>
      <c r="V1047" s="99"/>
      <c r="W1047" s="99"/>
    </row>
    <row r="1048" spans="3:23" ht="37.5" x14ac:dyDescent="0.3">
      <c r="C1048" s="112">
        <v>12</v>
      </c>
      <c r="D1048" s="63" t="s">
        <v>820</v>
      </c>
      <c r="E1048" s="112">
        <v>1959</v>
      </c>
      <c r="F1048" s="112"/>
      <c r="G1048" s="112" t="s">
        <v>63</v>
      </c>
      <c r="H1048" s="112">
        <v>2</v>
      </c>
      <c r="I1048" s="112">
        <v>927</v>
      </c>
      <c r="J1048" s="64">
        <v>547.20000000000005</v>
      </c>
      <c r="K1048" s="113" t="s">
        <v>42</v>
      </c>
      <c r="L1048" s="115">
        <f>I1048*O1048</f>
        <v>155281.76999999999</v>
      </c>
      <c r="M1048" s="115">
        <f>I1048*P1048</f>
        <v>14155.289999999999</v>
      </c>
      <c r="N1048" s="115">
        <f t="shared" si="113"/>
        <v>169437.06</v>
      </c>
      <c r="O1048" s="115">
        <v>167.51</v>
      </c>
      <c r="P1048" s="115">
        <v>15.27</v>
      </c>
      <c r="Q1048" s="114"/>
      <c r="R1048" s="102"/>
      <c r="S1048" s="114" t="s">
        <v>265</v>
      </c>
      <c r="T1048" s="114" t="s">
        <v>596</v>
      </c>
      <c r="U1048" s="96"/>
      <c r="V1048" s="99"/>
      <c r="W1048" s="99"/>
    </row>
    <row r="1049" spans="3:23" x14ac:dyDescent="0.3">
      <c r="C1049" s="112"/>
      <c r="D1049" s="63"/>
      <c r="E1049" s="112"/>
      <c r="F1049" s="112"/>
      <c r="G1049" s="112"/>
      <c r="H1049" s="112"/>
      <c r="I1049" s="112"/>
      <c r="J1049" s="64"/>
      <c r="K1049" s="113" t="s">
        <v>229</v>
      </c>
      <c r="L1049" s="115">
        <f>I1048*O1049</f>
        <v>1006471.71</v>
      </c>
      <c r="M1049" s="115">
        <f>I1048*P1049</f>
        <v>35847.090000000004</v>
      </c>
      <c r="N1049" s="115">
        <f t="shared" si="113"/>
        <v>1042318.7999999999</v>
      </c>
      <c r="O1049" s="115">
        <v>1085.73</v>
      </c>
      <c r="P1049" s="115">
        <v>38.67</v>
      </c>
      <c r="Q1049" s="114"/>
      <c r="R1049" s="102"/>
      <c r="S1049" s="114" t="s">
        <v>265</v>
      </c>
      <c r="T1049" s="114" t="s">
        <v>596</v>
      </c>
      <c r="U1049" s="96"/>
      <c r="V1049" s="99"/>
      <c r="W1049" s="99"/>
    </row>
    <row r="1050" spans="3:23" ht="37.5" x14ac:dyDescent="0.3">
      <c r="C1050" s="112">
        <v>13</v>
      </c>
      <c r="D1050" s="63" t="s">
        <v>821</v>
      </c>
      <c r="E1050" s="112">
        <v>1971</v>
      </c>
      <c r="F1050" s="112"/>
      <c r="G1050" s="112" t="s">
        <v>34</v>
      </c>
      <c r="H1050" s="112">
        <v>3</v>
      </c>
      <c r="I1050" s="112">
        <v>1527.9</v>
      </c>
      <c r="J1050" s="64">
        <v>731.1</v>
      </c>
      <c r="K1050" s="113" t="s">
        <v>42</v>
      </c>
      <c r="L1050" s="115">
        <f>I1050*O1050</f>
        <v>229872.55499999999</v>
      </c>
      <c r="M1050" s="115">
        <f>I1050*P1050</f>
        <v>22857.384000000002</v>
      </c>
      <c r="N1050" s="115">
        <f t="shared" si="113"/>
        <v>252729.93899999998</v>
      </c>
      <c r="O1050" s="115">
        <v>150.44999999999999</v>
      </c>
      <c r="P1050" s="115">
        <v>14.96</v>
      </c>
      <c r="Q1050" s="114"/>
      <c r="R1050" s="102"/>
      <c r="S1050" s="114" t="s">
        <v>265</v>
      </c>
      <c r="T1050" s="114" t="s">
        <v>596</v>
      </c>
      <c r="U1050" s="96"/>
      <c r="V1050" s="99"/>
      <c r="W1050" s="99"/>
    </row>
    <row r="1051" spans="3:23" ht="37.5" x14ac:dyDescent="0.3">
      <c r="C1051" s="112">
        <v>14</v>
      </c>
      <c r="D1051" s="63" t="s">
        <v>822</v>
      </c>
      <c r="E1051" s="112">
        <v>1993</v>
      </c>
      <c r="F1051" s="112"/>
      <c r="G1051" s="112" t="s">
        <v>34</v>
      </c>
      <c r="H1051" s="112">
        <v>3</v>
      </c>
      <c r="I1051" s="112">
        <v>2058.8000000000002</v>
      </c>
      <c r="J1051" s="64">
        <v>1047.4000000000001</v>
      </c>
      <c r="K1051" s="113" t="s">
        <v>42</v>
      </c>
      <c r="L1051" s="115">
        <f>I1051*O1051</f>
        <v>370954.58400000003</v>
      </c>
      <c r="M1051" s="115">
        <f>I1051*P1051</f>
        <v>31540.816000000003</v>
      </c>
      <c r="N1051" s="115">
        <f t="shared" si="113"/>
        <v>402495.4</v>
      </c>
      <c r="O1051" s="115">
        <v>180.18</v>
      </c>
      <c r="P1051" s="115">
        <v>15.32</v>
      </c>
      <c r="Q1051" s="114"/>
      <c r="R1051" s="102"/>
      <c r="S1051" s="114" t="s">
        <v>265</v>
      </c>
      <c r="T1051" s="114" t="s">
        <v>596</v>
      </c>
      <c r="U1051" s="96" t="s">
        <v>600</v>
      </c>
      <c r="V1051" s="99"/>
      <c r="W1051" s="99"/>
    </row>
    <row r="1052" spans="3:23" ht="56.25" x14ac:dyDescent="0.3">
      <c r="C1052" s="112">
        <v>15</v>
      </c>
      <c r="D1052" s="63" t="s">
        <v>158</v>
      </c>
      <c r="E1052" s="112">
        <v>1958</v>
      </c>
      <c r="F1052" s="112"/>
      <c r="G1052" s="112" t="s">
        <v>56</v>
      </c>
      <c r="H1052" s="112">
        <v>2</v>
      </c>
      <c r="I1052" s="112">
        <v>865.1</v>
      </c>
      <c r="J1052" s="64">
        <v>483.7</v>
      </c>
      <c r="K1052" s="113" t="s">
        <v>45</v>
      </c>
      <c r="L1052" s="115">
        <f>I1052*O1052</f>
        <v>370401.21600000001</v>
      </c>
      <c r="M1052" s="115">
        <f>I1052*P1052</f>
        <v>15182.505000000001</v>
      </c>
      <c r="N1052" s="115">
        <f t="shared" si="113"/>
        <v>385583.72100000002</v>
      </c>
      <c r="O1052" s="115">
        <v>428.16</v>
      </c>
      <c r="P1052" s="115">
        <v>17.55</v>
      </c>
      <c r="Q1052" s="114"/>
      <c r="R1052" s="102"/>
      <c r="S1052" s="114" t="s">
        <v>265</v>
      </c>
      <c r="T1052" s="114" t="s">
        <v>596</v>
      </c>
      <c r="U1052" s="96"/>
      <c r="V1052" s="99"/>
      <c r="W1052" s="99"/>
    </row>
    <row r="1053" spans="3:23" ht="56.25" x14ac:dyDescent="0.3">
      <c r="C1053" s="112">
        <v>16</v>
      </c>
      <c r="D1053" s="63" t="s">
        <v>823</v>
      </c>
      <c r="E1053" s="112">
        <v>1958</v>
      </c>
      <c r="F1053" s="112"/>
      <c r="G1053" s="112" t="s">
        <v>56</v>
      </c>
      <c r="H1053" s="112">
        <v>2</v>
      </c>
      <c r="I1053" s="112">
        <v>777.6</v>
      </c>
      <c r="J1053" s="64">
        <v>456.3</v>
      </c>
      <c r="K1053" s="113" t="s">
        <v>42</v>
      </c>
      <c r="L1053" s="115">
        <f>I1053*O1053</f>
        <v>127526.40000000001</v>
      </c>
      <c r="M1053" s="115">
        <f>I1053*P1053</f>
        <v>11827.296</v>
      </c>
      <c r="N1053" s="115">
        <f t="shared" si="113"/>
        <v>139353.696</v>
      </c>
      <c r="O1053" s="115">
        <v>164</v>
      </c>
      <c r="P1053" s="115">
        <v>15.21</v>
      </c>
      <c r="Q1053" s="114"/>
      <c r="R1053" s="102"/>
      <c r="S1053" s="114" t="s">
        <v>265</v>
      </c>
      <c r="T1053" s="114" t="s">
        <v>596</v>
      </c>
      <c r="U1053" s="96"/>
      <c r="V1053" s="99"/>
      <c r="W1053" s="99"/>
    </row>
    <row r="1054" spans="3:23" ht="37.5" x14ac:dyDescent="0.3">
      <c r="C1054" s="112"/>
      <c r="D1054" s="63"/>
      <c r="E1054" s="112"/>
      <c r="F1054" s="112"/>
      <c r="G1054" s="112"/>
      <c r="H1054" s="112"/>
      <c r="I1054" s="112"/>
      <c r="J1054" s="64"/>
      <c r="K1054" s="113" t="s">
        <v>45</v>
      </c>
      <c r="L1054" s="115">
        <f>I1053*O1054</f>
        <v>332937.21600000001</v>
      </c>
      <c r="M1054" s="115">
        <f>I1053*P1054</f>
        <v>13646.880000000001</v>
      </c>
      <c r="N1054" s="115">
        <f t="shared" si="113"/>
        <v>346584.09600000002</v>
      </c>
      <c r="O1054" s="115">
        <v>428.16</v>
      </c>
      <c r="P1054" s="115">
        <v>17.55</v>
      </c>
      <c r="Q1054" s="114"/>
      <c r="R1054" s="102"/>
      <c r="S1054" s="114" t="s">
        <v>265</v>
      </c>
      <c r="T1054" s="114" t="s">
        <v>596</v>
      </c>
      <c r="U1054" s="96"/>
      <c r="V1054" s="99"/>
      <c r="W1054" s="99"/>
    </row>
    <row r="1055" spans="3:23" ht="56.25" x14ac:dyDescent="0.3">
      <c r="C1055" s="112"/>
      <c r="D1055" s="63"/>
      <c r="E1055" s="112"/>
      <c r="F1055" s="112"/>
      <c r="G1055" s="112"/>
      <c r="H1055" s="112"/>
      <c r="I1055" s="112"/>
      <c r="J1055" s="64"/>
      <c r="K1055" s="113" t="s">
        <v>35</v>
      </c>
      <c r="L1055" s="115">
        <f>I1053*O1055</f>
        <v>41943.743999999999</v>
      </c>
      <c r="M1055" s="115">
        <f>I1053*P1055</f>
        <v>10684.224</v>
      </c>
      <c r="N1055" s="115">
        <f t="shared" si="113"/>
        <v>52627.968000000001</v>
      </c>
      <c r="O1055" s="115">
        <v>53.94</v>
      </c>
      <c r="P1055" s="115">
        <v>13.74</v>
      </c>
      <c r="Q1055" s="114"/>
      <c r="R1055" s="102"/>
      <c r="S1055" s="114" t="s">
        <v>265</v>
      </c>
      <c r="T1055" s="114" t="s">
        <v>596</v>
      </c>
      <c r="U1055" s="96"/>
      <c r="V1055" s="99"/>
      <c r="W1055" s="99"/>
    </row>
    <row r="1056" spans="3:23" ht="37.5" x14ac:dyDescent="0.3">
      <c r="C1056" s="112"/>
      <c r="D1056" s="63"/>
      <c r="E1056" s="112"/>
      <c r="F1056" s="112"/>
      <c r="G1056" s="112"/>
      <c r="H1056" s="112"/>
      <c r="I1056" s="112"/>
      <c r="J1056" s="64"/>
      <c r="K1056" s="113" t="s">
        <v>53</v>
      </c>
      <c r="L1056" s="115">
        <f>I1053*O1056</f>
        <v>26096.256000000001</v>
      </c>
      <c r="M1056" s="115">
        <f>I1053*P1056</f>
        <v>10342.080000000002</v>
      </c>
      <c r="N1056" s="115">
        <f t="shared" si="113"/>
        <v>36438.336000000003</v>
      </c>
      <c r="O1056" s="115">
        <v>33.56</v>
      </c>
      <c r="P1056" s="115">
        <v>13.3</v>
      </c>
      <c r="Q1056" s="114"/>
      <c r="R1056" s="102"/>
      <c r="S1056" s="114" t="s">
        <v>265</v>
      </c>
      <c r="T1056" s="114" t="s">
        <v>596</v>
      </c>
      <c r="U1056" s="96"/>
      <c r="V1056" s="99"/>
      <c r="W1056" s="99"/>
    </row>
    <row r="1057" spans="1:23" x14ac:dyDescent="0.3">
      <c r="C1057" s="112"/>
      <c r="D1057" s="63"/>
      <c r="E1057" s="112"/>
      <c r="F1057" s="112"/>
      <c r="G1057" s="112"/>
      <c r="H1057" s="112"/>
      <c r="I1057" s="112"/>
      <c r="J1057" s="64"/>
      <c r="K1057" s="113" t="s">
        <v>229</v>
      </c>
      <c r="L1057" s="115">
        <f>I1053*O1057</f>
        <v>847187.424</v>
      </c>
      <c r="M1057" s="115">
        <f>I1053*P1057</f>
        <v>29890.944</v>
      </c>
      <c r="N1057" s="115">
        <f t="shared" si="113"/>
        <v>877078.36800000002</v>
      </c>
      <c r="O1057" s="115">
        <v>1089.49</v>
      </c>
      <c r="P1057" s="115">
        <v>38.44</v>
      </c>
      <c r="Q1057" s="114"/>
      <c r="R1057" s="102"/>
      <c r="S1057" s="114" t="s">
        <v>265</v>
      </c>
      <c r="T1057" s="114" t="s">
        <v>596</v>
      </c>
      <c r="U1057" s="96"/>
      <c r="V1057" s="99"/>
      <c r="W1057" s="99"/>
    </row>
    <row r="1058" spans="1:23" ht="37.5" x14ac:dyDescent="0.3">
      <c r="C1058" s="112">
        <v>17</v>
      </c>
      <c r="D1058" s="63" t="s">
        <v>824</v>
      </c>
      <c r="E1058" s="112">
        <v>1983</v>
      </c>
      <c r="F1058" s="112"/>
      <c r="G1058" s="112" t="s">
        <v>34</v>
      </c>
      <c r="H1058" s="112">
        <v>2</v>
      </c>
      <c r="I1058" s="112">
        <v>713.6</v>
      </c>
      <c r="J1058" s="64">
        <v>397.7</v>
      </c>
      <c r="K1058" s="113" t="s">
        <v>42</v>
      </c>
      <c r="L1058" s="115">
        <f>I1058*O1058</f>
        <v>116852</v>
      </c>
      <c r="M1058" s="115">
        <f>I1058*P1058</f>
        <v>10846.72</v>
      </c>
      <c r="N1058" s="115">
        <f t="shared" si="113"/>
        <v>127698.72</v>
      </c>
      <c r="O1058" s="115">
        <v>163.75</v>
      </c>
      <c r="P1058" s="115">
        <v>15.2</v>
      </c>
      <c r="Q1058" s="114"/>
      <c r="R1058" s="102"/>
      <c r="S1058" s="114" t="s">
        <v>265</v>
      </c>
      <c r="T1058" s="114" t="s">
        <v>596</v>
      </c>
      <c r="U1058" s="96"/>
      <c r="V1058" s="99"/>
      <c r="W1058" s="99"/>
    </row>
    <row r="1059" spans="1:23" ht="37.5" x14ac:dyDescent="0.3">
      <c r="C1059" s="112">
        <v>18</v>
      </c>
      <c r="D1059" s="63" t="s">
        <v>825</v>
      </c>
      <c r="E1059" s="112">
        <v>1953</v>
      </c>
      <c r="F1059" s="112"/>
      <c r="G1059" s="112" t="s">
        <v>34</v>
      </c>
      <c r="H1059" s="112">
        <v>2</v>
      </c>
      <c r="I1059" s="112">
        <v>789.1</v>
      </c>
      <c r="J1059" s="64">
        <v>416.7</v>
      </c>
      <c r="K1059" s="113" t="s">
        <v>42</v>
      </c>
      <c r="L1059" s="115">
        <f>I1059*O1059</f>
        <v>129215.125</v>
      </c>
      <c r="M1059" s="115">
        <f>I1059*P1059</f>
        <v>11994.32</v>
      </c>
      <c r="N1059" s="115">
        <f t="shared" si="113"/>
        <v>141209.44500000001</v>
      </c>
      <c r="O1059" s="115">
        <v>163.75</v>
      </c>
      <c r="P1059" s="115">
        <v>15.2</v>
      </c>
      <c r="Q1059" s="114"/>
      <c r="R1059" s="102"/>
      <c r="S1059" s="114" t="s">
        <v>265</v>
      </c>
      <c r="T1059" s="114" t="s">
        <v>596</v>
      </c>
      <c r="U1059" s="96"/>
      <c r="V1059" s="99"/>
      <c r="W1059" s="99"/>
    </row>
    <row r="1060" spans="1:23" s="61" customFormat="1" ht="37.5" x14ac:dyDescent="0.3">
      <c r="A1060" s="133"/>
      <c r="B1060" s="1"/>
      <c r="C1060" s="112">
        <v>19</v>
      </c>
      <c r="D1060" s="63" t="s">
        <v>826</v>
      </c>
      <c r="E1060" s="112">
        <v>1981</v>
      </c>
      <c r="F1060" s="112"/>
      <c r="G1060" s="112" t="s">
        <v>34</v>
      </c>
      <c r="H1060" s="112">
        <v>5</v>
      </c>
      <c r="I1060" s="112">
        <v>5624</v>
      </c>
      <c r="J1060" s="64">
        <v>3283</v>
      </c>
      <c r="K1060" s="113" t="s">
        <v>42</v>
      </c>
      <c r="L1060" s="115">
        <f>I1060*O1060</f>
        <v>874532</v>
      </c>
      <c r="M1060" s="115">
        <f>I1060*P1060</f>
        <v>84191.28</v>
      </c>
      <c r="N1060" s="115">
        <f t="shared" si="113"/>
        <v>958723.28</v>
      </c>
      <c r="O1060" s="115">
        <v>155.5</v>
      </c>
      <c r="P1060" s="115">
        <v>14.97</v>
      </c>
      <c r="Q1060" s="114"/>
      <c r="R1060" s="102"/>
      <c r="S1060" s="114" t="s">
        <v>265</v>
      </c>
      <c r="T1060" s="114" t="s">
        <v>596</v>
      </c>
      <c r="U1060" s="100"/>
      <c r="V1060" s="97"/>
      <c r="W1060" s="97"/>
    </row>
    <row r="1061" spans="1:23" s="61" customFormat="1" x14ac:dyDescent="0.3">
      <c r="A1061" s="133"/>
      <c r="B1061" s="1"/>
      <c r="C1061" s="32"/>
      <c r="D1061" s="62" t="s">
        <v>162</v>
      </c>
      <c r="E1061" s="32"/>
      <c r="F1061" s="32"/>
      <c r="G1061" s="32"/>
      <c r="H1061" s="32"/>
      <c r="I1061" s="32"/>
      <c r="J1061" s="27"/>
      <c r="K1061" s="25"/>
      <c r="L1061" s="30">
        <f>SUM(L1062:L1065)</f>
        <v>527396.65099999995</v>
      </c>
      <c r="M1061" s="30">
        <f>SUM(M1062:M1065)</f>
        <v>54109.024999999994</v>
      </c>
      <c r="N1061" s="30">
        <f>SUM(N1062:N1065)</f>
        <v>581505.67599999998</v>
      </c>
      <c r="O1061" s="30"/>
      <c r="P1061" s="30"/>
      <c r="Q1061" s="24"/>
      <c r="R1061" s="47"/>
      <c r="S1061" s="114"/>
      <c r="T1061" s="114"/>
      <c r="U1061" s="101"/>
      <c r="V1061" s="97"/>
      <c r="W1061" s="97"/>
    </row>
    <row r="1062" spans="1:23" ht="37.5" x14ac:dyDescent="0.3">
      <c r="C1062" s="112">
        <v>1</v>
      </c>
      <c r="D1062" s="63" t="s">
        <v>827</v>
      </c>
      <c r="E1062" s="112">
        <v>1976</v>
      </c>
      <c r="F1062" s="112"/>
      <c r="G1062" s="112" t="s">
        <v>63</v>
      </c>
      <c r="H1062" s="112">
        <v>2</v>
      </c>
      <c r="I1062" s="112">
        <v>846.9</v>
      </c>
      <c r="J1062" s="64">
        <v>481.3</v>
      </c>
      <c r="K1062" s="113" t="s">
        <v>42</v>
      </c>
      <c r="L1062" s="115">
        <f>I1062*O1062</f>
        <v>105557.61599999999</v>
      </c>
      <c r="M1062" s="115">
        <f>I1062*P1062</f>
        <v>12915.225</v>
      </c>
      <c r="N1062" s="115">
        <f>L1062+M1062</f>
        <v>118472.841</v>
      </c>
      <c r="O1062" s="115">
        <v>124.64</v>
      </c>
      <c r="P1062" s="115">
        <v>15.25</v>
      </c>
      <c r="Q1062" s="114"/>
      <c r="R1062" s="102"/>
      <c r="S1062" s="114" t="s">
        <v>265</v>
      </c>
      <c r="T1062" s="114" t="s">
        <v>596</v>
      </c>
      <c r="U1062" s="96"/>
      <c r="V1062" s="99"/>
      <c r="W1062" s="99"/>
    </row>
    <row r="1063" spans="1:23" ht="37.5" x14ac:dyDescent="0.3">
      <c r="C1063" s="112">
        <v>2</v>
      </c>
      <c r="D1063" s="63" t="s">
        <v>828</v>
      </c>
      <c r="E1063" s="112">
        <v>1971</v>
      </c>
      <c r="F1063" s="112"/>
      <c r="G1063" s="112" t="s">
        <v>63</v>
      </c>
      <c r="H1063" s="112">
        <v>2</v>
      </c>
      <c r="I1063" s="112">
        <v>552.79999999999995</v>
      </c>
      <c r="J1063" s="64">
        <v>337</v>
      </c>
      <c r="K1063" s="113" t="s">
        <v>42</v>
      </c>
      <c r="L1063" s="115">
        <f>I1063*O1063</f>
        <v>68900.991999999998</v>
      </c>
      <c r="M1063" s="115">
        <f>I1063*P1063</f>
        <v>8430.1999999999989</v>
      </c>
      <c r="N1063" s="115">
        <f>L1063+M1063</f>
        <v>77331.191999999995</v>
      </c>
      <c r="O1063" s="115">
        <v>124.64</v>
      </c>
      <c r="P1063" s="115">
        <v>15.25</v>
      </c>
      <c r="Q1063" s="114"/>
      <c r="R1063" s="102"/>
      <c r="S1063" s="114" t="s">
        <v>265</v>
      </c>
      <c r="T1063" s="114" t="s">
        <v>596</v>
      </c>
      <c r="U1063" s="96"/>
      <c r="V1063" s="99"/>
      <c r="W1063" s="99"/>
    </row>
    <row r="1064" spans="1:23" ht="37.5" x14ac:dyDescent="0.3">
      <c r="C1064" s="112">
        <v>3</v>
      </c>
      <c r="D1064" s="63" t="s">
        <v>829</v>
      </c>
      <c r="E1064" s="112">
        <v>1971</v>
      </c>
      <c r="F1064" s="112"/>
      <c r="G1064" s="112" t="s">
        <v>34</v>
      </c>
      <c r="H1064" s="112">
        <v>2</v>
      </c>
      <c r="I1064" s="112">
        <v>901.4</v>
      </c>
      <c r="J1064" s="64">
        <v>522.5</v>
      </c>
      <c r="K1064" s="113" t="s">
        <v>42</v>
      </c>
      <c r="L1064" s="115">
        <f>I1064*O1064</f>
        <v>147604.25</v>
      </c>
      <c r="M1064" s="115">
        <f>I1064*P1064</f>
        <v>13701.279999999999</v>
      </c>
      <c r="N1064" s="115">
        <f>L1064+M1064</f>
        <v>161305.53</v>
      </c>
      <c r="O1064" s="115">
        <v>163.75</v>
      </c>
      <c r="P1064" s="115">
        <v>15.2</v>
      </c>
      <c r="Q1064" s="114"/>
      <c r="R1064" s="102"/>
      <c r="S1064" s="114" t="s">
        <v>265</v>
      </c>
      <c r="T1064" s="114" t="s">
        <v>596</v>
      </c>
      <c r="U1064" s="96"/>
      <c r="V1064" s="99"/>
      <c r="W1064" s="99"/>
    </row>
    <row r="1065" spans="1:23" s="61" customFormat="1" ht="37.5" x14ac:dyDescent="0.3">
      <c r="A1065" s="133"/>
      <c r="B1065" s="1"/>
      <c r="C1065" s="112">
        <v>4</v>
      </c>
      <c r="D1065" s="63" t="s">
        <v>830</v>
      </c>
      <c r="E1065" s="112">
        <v>1965</v>
      </c>
      <c r="F1065" s="112"/>
      <c r="G1065" s="112" t="s">
        <v>34</v>
      </c>
      <c r="H1065" s="112">
        <v>2</v>
      </c>
      <c r="I1065" s="112">
        <v>1254.0999999999999</v>
      </c>
      <c r="J1065" s="64">
        <v>728.4</v>
      </c>
      <c r="K1065" s="113" t="s">
        <v>42</v>
      </c>
      <c r="L1065" s="115">
        <f>I1065*O1065</f>
        <v>205333.79299999998</v>
      </c>
      <c r="M1065" s="115">
        <f>I1065*P1065</f>
        <v>19062.319999999996</v>
      </c>
      <c r="N1065" s="115">
        <f>L1065+M1065</f>
        <v>224396.11299999998</v>
      </c>
      <c r="O1065" s="115">
        <v>163.72999999999999</v>
      </c>
      <c r="P1065" s="115">
        <v>15.2</v>
      </c>
      <c r="Q1065" s="114"/>
      <c r="R1065" s="102"/>
      <c r="S1065" s="114" t="s">
        <v>265</v>
      </c>
      <c r="T1065" s="114" t="s">
        <v>596</v>
      </c>
      <c r="U1065" s="100"/>
      <c r="V1065" s="97"/>
      <c r="W1065" s="97"/>
    </row>
    <row r="1066" spans="1:23" s="61" customFormat="1" x14ac:dyDescent="0.3">
      <c r="A1066" s="133"/>
      <c r="B1066" s="1"/>
      <c r="C1066" s="32"/>
      <c r="D1066" s="62" t="s">
        <v>413</v>
      </c>
      <c r="E1066" s="32"/>
      <c r="F1066" s="32"/>
      <c r="G1066" s="32"/>
      <c r="H1066" s="32"/>
      <c r="I1066" s="32"/>
      <c r="J1066" s="27"/>
      <c r="K1066" s="25"/>
      <c r="L1066" s="30">
        <f>SUM(L1067:L1073)</f>
        <v>803817.35200000007</v>
      </c>
      <c r="M1066" s="30">
        <f>SUM(M1067:M1073)</f>
        <v>93470.671999999991</v>
      </c>
      <c r="N1066" s="30">
        <f>SUM(N1067:N1073)</f>
        <v>897288.02400000009</v>
      </c>
      <c r="O1066" s="30"/>
      <c r="P1066" s="30"/>
      <c r="Q1066" s="24"/>
      <c r="R1066" s="47"/>
      <c r="S1066" s="114"/>
      <c r="T1066" s="114"/>
      <c r="U1066" s="101"/>
      <c r="V1066" s="97"/>
      <c r="W1066" s="97"/>
    </row>
    <row r="1067" spans="1:23" ht="37.5" x14ac:dyDescent="0.3">
      <c r="C1067" s="112">
        <v>1</v>
      </c>
      <c r="D1067" s="63" t="s">
        <v>831</v>
      </c>
      <c r="E1067" s="112">
        <v>1987</v>
      </c>
      <c r="F1067" s="112"/>
      <c r="G1067" s="112" t="s">
        <v>63</v>
      </c>
      <c r="H1067" s="112">
        <v>2</v>
      </c>
      <c r="I1067" s="112">
        <v>1272</v>
      </c>
      <c r="J1067" s="64">
        <v>727</v>
      </c>
      <c r="K1067" s="113" t="s">
        <v>42</v>
      </c>
      <c r="L1067" s="115">
        <f t="shared" ref="L1067:L1073" si="114">I1067*O1067</f>
        <v>158542.07999999999</v>
      </c>
      <c r="M1067" s="115">
        <f t="shared" ref="M1067:M1073" si="115">I1067*P1067</f>
        <v>19398</v>
      </c>
      <c r="N1067" s="115">
        <f t="shared" ref="N1067:N1073" si="116">L1067+M1067</f>
        <v>177940.08</v>
      </c>
      <c r="O1067" s="115">
        <v>124.64</v>
      </c>
      <c r="P1067" s="115">
        <v>15.25</v>
      </c>
      <c r="Q1067" s="114"/>
      <c r="R1067" s="102"/>
      <c r="S1067" s="114" t="s">
        <v>265</v>
      </c>
      <c r="T1067" s="114" t="s">
        <v>596</v>
      </c>
      <c r="U1067" s="96"/>
      <c r="V1067" s="99"/>
      <c r="W1067" s="99"/>
    </row>
    <row r="1068" spans="1:23" ht="37.5" x14ac:dyDescent="0.3">
      <c r="C1068" s="112">
        <v>2</v>
      </c>
      <c r="D1068" s="63" t="s">
        <v>832</v>
      </c>
      <c r="E1068" s="112">
        <v>1974</v>
      </c>
      <c r="F1068" s="112"/>
      <c r="G1068" s="112" t="s">
        <v>63</v>
      </c>
      <c r="H1068" s="112">
        <v>2</v>
      </c>
      <c r="I1068" s="112">
        <v>874</v>
      </c>
      <c r="J1068" s="64">
        <v>508.8</v>
      </c>
      <c r="K1068" s="113" t="s">
        <v>42</v>
      </c>
      <c r="L1068" s="115">
        <f t="shared" si="114"/>
        <v>108935.36</v>
      </c>
      <c r="M1068" s="115">
        <f t="shared" si="115"/>
        <v>13328.5</v>
      </c>
      <c r="N1068" s="115">
        <f t="shared" si="116"/>
        <v>122263.86</v>
      </c>
      <c r="O1068" s="115">
        <v>124.64</v>
      </c>
      <c r="P1068" s="115">
        <v>15.25</v>
      </c>
      <c r="Q1068" s="114"/>
      <c r="R1068" s="102"/>
      <c r="S1068" s="114" t="s">
        <v>265</v>
      </c>
      <c r="T1068" s="114" t="s">
        <v>596</v>
      </c>
      <c r="U1068" s="96"/>
      <c r="V1068" s="99"/>
      <c r="W1068" s="99"/>
    </row>
    <row r="1069" spans="1:23" ht="37.5" x14ac:dyDescent="0.3">
      <c r="C1069" s="112">
        <v>3</v>
      </c>
      <c r="D1069" s="63" t="s">
        <v>833</v>
      </c>
      <c r="E1069" s="112">
        <v>1968</v>
      </c>
      <c r="F1069" s="112"/>
      <c r="G1069" s="112" t="s">
        <v>63</v>
      </c>
      <c r="H1069" s="112">
        <v>2</v>
      </c>
      <c r="I1069" s="112">
        <v>529.4</v>
      </c>
      <c r="J1069" s="64">
        <v>332</v>
      </c>
      <c r="K1069" s="113" t="s">
        <v>42</v>
      </c>
      <c r="L1069" s="115">
        <f t="shared" si="114"/>
        <v>65984.415999999997</v>
      </c>
      <c r="M1069" s="115">
        <f t="shared" si="115"/>
        <v>8073.3499999999995</v>
      </c>
      <c r="N1069" s="115">
        <f t="shared" si="116"/>
        <v>74057.766000000003</v>
      </c>
      <c r="O1069" s="115">
        <v>124.64</v>
      </c>
      <c r="P1069" s="115">
        <v>15.25</v>
      </c>
      <c r="Q1069" s="114"/>
      <c r="R1069" s="102"/>
      <c r="S1069" s="114" t="s">
        <v>265</v>
      </c>
      <c r="T1069" s="114" t="s">
        <v>596</v>
      </c>
      <c r="U1069" s="96"/>
      <c r="V1069" s="99"/>
      <c r="W1069" s="99"/>
    </row>
    <row r="1070" spans="1:23" ht="37.5" x14ac:dyDescent="0.3">
      <c r="C1070" s="112">
        <v>4</v>
      </c>
      <c r="D1070" s="63" t="s">
        <v>834</v>
      </c>
      <c r="E1070" s="112">
        <v>1968</v>
      </c>
      <c r="F1070" s="112"/>
      <c r="G1070" s="112" t="s">
        <v>63</v>
      </c>
      <c r="H1070" s="112">
        <v>2</v>
      </c>
      <c r="I1070" s="112">
        <v>593</v>
      </c>
      <c r="J1070" s="64">
        <v>350.4</v>
      </c>
      <c r="K1070" s="113" t="s">
        <v>42</v>
      </c>
      <c r="L1070" s="115">
        <f t="shared" si="114"/>
        <v>73911.520000000004</v>
      </c>
      <c r="M1070" s="115">
        <f t="shared" si="115"/>
        <v>9043.25</v>
      </c>
      <c r="N1070" s="115">
        <f t="shared" si="116"/>
        <v>82954.77</v>
      </c>
      <c r="O1070" s="115">
        <v>124.64</v>
      </c>
      <c r="P1070" s="115">
        <v>15.25</v>
      </c>
      <c r="Q1070" s="114"/>
      <c r="R1070" s="102"/>
      <c r="S1070" s="114" t="s">
        <v>265</v>
      </c>
      <c r="T1070" s="114" t="s">
        <v>596</v>
      </c>
      <c r="U1070" s="96"/>
      <c r="V1070" s="99"/>
      <c r="W1070" s="99"/>
    </row>
    <row r="1071" spans="1:23" ht="37.5" x14ac:dyDescent="0.3">
      <c r="C1071" s="112">
        <v>5</v>
      </c>
      <c r="D1071" s="63" t="s">
        <v>835</v>
      </c>
      <c r="E1071" s="112">
        <v>1982</v>
      </c>
      <c r="F1071" s="112"/>
      <c r="G1071" s="112" t="s">
        <v>63</v>
      </c>
      <c r="H1071" s="112">
        <v>2</v>
      </c>
      <c r="I1071" s="112">
        <v>933.6</v>
      </c>
      <c r="J1071" s="64">
        <v>564.6</v>
      </c>
      <c r="K1071" s="113" t="s">
        <v>42</v>
      </c>
      <c r="L1071" s="115">
        <f t="shared" si="114"/>
        <v>156387.33599999998</v>
      </c>
      <c r="M1071" s="115">
        <f t="shared" si="115"/>
        <v>14256.072</v>
      </c>
      <c r="N1071" s="115">
        <f t="shared" si="116"/>
        <v>170643.408</v>
      </c>
      <c r="O1071" s="115">
        <v>167.51</v>
      </c>
      <c r="P1071" s="115">
        <v>15.27</v>
      </c>
      <c r="Q1071" s="114"/>
      <c r="R1071" s="102"/>
      <c r="S1071" s="114" t="s">
        <v>265</v>
      </c>
      <c r="T1071" s="114" t="s">
        <v>596</v>
      </c>
      <c r="U1071" s="96"/>
      <c r="V1071" s="99"/>
      <c r="W1071" s="99"/>
    </row>
    <row r="1072" spans="1:23" ht="37.5" x14ac:dyDescent="0.3">
      <c r="C1072" s="112">
        <v>6</v>
      </c>
      <c r="D1072" s="63" t="s">
        <v>836</v>
      </c>
      <c r="E1072" s="112">
        <v>1983</v>
      </c>
      <c r="F1072" s="112"/>
      <c r="G1072" s="112" t="s">
        <v>63</v>
      </c>
      <c r="H1072" s="112">
        <v>2</v>
      </c>
      <c r="I1072" s="112">
        <v>1052</v>
      </c>
      <c r="J1072" s="64">
        <v>603.20000000000005</v>
      </c>
      <c r="K1072" s="113" t="s">
        <v>42</v>
      </c>
      <c r="L1072" s="115">
        <f t="shared" si="114"/>
        <v>131121.28</v>
      </c>
      <c r="M1072" s="115">
        <f t="shared" si="115"/>
        <v>16043</v>
      </c>
      <c r="N1072" s="115">
        <f t="shared" si="116"/>
        <v>147164.28</v>
      </c>
      <c r="O1072" s="115">
        <v>124.64</v>
      </c>
      <c r="P1072" s="115">
        <v>15.25</v>
      </c>
      <c r="Q1072" s="114"/>
      <c r="R1072" s="102"/>
      <c r="S1072" s="114" t="s">
        <v>265</v>
      </c>
      <c r="T1072" s="114" t="s">
        <v>596</v>
      </c>
      <c r="U1072" s="96"/>
      <c r="V1072" s="99"/>
      <c r="W1072" s="99"/>
    </row>
    <row r="1073" spans="1:23" s="61" customFormat="1" ht="37.5" x14ac:dyDescent="0.3">
      <c r="A1073" s="133"/>
      <c r="B1073" s="1"/>
      <c r="C1073" s="112">
        <v>7</v>
      </c>
      <c r="D1073" s="63" t="s">
        <v>837</v>
      </c>
      <c r="E1073" s="112">
        <v>1974</v>
      </c>
      <c r="F1073" s="112"/>
      <c r="G1073" s="112" t="s">
        <v>63</v>
      </c>
      <c r="H1073" s="112">
        <v>2</v>
      </c>
      <c r="I1073" s="112">
        <v>874</v>
      </c>
      <c r="J1073" s="64">
        <v>508.8</v>
      </c>
      <c r="K1073" s="113" t="s">
        <v>42</v>
      </c>
      <c r="L1073" s="115">
        <f t="shared" si="114"/>
        <v>108935.36</v>
      </c>
      <c r="M1073" s="115">
        <f t="shared" si="115"/>
        <v>13328.5</v>
      </c>
      <c r="N1073" s="115">
        <f t="shared" si="116"/>
        <v>122263.86</v>
      </c>
      <c r="O1073" s="115">
        <v>124.64</v>
      </c>
      <c r="P1073" s="115">
        <v>15.25</v>
      </c>
      <c r="Q1073" s="114"/>
      <c r="R1073" s="102"/>
      <c r="S1073" s="114" t="s">
        <v>265</v>
      </c>
      <c r="T1073" s="114" t="s">
        <v>596</v>
      </c>
      <c r="U1073" s="100"/>
      <c r="V1073" s="97"/>
      <c r="W1073" s="97"/>
    </row>
    <row r="1074" spans="1:23" s="61" customFormat="1" x14ac:dyDescent="0.3">
      <c r="A1074" s="133"/>
      <c r="B1074" s="1"/>
      <c r="C1074" s="32"/>
      <c r="D1074" s="62" t="s">
        <v>169</v>
      </c>
      <c r="E1074" s="32"/>
      <c r="F1074" s="32"/>
      <c r="G1074" s="32"/>
      <c r="H1074" s="32"/>
      <c r="I1074" s="32"/>
      <c r="J1074" s="27"/>
      <c r="K1074" s="25"/>
      <c r="L1074" s="30">
        <f>SUM(L1075:L1085)</f>
        <v>2744691.93</v>
      </c>
      <c r="M1074" s="30">
        <f>SUM(M1075:M1085)</f>
        <v>100125.13499999999</v>
      </c>
      <c r="N1074" s="30">
        <f>SUM(N1075:N1085)</f>
        <v>2844817.0649999995</v>
      </c>
      <c r="O1074" s="30"/>
      <c r="P1074" s="30"/>
      <c r="Q1074" s="24"/>
      <c r="R1074" s="47"/>
      <c r="S1074" s="114"/>
      <c r="T1074" s="114"/>
      <c r="U1074" s="101"/>
      <c r="V1074" s="97"/>
      <c r="W1074" s="97"/>
    </row>
    <row r="1075" spans="1:23" ht="37.5" x14ac:dyDescent="0.3">
      <c r="C1075" s="112">
        <v>1</v>
      </c>
      <c r="D1075" s="63" t="s">
        <v>838</v>
      </c>
      <c r="E1075" s="112">
        <v>1973</v>
      </c>
      <c r="F1075" s="112"/>
      <c r="G1075" s="112" t="s">
        <v>63</v>
      </c>
      <c r="H1075" s="112">
        <v>2</v>
      </c>
      <c r="I1075" s="112">
        <v>757.35</v>
      </c>
      <c r="J1075" s="64">
        <v>504.9</v>
      </c>
      <c r="K1075" s="113" t="s">
        <v>42</v>
      </c>
      <c r="L1075" s="115">
        <f>I1075*O1075</f>
        <v>94396.104000000007</v>
      </c>
      <c r="M1075" s="115">
        <f>I1075*P1075</f>
        <v>11549.5875</v>
      </c>
      <c r="N1075" s="115">
        <f t="shared" ref="N1075:N1085" si="117">L1075+M1075</f>
        <v>105945.6915</v>
      </c>
      <c r="O1075" s="115">
        <v>124.64</v>
      </c>
      <c r="P1075" s="115">
        <v>15.25</v>
      </c>
      <c r="Q1075" s="114"/>
      <c r="R1075" s="102"/>
      <c r="S1075" s="114" t="s">
        <v>265</v>
      </c>
      <c r="T1075" s="114" t="s">
        <v>596</v>
      </c>
      <c r="U1075" s="96" t="s">
        <v>600</v>
      </c>
      <c r="V1075" s="99"/>
      <c r="W1075" s="99"/>
    </row>
    <row r="1076" spans="1:23" x14ac:dyDescent="0.3">
      <c r="C1076" s="112"/>
      <c r="D1076" s="63"/>
      <c r="E1076" s="112"/>
      <c r="F1076" s="112"/>
      <c r="G1076" s="112"/>
      <c r="H1076" s="112"/>
      <c r="I1076" s="112"/>
      <c r="J1076" s="64"/>
      <c r="K1076" s="113" t="s">
        <v>229</v>
      </c>
      <c r="L1076" s="115">
        <f>I1075*O1076</f>
        <v>644466.98250000004</v>
      </c>
      <c r="M1076" s="115">
        <f>I1075*P1076</f>
        <v>13791.343500000001</v>
      </c>
      <c r="N1076" s="115">
        <f t="shared" si="117"/>
        <v>658258.326</v>
      </c>
      <c r="O1076" s="115">
        <v>850.95</v>
      </c>
      <c r="P1076" s="115">
        <v>18.21</v>
      </c>
      <c r="Q1076" s="114"/>
      <c r="R1076" s="102"/>
      <c r="S1076" s="114" t="s">
        <v>265</v>
      </c>
      <c r="T1076" s="114" t="s">
        <v>596</v>
      </c>
      <c r="U1076" s="96"/>
      <c r="V1076" s="99"/>
      <c r="W1076" s="99"/>
    </row>
    <row r="1077" spans="1:23" ht="37.5" x14ac:dyDescent="0.3">
      <c r="C1077" s="112">
        <v>2</v>
      </c>
      <c r="D1077" s="63" t="s">
        <v>839</v>
      </c>
      <c r="E1077" s="112">
        <v>1974</v>
      </c>
      <c r="F1077" s="112"/>
      <c r="G1077" s="112" t="s">
        <v>63</v>
      </c>
      <c r="H1077" s="112">
        <v>2</v>
      </c>
      <c r="I1077" s="112">
        <v>490.35</v>
      </c>
      <c r="J1077" s="64">
        <v>326.89999999999998</v>
      </c>
      <c r="K1077" s="113" t="s">
        <v>42</v>
      </c>
      <c r="L1077" s="115">
        <f>I1077*O1077</f>
        <v>61117.224000000002</v>
      </c>
      <c r="M1077" s="115">
        <f>I1077*P1077</f>
        <v>7477.8375000000005</v>
      </c>
      <c r="N1077" s="115">
        <f t="shared" si="117"/>
        <v>68595.061499999996</v>
      </c>
      <c r="O1077" s="115">
        <v>124.64</v>
      </c>
      <c r="P1077" s="115">
        <v>15.25</v>
      </c>
      <c r="Q1077" s="114"/>
      <c r="R1077" s="102"/>
      <c r="S1077" s="114" t="s">
        <v>265</v>
      </c>
      <c r="T1077" s="114" t="s">
        <v>596</v>
      </c>
      <c r="U1077" s="96" t="s">
        <v>600</v>
      </c>
      <c r="V1077" s="99"/>
      <c r="W1077" s="99"/>
    </row>
    <row r="1078" spans="1:23" x14ac:dyDescent="0.3">
      <c r="C1078" s="112"/>
      <c r="D1078" s="63"/>
      <c r="E1078" s="112"/>
      <c r="F1078" s="112"/>
      <c r="G1078" s="112"/>
      <c r="H1078" s="112"/>
      <c r="I1078" s="112"/>
      <c r="J1078" s="64"/>
      <c r="K1078" s="113" t="s">
        <v>229</v>
      </c>
      <c r="L1078" s="115">
        <f>I1077*O1078</f>
        <v>417263.33250000002</v>
      </c>
      <c r="M1078" s="115">
        <f>I1077*P1078</f>
        <v>8929.2735000000011</v>
      </c>
      <c r="N1078" s="115">
        <f t="shared" si="117"/>
        <v>426192.60600000003</v>
      </c>
      <c r="O1078" s="115">
        <v>850.95</v>
      </c>
      <c r="P1078" s="115">
        <v>18.21</v>
      </c>
      <c r="Q1078" s="114"/>
      <c r="R1078" s="102"/>
      <c r="S1078" s="114" t="s">
        <v>265</v>
      </c>
      <c r="T1078" s="114" t="s">
        <v>596</v>
      </c>
      <c r="U1078" s="96"/>
      <c r="V1078" s="99"/>
      <c r="W1078" s="99"/>
    </row>
    <row r="1079" spans="1:23" ht="37.5" x14ac:dyDescent="0.3">
      <c r="C1079" s="112">
        <v>3</v>
      </c>
      <c r="D1079" s="63" t="s">
        <v>840</v>
      </c>
      <c r="E1079" s="112">
        <v>1971</v>
      </c>
      <c r="F1079" s="112"/>
      <c r="G1079" s="112" t="s">
        <v>63</v>
      </c>
      <c r="H1079" s="112">
        <v>2</v>
      </c>
      <c r="I1079" s="112">
        <v>489.75</v>
      </c>
      <c r="J1079" s="64">
        <v>326.5</v>
      </c>
      <c r="K1079" s="113" t="s">
        <v>42</v>
      </c>
      <c r="L1079" s="115">
        <f>I1079*O1079</f>
        <v>61042.44</v>
      </c>
      <c r="M1079" s="115">
        <f>I1079*P1079</f>
        <v>7468.6875</v>
      </c>
      <c r="N1079" s="115">
        <f t="shared" si="117"/>
        <v>68511.127500000002</v>
      </c>
      <c r="O1079" s="115">
        <v>124.64</v>
      </c>
      <c r="P1079" s="115">
        <v>15.25</v>
      </c>
      <c r="Q1079" s="114"/>
      <c r="R1079" s="102"/>
      <c r="S1079" s="114" t="s">
        <v>265</v>
      </c>
      <c r="T1079" s="114" t="s">
        <v>596</v>
      </c>
      <c r="U1079" s="96" t="s">
        <v>600</v>
      </c>
      <c r="V1079" s="99"/>
      <c r="W1079" s="99"/>
    </row>
    <row r="1080" spans="1:23" x14ac:dyDescent="0.3">
      <c r="C1080" s="112"/>
      <c r="D1080" s="63"/>
      <c r="E1080" s="112"/>
      <c r="F1080" s="112"/>
      <c r="G1080" s="112"/>
      <c r="H1080" s="112"/>
      <c r="I1080" s="112"/>
      <c r="J1080" s="64"/>
      <c r="K1080" s="113" t="s">
        <v>229</v>
      </c>
      <c r="L1080" s="115">
        <f>I1079*O1080</f>
        <v>416752.76250000001</v>
      </c>
      <c r="M1080" s="115">
        <f>I1079*P1080</f>
        <v>8918.3474999999999</v>
      </c>
      <c r="N1080" s="115">
        <f t="shared" si="117"/>
        <v>425671.11</v>
      </c>
      <c r="O1080" s="115">
        <v>850.95</v>
      </c>
      <c r="P1080" s="115">
        <v>18.21</v>
      </c>
      <c r="Q1080" s="114"/>
      <c r="R1080" s="102"/>
      <c r="S1080" s="114" t="s">
        <v>265</v>
      </c>
      <c r="T1080" s="114" t="s">
        <v>596</v>
      </c>
      <c r="U1080" s="96"/>
      <c r="V1080" s="99"/>
      <c r="W1080" s="99"/>
    </row>
    <row r="1081" spans="1:23" ht="37.5" x14ac:dyDescent="0.3">
      <c r="C1081" s="112">
        <v>4</v>
      </c>
      <c r="D1081" s="63" t="s">
        <v>841</v>
      </c>
      <c r="E1081" s="112">
        <v>1976</v>
      </c>
      <c r="F1081" s="112"/>
      <c r="G1081" s="112" t="s">
        <v>63</v>
      </c>
      <c r="H1081" s="112">
        <v>2</v>
      </c>
      <c r="I1081" s="112">
        <v>544.20000000000005</v>
      </c>
      <c r="J1081" s="64">
        <v>362.8</v>
      </c>
      <c r="K1081" s="113" t="s">
        <v>42</v>
      </c>
      <c r="L1081" s="115">
        <f>I1081*O1081</f>
        <v>67829.088000000003</v>
      </c>
      <c r="M1081" s="115">
        <f>I1081*P1081</f>
        <v>8299.0500000000011</v>
      </c>
      <c r="N1081" s="115">
        <f t="shared" si="117"/>
        <v>76128.138000000006</v>
      </c>
      <c r="O1081" s="115">
        <v>124.64</v>
      </c>
      <c r="P1081" s="115">
        <v>15.25</v>
      </c>
      <c r="Q1081" s="114"/>
      <c r="R1081" s="102"/>
      <c r="S1081" s="114" t="s">
        <v>265</v>
      </c>
      <c r="T1081" s="114" t="s">
        <v>596</v>
      </c>
      <c r="U1081" s="96" t="s">
        <v>600</v>
      </c>
      <c r="V1081" s="99"/>
      <c r="W1081" s="99"/>
    </row>
    <row r="1082" spans="1:23" ht="56.25" x14ac:dyDescent="0.3">
      <c r="C1082" s="112">
        <v>5</v>
      </c>
      <c r="D1082" s="63" t="s">
        <v>842</v>
      </c>
      <c r="E1082" s="112">
        <v>1964</v>
      </c>
      <c r="F1082" s="112"/>
      <c r="G1082" s="112" t="s">
        <v>56</v>
      </c>
      <c r="H1082" s="112">
        <v>2</v>
      </c>
      <c r="I1082" s="112">
        <v>527.54999999999995</v>
      </c>
      <c r="J1082" s="64">
        <v>351.7</v>
      </c>
      <c r="K1082" s="113" t="s">
        <v>42</v>
      </c>
      <c r="L1082" s="115">
        <f>I1082*O1082</f>
        <v>64329.446999999993</v>
      </c>
      <c r="M1082" s="115">
        <f>I1082*P1082</f>
        <v>8013.4844999999987</v>
      </c>
      <c r="N1082" s="115">
        <f t="shared" si="117"/>
        <v>72342.931499999992</v>
      </c>
      <c r="O1082" s="115">
        <v>121.94</v>
      </c>
      <c r="P1082" s="115">
        <v>15.19</v>
      </c>
      <c r="Q1082" s="114"/>
      <c r="R1082" s="102"/>
      <c r="S1082" s="114" t="s">
        <v>265</v>
      </c>
      <c r="T1082" s="114" t="s">
        <v>596</v>
      </c>
      <c r="U1082" s="96" t="s">
        <v>600</v>
      </c>
      <c r="V1082" s="99"/>
      <c r="W1082" s="99"/>
    </row>
    <row r="1083" spans="1:23" x14ac:dyDescent="0.3">
      <c r="C1083" s="112"/>
      <c r="D1083" s="63"/>
      <c r="E1083" s="112"/>
      <c r="F1083" s="112"/>
      <c r="G1083" s="112"/>
      <c r="H1083" s="112"/>
      <c r="I1083" s="112"/>
      <c r="J1083" s="64"/>
      <c r="K1083" s="113" t="s">
        <v>229</v>
      </c>
      <c r="L1083" s="115">
        <f>I1082*O1083</f>
        <v>448918.67249999999</v>
      </c>
      <c r="M1083" s="115">
        <f>I1082*P1083</f>
        <v>9606.6854999999996</v>
      </c>
      <c r="N1083" s="115">
        <f t="shared" si="117"/>
        <v>458525.35800000001</v>
      </c>
      <c r="O1083" s="115">
        <v>850.95</v>
      </c>
      <c r="P1083" s="115">
        <v>18.21</v>
      </c>
      <c r="Q1083" s="114"/>
      <c r="R1083" s="102"/>
      <c r="S1083" s="114" t="s">
        <v>265</v>
      </c>
      <c r="T1083" s="114" t="s">
        <v>596</v>
      </c>
      <c r="U1083" s="96"/>
      <c r="V1083" s="99"/>
      <c r="W1083" s="99"/>
    </row>
    <row r="1084" spans="1:23" ht="37.5" x14ac:dyDescent="0.3">
      <c r="C1084" s="112">
        <v>6</v>
      </c>
      <c r="D1084" s="63" t="s">
        <v>843</v>
      </c>
      <c r="E1084" s="112">
        <v>1974</v>
      </c>
      <c r="F1084" s="112"/>
      <c r="G1084" s="112" t="s">
        <v>63</v>
      </c>
      <c r="H1084" s="112">
        <v>2</v>
      </c>
      <c r="I1084" s="112">
        <v>480.3</v>
      </c>
      <c r="J1084" s="64">
        <v>320.2</v>
      </c>
      <c r="K1084" s="113" t="s">
        <v>42</v>
      </c>
      <c r="L1084" s="115">
        <f>I1084*O1084</f>
        <v>59864.592000000004</v>
      </c>
      <c r="M1084" s="115">
        <f>I1084*P1084</f>
        <v>7324.5749999999998</v>
      </c>
      <c r="N1084" s="115">
        <f t="shared" si="117"/>
        <v>67189.167000000001</v>
      </c>
      <c r="O1084" s="115">
        <v>124.64</v>
      </c>
      <c r="P1084" s="115">
        <v>15.25</v>
      </c>
      <c r="Q1084" s="114"/>
      <c r="R1084" s="102"/>
      <c r="S1084" s="114" t="s">
        <v>265</v>
      </c>
      <c r="T1084" s="114" t="s">
        <v>596</v>
      </c>
      <c r="U1084" s="96" t="s">
        <v>600</v>
      </c>
      <c r="V1084" s="99"/>
      <c r="W1084" s="99"/>
    </row>
    <row r="1085" spans="1:23" s="61" customFormat="1" x14ac:dyDescent="0.3">
      <c r="A1085" s="133"/>
      <c r="B1085" s="1"/>
      <c r="C1085" s="112"/>
      <c r="D1085" s="63"/>
      <c r="E1085" s="112"/>
      <c r="F1085" s="112"/>
      <c r="G1085" s="112"/>
      <c r="H1085" s="112"/>
      <c r="I1085" s="112"/>
      <c r="J1085" s="64"/>
      <c r="K1085" s="113" t="s">
        <v>229</v>
      </c>
      <c r="L1085" s="115">
        <f>I1084*O1085</f>
        <v>408711.28500000003</v>
      </c>
      <c r="M1085" s="115">
        <f>I1084*P1085</f>
        <v>8746.2630000000008</v>
      </c>
      <c r="N1085" s="115">
        <f t="shared" si="117"/>
        <v>417457.54800000001</v>
      </c>
      <c r="O1085" s="115">
        <v>850.95</v>
      </c>
      <c r="P1085" s="115">
        <v>18.21</v>
      </c>
      <c r="Q1085" s="114"/>
      <c r="R1085" s="102"/>
      <c r="S1085" s="114" t="s">
        <v>265</v>
      </c>
      <c r="T1085" s="114" t="s">
        <v>596</v>
      </c>
      <c r="U1085" s="100"/>
      <c r="V1085" s="97"/>
      <c r="W1085" s="97"/>
    </row>
    <row r="1086" spans="1:23" s="61" customFormat="1" x14ac:dyDescent="0.3">
      <c r="A1086" s="133"/>
      <c r="B1086" s="1"/>
      <c r="C1086" s="32"/>
      <c r="D1086" s="62" t="s">
        <v>172</v>
      </c>
      <c r="E1086" s="32"/>
      <c r="F1086" s="32"/>
      <c r="G1086" s="32"/>
      <c r="H1086" s="32"/>
      <c r="I1086" s="32"/>
      <c r="J1086" s="27"/>
      <c r="K1086" s="25"/>
      <c r="L1086" s="30">
        <f>SUM(L1087:L1171)</f>
        <v>90925494.512019962</v>
      </c>
      <c r="M1086" s="30">
        <f>SUM(M1087:M1171)</f>
        <v>5862858.1930000009</v>
      </c>
      <c r="N1086" s="30">
        <f>SUM(N1087:N1171)</f>
        <v>96788352.705019981</v>
      </c>
      <c r="O1086" s="30"/>
      <c r="P1086" s="30"/>
      <c r="Q1086" s="24"/>
      <c r="R1086" s="47"/>
      <c r="S1086" s="114"/>
      <c r="T1086" s="114"/>
      <c r="U1086" s="101"/>
      <c r="V1086" s="97"/>
      <c r="W1086" s="97"/>
    </row>
    <row r="1087" spans="1:23" ht="37.5" x14ac:dyDescent="0.3">
      <c r="B1087" s="103"/>
      <c r="C1087" s="112">
        <v>1</v>
      </c>
      <c r="D1087" s="63" t="s">
        <v>844</v>
      </c>
      <c r="E1087" s="112">
        <v>1968</v>
      </c>
      <c r="G1087" s="112" t="s">
        <v>83</v>
      </c>
      <c r="H1087" s="112">
        <v>5</v>
      </c>
      <c r="I1087" s="112">
        <v>5691.26</v>
      </c>
      <c r="J1087" s="64">
        <v>3580.7</v>
      </c>
      <c r="K1087" s="113" t="s">
        <v>42</v>
      </c>
      <c r="L1087" s="115">
        <f>O1087*I1087</f>
        <v>841225.14060000004</v>
      </c>
      <c r="M1087" s="115">
        <f>P1087*I1087</f>
        <v>84856.686600000001</v>
      </c>
      <c r="N1087" s="115">
        <f>L1087+M1087</f>
        <v>926081.82720000006</v>
      </c>
      <c r="O1087" s="115">
        <v>147.81</v>
      </c>
      <c r="P1087" s="115">
        <v>14.91</v>
      </c>
      <c r="Q1087" s="114"/>
      <c r="R1087" s="102"/>
      <c r="S1087" s="114" t="s">
        <v>265</v>
      </c>
      <c r="T1087" s="114" t="s">
        <v>596</v>
      </c>
      <c r="U1087" s="96" t="s">
        <v>804</v>
      </c>
      <c r="V1087" s="99"/>
      <c r="W1087" s="99"/>
    </row>
    <row r="1088" spans="1:23" ht="37.5" x14ac:dyDescent="0.3">
      <c r="B1088" s="103"/>
      <c r="C1088" s="112">
        <v>2</v>
      </c>
      <c r="D1088" s="63" t="s">
        <v>845</v>
      </c>
      <c r="E1088" s="112">
        <v>1968</v>
      </c>
      <c r="G1088" s="112" t="s">
        <v>83</v>
      </c>
      <c r="H1088" s="112">
        <v>5</v>
      </c>
      <c r="I1088" s="112">
        <v>5365.7</v>
      </c>
      <c r="J1088" s="64">
        <v>2371.5</v>
      </c>
      <c r="K1088" s="113" t="s">
        <v>42</v>
      </c>
      <c r="L1088" s="115">
        <f t="shared" ref="L1088:L1096" si="118">O1088*I1088</f>
        <v>793104.11699999997</v>
      </c>
      <c r="M1088" s="115">
        <f t="shared" ref="M1088:M1090" si="119">P1088*I1088</f>
        <v>80002.587</v>
      </c>
      <c r="N1088" s="115">
        <f t="shared" ref="N1088:N1097" si="120">L1088+M1088</f>
        <v>873106.70399999991</v>
      </c>
      <c r="O1088" s="115">
        <v>147.81</v>
      </c>
      <c r="P1088" s="115">
        <v>14.91</v>
      </c>
      <c r="Q1088" s="114"/>
      <c r="R1088" s="102"/>
      <c r="S1088" s="114" t="s">
        <v>265</v>
      </c>
      <c r="T1088" s="114" t="s">
        <v>596</v>
      </c>
      <c r="U1088" s="96" t="s">
        <v>804</v>
      </c>
      <c r="V1088" s="99"/>
      <c r="W1088" s="99"/>
    </row>
    <row r="1089" spans="2:23" ht="37.5" x14ac:dyDescent="0.3">
      <c r="B1089" s="137"/>
      <c r="C1089" s="112">
        <v>3</v>
      </c>
      <c r="D1089" s="63" t="s">
        <v>846</v>
      </c>
      <c r="E1089" s="112">
        <v>1965</v>
      </c>
      <c r="F1089" s="112"/>
      <c r="G1089" s="112" t="s">
        <v>83</v>
      </c>
      <c r="H1089" s="112">
        <v>5</v>
      </c>
      <c r="I1089" s="112">
        <v>3902.79</v>
      </c>
      <c r="J1089" s="64">
        <v>2593.6</v>
      </c>
      <c r="K1089" s="113" t="s">
        <v>42</v>
      </c>
      <c r="L1089" s="115">
        <f t="shared" si="118"/>
        <v>576871.38989999995</v>
      </c>
      <c r="M1089" s="115">
        <f t="shared" si="119"/>
        <v>58190.598899999997</v>
      </c>
      <c r="N1089" s="115">
        <f t="shared" si="120"/>
        <v>635061.98879999993</v>
      </c>
      <c r="O1089" s="115">
        <v>147.81</v>
      </c>
      <c r="P1089" s="115">
        <v>14.91</v>
      </c>
      <c r="Q1089" s="114"/>
      <c r="R1089" s="102"/>
      <c r="S1089" s="114" t="s">
        <v>265</v>
      </c>
      <c r="T1089" s="114" t="s">
        <v>596</v>
      </c>
      <c r="U1089" s="96"/>
      <c r="V1089" s="99"/>
      <c r="W1089" s="99"/>
    </row>
    <row r="1090" spans="2:23" ht="37.5" x14ac:dyDescent="0.3">
      <c r="B1090" s="103"/>
      <c r="C1090" s="112">
        <v>4</v>
      </c>
      <c r="D1090" s="63" t="s">
        <v>847</v>
      </c>
      <c r="E1090" s="112">
        <v>1967</v>
      </c>
      <c r="G1090" s="112" t="s">
        <v>83</v>
      </c>
      <c r="H1090" s="112">
        <v>5</v>
      </c>
      <c r="I1090" s="112">
        <v>3707.3</v>
      </c>
      <c r="J1090" s="64">
        <v>1728.3</v>
      </c>
      <c r="K1090" s="113" t="s">
        <v>42</v>
      </c>
      <c r="L1090" s="115">
        <f t="shared" si="118"/>
        <v>547976.01300000004</v>
      </c>
      <c r="M1090" s="115">
        <f t="shared" si="119"/>
        <v>55275.843000000001</v>
      </c>
      <c r="N1090" s="115">
        <f t="shared" si="120"/>
        <v>603251.85600000003</v>
      </c>
      <c r="O1090" s="115">
        <v>147.81</v>
      </c>
      <c r="P1090" s="115">
        <v>14.91</v>
      </c>
      <c r="Q1090" s="114"/>
      <c r="R1090" s="102"/>
      <c r="S1090" s="114" t="s">
        <v>265</v>
      </c>
      <c r="T1090" s="114" t="s">
        <v>596</v>
      </c>
      <c r="U1090" s="96" t="s">
        <v>804</v>
      </c>
      <c r="V1090" s="99"/>
      <c r="W1090" s="99"/>
    </row>
    <row r="1091" spans="2:23" ht="37.5" x14ac:dyDescent="0.3">
      <c r="C1091" s="112">
        <v>5</v>
      </c>
      <c r="D1091" s="63" t="s">
        <v>848</v>
      </c>
      <c r="E1091" s="112">
        <v>1965</v>
      </c>
      <c r="F1091" s="112"/>
      <c r="G1091" s="112" t="s">
        <v>83</v>
      </c>
      <c r="H1091" s="112">
        <v>4</v>
      </c>
      <c r="I1091" s="112">
        <f>J1091*1.8</f>
        <v>3698.4599999999996</v>
      </c>
      <c r="J1091" s="64">
        <v>2054.6999999999998</v>
      </c>
      <c r="K1091" s="113" t="s">
        <v>42</v>
      </c>
      <c r="L1091" s="115">
        <f t="shared" si="118"/>
        <v>546669.3726</v>
      </c>
      <c r="M1091" s="115">
        <f t="shared" ref="M1091:M1097" si="121">I1091*P1091</f>
        <v>55144.038599999993</v>
      </c>
      <c r="N1091" s="115">
        <f t="shared" si="120"/>
        <v>601813.41119999997</v>
      </c>
      <c r="O1091" s="115">
        <v>147.81</v>
      </c>
      <c r="P1091" s="115">
        <v>14.91</v>
      </c>
      <c r="Q1091" s="114"/>
      <c r="R1091" s="102"/>
      <c r="S1091" s="114" t="s">
        <v>265</v>
      </c>
      <c r="T1091" s="114" t="s">
        <v>596</v>
      </c>
      <c r="U1091" s="96"/>
      <c r="V1091" s="99"/>
      <c r="W1091" s="99"/>
    </row>
    <row r="1092" spans="2:23" ht="37.5" x14ac:dyDescent="0.3">
      <c r="C1092" s="112">
        <v>6</v>
      </c>
      <c r="D1092" s="63" t="s">
        <v>849</v>
      </c>
      <c r="E1092" s="112">
        <v>1965</v>
      </c>
      <c r="F1092" s="112"/>
      <c r="G1092" s="112" t="s">
        <v>83</v>
      </c>
      <c r="H1092" s="112">
        <v>5</v>
      </c>
      <c r="I1092" s="112">
        <v>3902.79</v>
      </c>
      <c r="J1092" s="64">
        <v>2593.6</v>
      </c>
      <c r="K1092" s="113" t="s">
        <v>42</v>
      </c>
      <c r="L1092" s="115">
        <f t="shared" si="118"/>
        <v>576871.38989999995</v>
      </c>
      <c r="M1092" s="115">
        <f t="shared" si="121"/>
        <v>58190.598899999997</v>
      </c>
      <c r="N1092" s="115">
        <f t="shared" si="120"/>
        <v>635061.98879999993</v>
      </c>
      <c r="O1092" s="115">
        <v>147.81</v>
      </c>
      <c r="P1092" s="115">
        <v>14.91</v>
      </c>
      <c r="Q1092" s="114"/>
      <c r="R1092" s="102"/>
      <c r="S1092" s="114" t="s">
        <v>265</v>
      </c>
      <c r="T1092" s="114" t="s">
        <v>596</v>
      </c>
      <c r="U1092" s="96"/>
      <c r="V1092" s="99"/>
      <c r="W1092" s="99"/>
    </row>
    <row r="1093" spans="2:23" ht="37.5" x14ac:dyDescent="0.3">
      <c r="C1093" s="112">
        <v>7</v>
      </c>
      <c r="D1093" s="63" t="s">
        <v>850</v>
      </c>
      <c r="E1093" s="112">
        <v>1967</v>
      </c>
      <c r="F1093" s="112"/>
      <c r="G1093" s="112" t="s">
        <v>34</v>
      </c>
      <c r="H1093" s="112">
        <v>5</v>
      </c>
      <c r="I1093" s="112">
        <f>J1093*1.8</f>
        <v>8804.7000000000007</v>
      </c>
      <c r="J1093" s="64">
        <v>4891.5</v>
      </c>
      <c r="K1093" s="113" t="s">
        <v>42</v>
      </c>
      <c r="L1093" s="115">
        <f t="shared" si="118"/>
        <v>1324667.115</v>
      </c>
      <c r="M1093" s="115">
        <f t="shared" si="121"/>
        <v>131718.31200000001</v>
      </c>
      <c r="N1093" s="115">
        <f t="shared" si="120"/>
        <v>1456385.4269999999</v>
      </c>
      <c r="O1093" s="115">
        <v>150.44999999999999</v>
      </c>
      <c r="P1093" s="115">
        <v>14.96</v>
      </c>
      <c r="Q1093" s="114"/>
      <c r="R1093" s="102"/>
      <c r="S1093" s="114" t="s">
        <v>265</v>
      </c>
      <c r="T1093" s="114" t="s">
        <v>596</v>
      </c>
      <c r="U1093" s="96"/>
      <c r="V1093" s="99"/>
      <c r="W1093" s="99"/>
    </row>
    <row r="1094" spans="2:23" ht="37.5" x14ac:dyDescent="0.3">
      <c r="C1094" s="112">
        <v>8</v>
      </c>
      <c r="D1094" s="63" t="s">
        <v>851</v>
      </c>
      <c r="E1094" s="112">
        <v>1965</v>
      </c>
      <c r="F1094" s="112"/>
      <c r="G1094" s="112" t="s">
        <v>34</v>
      </c>
      <c r="H1094" s="112">
        <v>5</v>
      </c>
      <c r="I1094" s="112">
        <f>J1094*1.8</f>
        <v>5064.66</v>
      </c>
      <c r="J1094" s="64">
        <v>2813.7</v>
      </c>
      <c r="K1094" s="113" t="s">
        <v>42</v>
      </c>
      <c r="L1094" s="115">
        <f t="shared" si="118"/>
        <v>761978.09699999995</v>
      </c>
      <c r="M1094" s="115">
        <f t="shared" si="121"/>
        <v>75767.313600000009</v>
      </c>
      <c r="N1094" s="115">
        <f t="shared" si="120"/>
        <v>837745.41059999994</v>
      </c>
      <c r="O1094" s="115">
        <v>150.44999999999999</v>
      </c>
      <c r="P1094" s="115">
        <v>14.96</v>
      </c>
      <c r="Q1094" s="114"/>
      <c r="R1094" s="102"/>
      <c r="S1094" s="114" t="s">
        <v>265</v>
      </c>
      <c r="T1094" s="114" t="s">
        <v>596</v>
      </c>
      <c r="U1094" s="96"/>
      <c r="V1094" s="99"/>
      <c r="W1094" s="99"/>
    </row>
    <row r="1095" spans="2:23" ht="37.5" x14ac:dyDescent="0.3">
      <c r="C1095" s="112">
        <v>9</v>
      </c>
      <c r="D1095" s="63" t="s">
        <v>852</v>
      </c>
      <c r="E1095" s="112">
        <v>1968</v>
      </c>
      <c r="F1095" s="112"/>
      <c r="G1095" s="112" t="s">
        <v>83</v>
      </c>
      <c r="H1095" s="112">
        <v>5</v>
      </c>
      <c r="I1095" s="112">
        <v>5692.3</v>
      </c>
      <c r="J1095" s="64">
        <v>3579.1</v>
      </c>
      <c r="K1095" s="113" t="s">
        <v>42</v>
      </c>
      <c r="L1095" s="115">
        <f t="shared" si="118"/>
        <v>841378.86300000001</v>
      </c>
      <c r="M1095" s="115">
        <f t="shared" si="121"/>
        <v>84872.192999999999</v>
      </c>
      <c r="N1095" s="115">
        <f t="shared" si="120"/>
        <v>926251.05599999998</v>
      </c>
      <c r="O1095" s="115">
        <v>147.81</v>
      </c>
      <c r="P1095" s="115">
        <v>14.91</v>
      </c>
      <c r="Q1095" s="114"/>
      <c r="R1095" s="102"/>
      <c r="S1095" s="114" t="s">
        <v>265</v>
      </c>
      <c r="T1095" s="114" t="s">
        <v>596</v>
      </c>
      <c r="U1095" s="96"/>
      <c r="V1095" s="99"/>
      <c r="W1095" s="99"/>
    </row>
    <row r="1096" spans="2:23" ht="37.5" x14ac:dyDescent="0.3">
      <c r="C1096" s="112">
        <v>10</v>
      </c>
      <c r="D1096" s="63" t="s">
        <v>853</v>
      </c>
      <c r="E1096" s="112">
        <v>1966</v>
      </c>
      <c r="F1096" s="112"/>
      <c r="G1096" s="112" t="s">
        <v>34</v>
      </c>
      <c r="H1096" s="112">
        <v>5</v>
      </c>
      <c r="I1096" s="112">
        <f>J1096*1.8</f>
        <v>5975.37</v>
      </c>
      <c r="J1096" s="64">
        <v>3319.65</v>
      </c>
      <c r="K1096" s="113" t="s">
        <v>42</v>
      </c>
      <c r="L1096" s="115">
        <f t="shared" si="118"/>
        <v>898994.41649999993</v>
      </c>
      <c r="M1096" s="115">
        <f t="shared" si="121"/>
        <v>89391.535199999998</v>
      </c>
      <c r="N1096" s="115">
        <f t="shared" si="120"/>
        <v>988385.95169999998</v>
      </c>
      <c r="O1096" s="115">
        <v>150.44999999999999</v>
      </c>
      <c r="P1096" s="115">
        <v>14.96</v>
      </c>
      <c r="Q1096" s="114"/>
      <c r="R1096" s="102"/>
      <c r="S1096" s="114" t="s">
        <v>265</v>
      </c>
      <c r="T1096" s="114" t="s">
        <v>596</v>
      </c>
      <c r="U1096" s="96"/>
      <c r="V1096" s="99"/>
      <c r="W1096" s="99"/>
    </row>
    <row r="1097" spans="2:23" ht="37.5" x14ac:dyDescent="0.3">
      <c r="C1097" s="112">
        <v>11</v>
      </c>
      <c r="D1097" s="63" t="s">
        <v>854</v>
      </c>
      <c r="E1097" s="112">
        <v>1967</v>
      </c>
      <c r="F1097" s="112"/>
      <c r="G1097" s="112" t="s">
        <v>34</v>
      </c>
      <c r="H1097" s="112">
        <v>5</v>
      </c>
      <c r="I1097" s="112">
        <v>5525.9</v>
      </c>
      <c r="J1097" s="64">
        <v>3348.1</v>
      </c>
      <c r="K1097" s="113" t="s">
        <v>42</v>
      </c>
      <c r="L1097" s="115">
        <f>I1097*O1097</f>
        <v>831371.65499999991</v>
      </c>
      <c r="M1097" s="115">
        <f t="shared" si="121"/>
        <v>82667.463999999993</v>
      </c>
      <c r="N1097" s="115">
        <f t="shared" si="120"/>
        <v>914039.11899999995</v>
      </c>
      <c r="O1097" s="115">
        <v>150.44999999999999</v>
      </c>
      <c r="P1097" s="115">
        <v>14.96</v>
      </c>
      <c r="Q1097" s="114"/>
      <c r="R1097" s="102"/>
      <c r="S1097" s="114" t="s">
        <v>265</v>
      </c>
      <c r="T1097" s="114" t="s">
        <v>596</v>
      </c>
      <c r="U1097" s="96"/>
      <c r="V1097" s="99"/>
      <c r="W1097" s="99"/>
    </row>
    <row r="1098" spans="2:23" ht="56.25" x14ac:dyDescent="0.3">
      <c r="B1098" s="123" t="s">
        <v>804</v>
      </c>
      <c r="C1098" s="112">
        <v>12</v>
      </c>
      <c r="D1098" s="63" t="s">
        <v>855</v>
      </c>
      <c r="E1098" s="112">
        <v>1987</v>
      </c>
      <c r="G1098" s="112" t="s">
        <v>83</v>
      </c>
      <c r="H1098" s="112">
        <v>9</v>
      </c>
      <c r="I1098" s="112">
        <f>J1098*1.8</f>
        <v>10817.1</v>
      </c>
      <c r="J1098" s="64">
        <v>6009.5</v>
      </c>
      <c r="K1098" s="113" t="s">
        <v>452</v>
      </c>
      <c r="L1098" s="115">
        <f>O1098*I1098</f>
        <v>8353829.9879999999</v>
      </c>
      <c r="M1098" s="115">
        <f>I1098*P1098</f>
        <v>178806.66300000003</v>
      </c>
      <c r="N1098" s="115">
        <f>L1098+M1098</f>
        <v>8532636.6510000005</v>
      </c>
      <c r="O1098" s="115">
        <v>772.28</v>
      </c>
      <c r="P1098" s="115">
        <v>16.53</v>
      </c>
      <c r="Q1098" s="114"/>
      <c r="R1098" s="102"/>
      <c r="S1098" s="114" t="s">
        <v>265</v>
      </c>
      <c r="T1098" s="114" t="s">
        <v>596</v>
      </c>
      <c r="U1098" s="96"/>
      <c r="V1098" s="99"/>
      <c r="W1098" s="99"/>
    </row>
    <row r="1099" spans="2:23" x14ac:dyDescent="0.3">
      <c r="C1099" s="112">
        <v>13</v>
      </c>
      <c r="D1099" s="63" t="s">
        <v>856</v>
      </c>
      <c r="E1099" s="112">
        <v>1985</v>
      </c>
      <c r="F1099" s="112"/>
      <c r="G1099" s="112" t="s">
        <v>83</v>
      </c>
      <c r="H1099" s="112">
        <v>9</v>
      </c>
      <c r="I1099" s="112">
        <v>9267.2999999999993</v>
      </c>
      <c r="J1099" s="64">
        <v>6074.7</v>
      </c>
      <c r="K1099" s="113" t="s">
        <v>229</v>
      </c>
      <c r="L1099" s="115">
        <f>I1099*O1099</f>
        <v>3389236.9559999998</v>
      </c>
      <c r="M1099" s="115">
        <f>I1099*P1099</f>
        <v>86463.909</v>
      </c>
      <c r="N1099" s="115">
        <f>L1099+M1099</f>
        <v>3475700.8649999998</v>
      </c>
      <c r="O1099" s="115">
        <v>365.72</v>
      </c>
      <c r="P1099" s="115">
        <v>9.33</v>
      </c>
      <c r="Q1099" s="114"/>
      <c r="R1099" s="102"/>
      <c r="S1099" s="114" t="s">
        <v>265</v>
      </c>
      <c r="T1099" s="114" t="s">
        <v>596</v>
      </c>
      <c r="U1099" s="96"/>
      <c r="V1099" s="99"/>
      <c r="W1099" s="99"/>
    </row>
    <row r="1100" spans="2:23" ht="37.5" x14ac:dyDescent="0.3">
      <c r="B1100" s="123" t="s">
        <v>804</v>
      </c>
      <c r="C1100" s="112">
        <v>14</v>
      </c>
      <c r="D1100" s="90" t="s">
        <v>857</v>
      </c>
      <c r="E1100" s="112">
        <v>1987</v>
      </c>
      <c r="F1100" s="4"/>
      <c r="G1100" s="112" t="s">
        <v>421</v>
      </c>
      <c r="H1100" s="112">
        <v>5</v>
      </c>
      <c r="I1100" s="110">
        <f>J1100*1.8</f>
        <v>9668.16</v>
      </c>
      <c r="J1100" s="110">
        <v>5371.2</v>
      </c>
      <c r="K1100" s="90" t="s">
        <v>229</v>
      </c>
      <c r="L1100" s="49">
        <f>I1100*O1100</f>
        <v>9654914.6207999997</v>
      </c>
      <c r="M1100" s="115">
        <f>I1100*P1100</f>
        <v>206608.57920000001</v>
      </c>
      <c r="N1100" s="115">
        <f>L1100+M1100</f>
        <v>9861523.1999999993</v>
      </c>
      <c r="O1100" s="115">
        <v>998.63</v>
      </c>
      <c r="P1100" s="115">
        <v>21.37</v>
      </c>
      <c r="Q1100" s="114"/>
      <c r="R1100" s="89"/>
      <c r="S1100" s="114" t="s">
        <v>265</v>
      </c>
      <c r="T1100" s="114" t="s">
        <v>596</v>
      </c>
      <c r="U1100" s="7" t="s">
        <v>858</v>
      </c>
    </row>
    <row r="1101" spans="2:23" ht="37.5" x14ac:dyDescent="0.3">
      <c r="C1101" s="112">
        <v>15</v>
      </c>
      <c r="D1101" s="63" t="s">
        <v>859</v>
      </c>
      <c r="E1101" s="112">
        <v>1967</v>
      </c>
      <c r="F1101" s="112"/>
      <c r="G1101" s="112" t="s">
        <v>34</v>
      </c>
      <c r="H1101" s="112">
        <v>5</v>
      </c>
      <c r="I1101" s="112">
        <f>J1101*1.8</f>
        <v>6068.1959999999999</v>
      </c>
      <c r="J1101" s="64">
        <v>3371.22</v>
      </c>
      <c r="K1101" s="113" t="s">
        <v>42</v>
      </c>
      <c r="L1101" s="115">
        <f>O1101*I1101</f>
        <v>912960.08819999988</v>
      </c>
      <c r="M1101" s="115">
        <f>I1101*P1101</f>
        <v>90780.21216000001</v>
      </c>
      <c r="N1101" s="115">
        <f>L1101+M1101</f>
        <v>1003740.3003599999</v>
      </c>
      <c r="O1101" s="115">
        <v>150.44999999999999</v>
      </c>
      <c r="P1101" s="115">
        <v>14.96</v>
      </c>
      <c r="Q1101" s="114"/>
      <c r="R1101" s="102"/>
      <c r="S1101" s="114" t="s">
        <v>265</v>
      </c>
      <c r="T1101" s="114" t="s">
        <v>596</v>
      </c>
      <c r="U1101" s="96"/>
      <c r="V1101" s="99"/>
      <c r="W1101" s="99"/>
    </row>
    <row r="1102" spans="2:23" ht="37.5" x14ac:dyDescent="0.3">
      <c r="C1102" s="112">
        <v>16</v>
      </c>
      <c r="D1102" s="63" t="s">
        <v>860</v>
      </c>
      <c r="E1102" s="112">
        <v>1971</v>
      </c>
      <c r="F1102" s="112"/>
      <c r="G1102" s="112" t="s">
        <v>34</v>
      </c>
      <c r="H1102" s="112">
        <v>5</v>
      </c>
      <c r="I1102" s="112">
        <f>J1102*1.8</f>
        <v>8427.348</v>
      </c>
      <c r="J1102" s="64">
        <v>4681.8599999999997</v>
      </c>
      <c r="K1102" s="113" t="s">
        <v>42</v>
      </c>
      <c r="L1102" s="115">
        <f t="shared" ref="L1102:L1165" si="122">O1102*I1102</f>
        <v>1267894.5066</v>
      </c>
      <c r="M1102" s="115">
        <f t="shared" ref="M1102:M1165" si="123">I1102*P1102</f>
        <v>126073.12608</v>
      </c>
      <c r="N1102" s="115">
        <f t="shared" ref="N1102:N1165" si="124">L1102+M1102</f>
        <v>1393967.63268</v>
      </c>
      <c r="O1102" s="115">
        <v>150.44999999999999</v>
      </c>
      <c r="P1102" s="115">
        <v>14.96</v>
      </c>
      <c r="Q1102" s="114"/>
      <c r="R1102" s="102"/>
      <c r="S1102" s="114" t="s">
        <v>265</v>
      </c>
      <c r="T1102" s="114" t="s">
        <v>596</v>
      </c>
      <c r="U1102" s="96"/>
      <c r="V1102" s="99"/>
      <c r="W1102" s="99"/>
    </row>
    <row r="1103" spans="2:23" ht="37.5" x14ac:dyDescent="0.3">
      <c r="C1103" s="112">
        <v>17</v>
      </c>
      <c r="D1103" s="63" t="s">
        <v>861</v>
      </c>
      <c r="E1103" s="112">
        <v>1956</v>
      </c>
      <c r="F1103" s="112"/>
      <c r="G1103" s="112" t="s">
        <v>34</v>
      </c>
      <c r="H1103" s="112">
        <v>3</v>
      </c>
      <c r="I1103" s="112">
        <f>J1103*1.8</f>
        <v>3962.16</v>
      </c>
      <c r="J1103" s="64">
        <v>2201.1999999999998</v>
      </c>
      <c r="K1103" s="113" t="s">
        <v>42</v>
      </c>
      <c r="L1103" s="115">
        <f t="shared" si="122"/>
        <v>596106.97199999995</v>
      </c>
      <c r="M1103" s="115">
        <f t="shared" si="123"/>
        <v>59273.9136</v>
      </c>
      <c r="N1103" s="115">
        <f t="shared" si="124"/>
        <v>655380.88559999992</v>
      </c>
      <c r="O1103" s="115">
        <v>150.44999999999999</v>
      </c>
      <c r="P1103" s="115">
        <v>14.96</v>
      </c>
      <c r="Q1103" s="114"/>
      <c r="R1103" s="102"/>
      <c r="S1103" s="114" t="s">
        <v>265</v>
      </c>
      <c r="T1103" s="114" t="s">
        <v>596</v>
      </c>
      <c r="U1103" s="96"/>
      <c r="V1103" s="99"/>
      <c r="W1103" s="99"/>
    </row>
    <row r="1104" spans="2:23" ht="37.5" x14ac:dyDescent="0.3">
      <c r="C1104" s="112">
        <v>18</v>
      </c>
      <c r="D1104" s="63" t="s">
        <v>862</v>
      </c>
      <c r="E1104" s="112">
        <v>1956</v>
      </c>
      <c r="F1104" s="112"/>
      <c r="G1104" s="112" t="s">
        <v>34</v>
      </c>
      <c r="H1104" s="112">
        <v>2</v>
      </c>
      <c r="I1104" s="112">
        <v>1528.1</v>
      </c>
      <c r="J1104" s="64">
        <v>840.7</v>
      </c>
      <c r="K1104" s="113" t="s">
        <v>42</v>
      </c>
      <c r="L1104" s="115">
        <f t="shared" si="122"/>
        <v>250363.90399999998</v>
      </c>
      <c r="M1104" s="115">
        <f t="shared" si="123"/>
        <v>23227.119999999999</v>
      </c>
      <c r="N1104" s="115">
        <f t="shared" si="124"/>
        <v>273591.02399999998</v>
      </c>
      <c r="O1104" s="115">
        <v>163.84</v>
      </c>
      <c r="P1104" s="115">
        <v>15.2</v>
      </c>
      <c r="Q1104" s="114"/>
      <c r="R1104" s="102"/>
      <c r="S1104" s="114" t="s">
        <v>265</v>
      </c>
      <c r="T1104" s="114" t="s">
        <v>596</v>
      </c>
      <c r="U1104" s="96"/>
      <c r="V1104" s="99"/>
      <c r="W1104" s="99"/>
    </row>
    <row r="1105" spans="3:23" ht="37.5" x14ac:dyDescent="0.3">
      <c r="C1105" s="112">
        <v>19</v>
      </c>
      <c r="D1105" s="63" t="s">
        <v>863</v>
      </c>
      <c r="E1105" s="112">
        <v>1956</v>
      </c>
      <c r="F1105" s="112"/>
      <c r="G1105" s="112" t="s">
        <v>34</v>
      </c>
      <c r="H1105" s="112">
        <v>2</v>
      </c>
      <c r="I1105" s="112">
        <v>1514.9</v>
      </c>
      <c r="J1105" s="64">
        <v>826.1</v>
      </c>
      <c r="K1105" s="113" t="s">
        <v>42</v>
      </c>
      <c r="L1105" s="115">
        <f t="shared" si="122"/>
        <v>248201.21600000001</v>
      </c>
      <c r="M1105" s="115">
        <f t="shared" si="123"/>
        <v>23026.48</v>
      </c>
      <c r="N1105" s="115">
        <f t="shared" si="124"/>
        <v>271227.696</v>
      </c>
      <c r="O1105" s="115">
        <v>163.84</v>
      </c>
      <c r="P1105" s="115">
        <v>15.2</v>
      </c>
      <c r="Q1105" s="114"/>
      <c r="R1105" s="102"/>
      <c r="S1105" s="114" t="s">
        <v>265</v>
      </c>
      <c r="T1105" s="114" t="s">
        <v>596</v>
      </c>
      <c r="U1105" s="96"/>
      <c r="V1105" s="99"/>
      <c r="W1105" s="99"/>
    </row>
    <row r="1106" spans="3:23" ht="37.5" x14ac:dyDescent="0.3">
      <c r="C1106" s="112">
        <v>20</v>
      </c>
      <c r="D1106" s="63" t="s">
        <v>864</v>
      </c>
      <c r="E1106" s="112">
        <v>1972</v>
      </c>
      <c r="F1106" s="112"/>
      <c r="G1106" s="112" t="s">
        <v>34</v>
      </c>
      <c r="H1106" s="112">
        <v>4</v>
      </c>
      <c r="I1106" s="112">
        <v>3760.12</v>
      </c>
      <c r="J1106" s="64">
        <v>1477.22</v>
      </c>
      <c r="K1106" s="113" t="s">
        <v>42</v>
      </c>
      <c r="L1106" s="115">
        <f t="shared" si="122"/>
        <v>655952.93399999989</v>
      </c>
      <c r="M1106" s="115">
        <f t="shared" si="123"/>
        <v>62342.789599999989</v>
      </c>
      <c r="N1106" s="115">
        <f t="shared" si="124"/>
        <v>718295.72359999991</v>
      </c>
      <c r="O1106" s="115">
        <v>174.45</v>
      </c>
      <c r="P1106" s="115">
        <v>16.579999999999998</v>
      </c>
      <c r="Q1106" s="114"/>
      <c r="R1106" s="102"/>
      <c r="S1106" s="114" t="s">
        <v>265</v>
      </c>
      <c r="T1106" s="114" t="s">
        <v>596</v>
      </c>
      <c r="U1106" s="96"/>
      <c r="V1106" s="99"/>
      <c r="W1106" s="99"/>
    </row>
    <row r="1107" spans="3:23" ht="37.5" x14ac:dyDescent="0.3">
      <c r="C1107" s="112">
        <v>21</v>
      </c>
      <c r="D1107" s="63" t="s">
        <v>865</v>
      </c>
      <c r="E1107" s="112">
        <v>1965</v>
      </c>
      <c r="F1107" s="112"/>
      <c r="G1107" s="112" t="s">
        <v>34</v>
      </c>
      <c r="H1107" s="112">
        <v>5</v>
      </c>
      <c r="I1107" s="112">
        <v>6454.1</v>
      </c>
      <c r="J1107" s="64">
        <v>4064.6</v>
      </c>
      <c r="K1107" s="113" t="s">
        <v>42</v>
      </c>
      <c r="L1107" s="115">
        <f t="shared" si="122"/>
        <v>971019.34499999997</v>
      </c>
      <c r="M1107" s="115">
        <f t="shared" si="123"/>
        <v>96553.33600000001</v>
      </c>
      <c r="N1107" s="115">
        <f t="shared" si="124"/>
        <v>1067572.6809999999</v>
      </c>
      <c r="O1107" s="115">
        <v>150.44999999999999</v>
      </c>
      <c r="P1107" s="115">
        <v>14.96</v>
      </c>
      <c r="Q1107" s="114"/>
      <c r="R1107" s="102"/>
      <c r="S1107" s="114" t="s">
        <v>265</v>
      </c>
      <c r="T1107" s="114" t="s">
        <v>596</v>
      </c>
      <c r="U1107" s="96"/>
      <c r="V1107" s="99"/>
      <c r="W1107" s="99"/>
    </row>
    <row r="1108" spans="3:23" ht="37.5" x14ac:dyDescent="0.3">
      <c r="C1108" s="112">
        <v>22</v>
      </c>
      <c r="D1108" s="63" t="s">
        <v>866</v>
      </c>
      <c r="E1108" s="112">
        <v>1957</v>
      </c>
      <c r="F1108" s="112"/>
      <c r="G1108" s="112" t="s">
        <v>63</v>
      </c>
      <c r="H1108" s="112">
        <v>2</v>
      </c>
      <c r="I1108" s="112">
        <f>J1108*1.8</f>
        <v>735.48</v>
      </c>
      <c r="J1108" s="64">
        <v>408.6</v>
      </c>
      <c r="K1108" s="113" t="s">
        <v>42</v>
      </c>
      <c r="L1108" s="115">
        <f t="shared" si="122"/>
        <v>129209.12640000001</v>
      </c>
      <c r="M1108" s="115">
        <f t="shared" si="123"/>
        <v>11333.746800000001</v>
      </c>
      <c r="N1108" s="115">
        <f t="shared" si="124"/>
        <v>140542.8732</v>
      </c>
      <c r="O1108" s="115">
        <v>175.68</v>
      </c>
      <c r="P1108" s="115">
        <v>15.41</v>
      </c>
      <c r="Q1108" s="114"/>
      <c r="R1108" s="102"/>
      <c r="S1108" s="114" t="s">
        <v>265</v>
      </c>
      <c r="T1108" s="114" t="s">
        <v>596</v>
      </c>
      <c r="U1108" s="96"/>
      <c r="V1108" s="99"/>
      <c r="W1108" s="99"/>
    </row>
    <row r="1109" spans="3:23" ht="37.5" x14ac:dyDescent="0.3">
      <c r="C1109" s="112">
        <v>23</v>
      </c>
      <c r="D1109" s="63" t="s">
        <v>867</v>
      </c>
      <c r="E1109" s="112">
        <v>1960</v>
      </c>
      <c r="F1109" s="112"/>
      <c r="G1109" s="112" t="s">
        <v>34</v>
      </c>
      <c r="H1109" s="112">
        <v>4</v>
      </c>
      <c r="I1109" s="112">
        <f>J1109*1.8</f>
        <v>2107.98</v>
      </c>
      <c r="J1109" s="64">
        <v>1171.0999999999999</v>
      </c>
      <c r="K1109" s="113" t="s">
        <v>42</v>
      </c>
      <c r="L1109" s="115">
        <f t="shared" si="122"/>
        <v>317145.59099999996</v>
      </c>
      <c r="M1109" s="115">
        <f t="shared" si="123"/>
        <v>31535.380800000003</v>
      </c>
      <c r="N1109" s="115">
        <f t="shared" si="124"/>
        <v>348680.97179999994</v>
      </c>
      <c r="O1109" s="115">
        <v>150.44999999999999</v>
      </c>
      <c r="P1109" s="115">
        <v>14.96</v>
      </c>
      <c r="Q1109" s="114"/>
      <c r="R1109" s="102"/>
      <c r="S1109" s="114" t="s">
        <v>265</v>
      </c>
      <c r="T1109" s="114" t="s">
        <v>596</v>
      </c>
      <c r="U1109" s="96"/>
      <c r="V1109" s="99"/>
      <c r="W1109" s="99"/>
    </row>
    <row r="1110" spans="3:23" ht="37.5" x14ac:dyDescent="0.3">
      <c r="C1110" s="112"/>
      <c r="D1110" s="63"/>
      <c r="E1110" s="112"/>
      <c r="F1110" s="112"/>
      <c r="G1110" s="112"/>
      <c r="H1110" s="112"/>
      <c r="I1110" s="112"/>
      <c r="J1110" s="64"/>
      <c r="K1110" s="113" t="s">
        <v>45</v>
      </c>
      <c r="L1110" s="115">
        <f>O1110*I1109</f>
        <v>863470.76760000002</v>
      </c>
      <c r="M1110" s="115">
        <f>I1109*P1110</f>
        <v>33601.201199999996</v>
      </c>
      <c r="N1110" s="115">
        <f>L1110+M1110</f>
        <v>897071.96880000003</v>
      </c>
      <c r="O1110" s="115">
        <v>409.62</v>
      </c>
      <c r="P1110" s="115">
        <v>15.94</v>
      </c>
      <c r="Q1110" s="114"/>
      <c r="R1110" s="102"/>
      <c r="S1110" s="114" t="s">
        <v>265</v>
      </c>
      <c r="T1110" s="114" t="s">
        <v>596</v>
      </c>
      <c r="U1110" s="96"/>
      <c r="V1110" s="99"/>
      <c r="W1110" s="99"/>
    </row>
    <row r="1111" spans="3:23" ht="37.5" x14ac:dyDescent="0.3">
      <c r="C1111" s="112">
        <v>24</v>
      </c>
      <c r="D1111" s="63" t="s">
        <v>868</v>
      </c>
      <c r="E1111" s="112">
        <v>1956</v>
      </c>
      <c r="F1111" s="112"/>
      <c r="G1111" s="112" t="s">
        <v>63</v>
      </c>
      <c r="H1111" s="112">
        <v>2</v>
      </c>
      <c r="I1111" s="112">
        <f>J1111*1.8</f>
        <v>741.42</v>
      </c>
      <c r="J1111" s="64">
        <v>411.9</v>
      </c>
      <c r="K1111" s="113" t="s">
        <v>42</v>
      </c>
      <c r="L1111" s="115">
        <f t="shared" si="122"/>
        <v>130252.66559999999</v>
      </c>
      <c r="M1111" s="115">
        <f t="shared" si="123"/>
        <v>11425.2822</v>
      </c>
      <c r="N1111" s="115">
        <f t="shared" si="124"/>
        <v>141677.94779999999</v>
      </c>
      <c r="O1111" s="115">
        <v>175.68</v>
      </c>
      <c r="P1111" s="115">
        <v>15.41</v>
      </c>
      <c r="Q1111" s="114"/>
      <c r="R1111" s="102"/>
      <c r="S1111" s="114" t="s">
        <v>265</v>
      </c>
      <c r="T1111" s="114" t="s">
        <v>596</v>
      </c>
      <c r="U1111" s="96"/>
      <c r="V1111" s="99"/>
      <c r="W1111" s="99"/>
    </row>
    <row r="1112" spans="3:23" ht="37.5" x14ac:dyDescent="0.3">
      <c r="C1112" s="112">
        <v>25</v>
      </c>
      <c r="D1112" s="63" t="s">
        <v>869</v>
      </c>
      <c r="E1112" s="112">
        <v>1960</v>
      </c>
      <c r="F1112" s="112"/>
      <c r="G1112" s="112" t="s">
        <v>34</v>
      </c>
      <c r="H1112" s="112">
        <v>4</v>
      </c>
      <c r="I1112" s="112">
        <f>J1112*1.8</f>
        <v>2262.06</v>
      </c>
      <c r="J1112" s="64">
        <v>1256.7</v>
      </c>
      <c r="K1112" s="113" t="s">
        <v>42</v>
      </c>
      <c r="L1112" s="115">
        <f t="shared" si="122"/>
        <v>340326.92699999997</v>
      </c>
      <c r="M1112" s="115">
        <f t="shared" si="123"/>
        <v>33840.417600000001</v>
      </c>
      <c r="N1112" s="115">
        <f t="shared" si="124"/>
        <v>374167.34459999995</v>
      </c>
      <c r="O1112" s="115">
        <v>150.44999999999999</v>
      </c>
      <c r="P1112" s="115">
        <v>14.96</v>
      </c>
      <c r="Q1112" s="114"/>
      <c r="R1112" s="102"/>
      <c r="S1112" s="114" t="s">
        <v>265</v>
      </c>
      <c r="T1112" s="114" t="s">
        <v>596</v>
      </c>
      <c r="U1112" s="96"/>
      <c r="V1112" s="99"/>
      <c r="W1112" s="99"/>
    </row>
    <row r="1113" spans="3:23" ht="37.5" x14ac:dyDescent="0.3">
      <c r="C1113" s="112"/>
      <c r="D1113" s="63"/>
      <c r="E1113" s="112"/>
      <c r="F1113" s="112"/>
      <c r="G1113" s="112"/>
      <c r="H1113" s="112"/>
      <c r="I1113" s="112"/>
      <c r="J1113" s="64"/>
      <c r="K1113" s="113" t="s">
        <v>45</v>
      </c>
      <c r="L1113" s="115">
        <f>O1113*I1112</f>
        <v>926585.0172</v>
      </c>
      <c r="M1113" s="115">
        <f>I1112*P1113</f>
        <v>36057.236400000002</v>
      </c>
      <c r="N1113" s="115">
        <f t="shared" si="124"/>
        <v>962642.25360000005</v>
      </c>
      <c r="O1113" s="115">
        <v>409.62</v>
      </c>
      <c r="P1113" s="115">
        <v>15.94</v>
      </c>
      <c r="Q1113" s="114"/>
      <c r="R1113" s="102"/>
      <c r="S1113" s="114" t="s">
        <v>265</v>
      </c>
      <c r="T1113" s="114" t="s">
        <v>596</v>
      </c>
      <c r="U1113" s="96"/>
      <c r="V1113" s="99"/>
      <c r="W1113" s="99"/>
    </row>
    <row r="1114" spans="3:23" ht="37.5" x14ac:dyDescent="0.3">
      <c r="C1114" s="112">
        <v>26</v>
      </c>
      <c r="D1114" s="63" t="s">
        <v>870</v>
      </c>
      <c r="E1114" s="112">
        <v>1962</v>
      </c>
      <c r="F1114" s="112"/>
      <c r="G1114" s="112" t="s">
        <v>34</v>
      </c>
      <c r="H1114" s="112">
        <v>5</v>
      </c>
      <c r="I1114" s="112">
        <f>J1114*1.8</f>
        <v>3904.92</v>
      </c>
      <c r="J1114" s="64">
        <v>2169.4</v>
      </c>
      <c r="K1114" s="113" t="s">
        <v>45</v>
      </c>
      <c r="L1114" s="115">
        <f t="shared" si="122"/>
        <v>1599533.3304000001</v>
      </c>
      <c r="M1114" s="115">
        <f t="shared" si="123"/>
        <v>62244.424800000001</v>
      </c>
      <c r="N1114" s="115">
        <f t="shared" si="124"/>
        <v>1661777.7552</v>
      </c>
      <c r="O1114" s="115">
        <v>409.62</v>
      </c>
      <c r="P1114" s="115">
        <v>15.94</v>
      </c>
      <c r="Q1114" s="114"/>
      <c r="R1114" s="102"/>
      <c r="S1114" s="114" t="s">
        <v>265</v>
      </c>
      <c r="T1114" s="114" t="s">
        <v>596</v>
      </c>
      <c r="U1114" s="96"/>
      <c r="V1114" s="99"/>
      <c r="W1114" s="99"/>
    </row>
    <row r="1115" spans="3:23" ht="37.5" x14ac:dyDescent="0.3">
      <c r="C1115" s="112">
        <v>27</v>
      </c>
      <c r="D1115" s="63" t="s">
        <v>871</v>
      </c>
      <c r="E1115" s="112">
        <v>1964</v>
      </c>
      <c r="F1115" s="112">
        <v>2009</v>
      </c>
      <c r="G1115" s="112" t="s">
        <v>34</v>
      </c>
      <c r="H1115" s="112">
        <v>4</v>
      </c>
      <c r="I1115" s="112">
        <v>3540.8</v>
      </c>
      <c r="J1115" s="64">
        <v>1982.8</v>
      </c>
      <c r="K1115" s="113" t="s">
        <v>42</v>
      </c>
      <c r="L1115" s="115">
        <f t="shared" si="122"/>
        <v>532713.36</v>
      </c>
      <c r="M1115" s="115">
        <f t="shared" si="123"/>
        <v>52970.368000000002</v>
      </c>
      <c r="N1115" s="115">
        <f t="shared" si="124"/>
        <v>585683.728</v>
      </c>
      <c r="O1115" s="115">
        <v>150.44999999999999</v>
      </c>
      <c r="P1115" s="115">
        <v>14.96</v>
      </c>
      <c r="Q1115" s="114"/>
      <c r="R1115" s="102"/>
      <c r="S1115" s="114" t="s">
        <v>265</v>
      </c>
      <c r="T1115" s="114" t="s">
        <v>596</v>
      </c>
      <c r="U1115" s="96"/>
      <c r="V1115" s="99"/>
      <c r="W1115" s="99"/>
    </row>
    <row r="1116" spans="3:23" ht="37.5" x14ac:dyDescent="0.3">
      <c r="C1116" s="112">
        <v>28</v>
      </c>
      <c r="D1116" s="63" t="s">
        <v>872</v>
      </c>
      <c r="E1116" s="112">
        <v>1965</v>
      </c>
      <c r="F1116" s="112">
        <v>2009</v>
      </c>
      <c r="G1116" s="112" t="s">
        <v>34</v>
      </c>
      <c r="H1116" s="112">
        <v>5</v>
      </c>
      <c r="I1116" s="112">
        <v>4094.1</v>
      </c>
      <c r="J1116" s="64">
        <v>2500.3000000000002</v>
      </c>
      <c r="K1116" s="113" t="s">
        <v>42</v>
      </c>
      <c r="L1116" s="115">
        <f t="shared" si="122"/>
        <v>615957.34499999997</v>
      </c>
      <c r="M1116" s="115">
        <f t="shared" si="123"/>
        <v>61247.736000000004</v>
      </c>
      <c r="N1116" s="115">
        <f t="shared" si="124"/>
        <v>677205.08100000001</v>
      </c>
      <c r="O1116" s="115">
        <v>150.44999999999999</v>
      </c>
      <c r="P1116" s="115">
        <v>14.96</v>
      </c>
      <c r="Q1116" s="114"/>
      <c r="R1116" s="102"/>
      <c r="S1116" s="114" t="s">
        <v>265</v>
      </c>
      <c r="T1116" s="114" t="s">
        <v>596</v>
      </c>
      <c r="U1116" s="96"/>
      <c r="V1116" s="99"/>
      <c r="W1116" s="99"/>
    </row>
    <row r="1117" spans="3:23" ht="37.5" x14ac:dyDescent="0.3">
      <c r="C1117" s="112">
        <v>29</v>
      </c>
      <c r="D1117" s="63" t="s">
        <v>873</v>
      </c>
      <c r="E1117" s="112">
        <v>1969</v>
      </c>
      <c r="F1117" s="112">
        <v>1999</v>
      </c>
      <c r="G1117" s="112" t="s">
        <v>34</v>
      </c>
      <c r="H1117" s="112">
        <v>2</v>
      </c>
      <c r="I1117" s="112">
        <f>J1117*1.8</f>
        <v>1928.16</v>
      </c>
      <c r="J1117" s="64">
        <v>1071.2</v>
      </c>
      <c r="K1117" s="113" t="s">
        <v>42</v>
      </c>
      <c r="L1117" s="115">
        <f t="shared" si="122"/>
        <v>315909.73440000002</v>
      </c>
      <c r="M1117" s="115">
        <f t="shared" si="123"/>
        <v>29308.031999999999</v>
      </c>
      <c r="N1117" s="115">
        <f t="shared" si="124"/>
        <v>345217.76640000002</v>
      </c>
      <c r="O1117" s="115">
        <v>163.84</v>
      </c>
      <c r="P1117" s="115">
        <v>15.2</v>
      </c>
      <c r="Q1117" s="114"/>
      <c r="R1117" s="102"/>
      <c r="S1117" s="114" t="s">
        <v>265</v>
      </c>
      <c r="T1117" s="114" t="s">
        <v>596</v>
      </c>
      <c r="U1117" s="96"/>
      <c r="V1117" s="99"/>
      <c r="W1117" s="99"/>
    </row>
    <row r="1118" spans="3:23" ht="37.5" x14ac:dyDescent="0.3">
      <c r="C1118" s="112">
        <v>30</v>
      </c>
      <c r="D1118" s="63" t="s">
        <v>874</v>
      </c>
      <c r="E1118" s="112">
        <v>1958</v>
      </c>
      <c r="F1118" s="112"/>
      <c r="G1118" s="112" t="s">
        <v>34</v>
      </c>
      <c r="H1118" s="112">
        <v>4</v>
      </c>
      <c r="I1118" s="112">
        <f>J1118*1.8</f>
        <v>3802.1400000000003</v>
      </c>
      <c r="J1118" s="64">
        <v>2112.3000000000002</v>
      </c>
      <c r="K1118" s="113" t="s">
        <v>42</v>
      </c>
      <c r="L1118" s="115">
        <f t="shared" si="122"/>
        <v>572031.96299999999</v>
      </c>
      <c r="M1118" s="115">
        <f t="shared" si="123"/>
        <v>56880.014400000007</v>
      </c>
      <c r="N1118" s="115">
        <f t="shared" si="124"/>
        <v>628911.97739999997</v>
      </c>
      <c r="O1118" s="115">
        <v>150.44999999999999</v>
      </c>
      <c r="P1118" s="115">
        <v>14.96</v>
      </c>
      <c r="Q1118" s="114"/>
      <c r="R1118" s="102"/>
      <c r="S1118" s="114" t="s">
        <v>265</v>
      </c>
      <c r="T1118" s="114" t="s">
        <v>596</v>
      </c>
      <c r="U1118" s="96"/>
      <c r="V1118" s="99"/>
      <c r="W1118" s="99"/>
    </row>
    <row r="1119" spans="3:23" ht="37.5" x14ac:dyDescent="0.3">
      <c r="C1119" s="112">
        <v>31</v>
      </c>
      <c r="D1119" s="63" t="s">
        <v>875</v>
      </c>
      <c r="E1119" s="112">
        <v>1964</v>
      </c>
      <c r="F1119" s="112">
        <v>2009</v>
      </c>
      <c r="G1119" s="112" t="s">
        <v>34</v>
      </c>
      <c r="H1119" s="112">
        <v>4</v>
      </c>
      <c r="I1119" s="112">
        <v>2346.3000000000002</v>
      </c>
      <c r="J1119" s="64">
        <v>1332</v>
      </c>
      <c r="K1119" s="113" t="s">
        <v>42</v>
      </c>
      <c r="L1119" s="115">
        <f t="shared" si="122"/>
        <v>353000.83500000002</v>
      </c>
      <c r="M1119" s="115">
        <f t="shared" si="123"/>
        <v>35100.648000000008</v>
      </c>
      <c r="N1119" s="115">
        <f t="shared" si="124"/>
        <v>388101.48300000001</v>
      </c>
      <c r="O1119" s="115">
        <v>150.44999999999999</v>
      </c>
      <c r="P1119" s="115">
        <v>14.96</v>
      </c>
      <c r="Q1119" s="114"/>
      <c r="R1119" s="102"/>
      <c r="S1119" s="114" t="s">
        <v>265</v>
      </c>
      <c r="T1119" s="114" t="s">
        <v>596</v>
      </c>
      <c r="U1119" s="96"/>
      <c r="V1119" s="99"/>
      <c r="W1119" s="99"/>
    </row>
    <row r="1120" spans="3:23" ht="37.5" x14ac:dyDescent="0.3">
      <c r="C1120" s="112">
        <v>32</v>
      </c>
      <c r="D1120" s="63" t="s">
        <v>876</v>
      </c>
      <c r="E1120" s="112">
        <v>56</v>
      </c>
      <c r="F1120" s="112">
        <v>2009</v>
      </c>
      <c r="G1120" s="112" t="s">
        <v>34</v>
      </c>
      <c r="H1120" s="112">
        <v>4</v>
      </c>
      <c r="I1120" s="112">
        <f>J1120*1.8</f>
        <v>2465.2799999999997</v>
      </c>
      <c r="J1120" s="64">
        <v>1369.6</v>
      </c>
      <c r="K1120" s="113" t="s">
        <v>42</v>
      </c>
      <c r="L1120" s="115">
        <f t="shared" si="122"/>
        <v>370901.37599999993</v>
      </c>
      <c r="M1120" s="115">
        <f t="shared" si="123"/>
        <v>36880.588799999998</v>
      </c>
      <c r="N1120" s="115">
        <f t="shared" si="124"/>
        <v>407781.96479999996</v>
      </c>
      <c r="O1120" s="115">
        <v>150.44999999999999</v>
      </c>
      <c r="P1120" s="115">
        <v>14.96</v>
      </c>
      <c r="Q1120" s="114"/>
      <c r="R1120" s="102"/>
      <c r="S1120" s="114" t="s">
        <v>265</v>
      </c>
      <c r="T1120" s="114" t="s">
        <v>596</v>
      </c>
      <c r="U1120" s="96"/>
      <c r="V1120" s="99"/>
      <c r="W1120" s="99"/>
    </row>
    <row r="1121" spans="2:23" ht="37.5" x14ac:dyDescent="0.3">
      <c r="C1121" s="112">
        <v>33</v>
      </c>
      <c r="D1121" s="63" t="s">
        <v>877</v>
      </c>
      <c r="E1121" s="112">
        <v>1965</v>
      </c>
      <c r="F1121" s="112">
        <v>2009</v>
      </c>
      <c r="G1121" s="112" t="s">
        <v>34</v>
      </c>
      <c r="H1121" s="112">
        <v>4</v>
      </c>
      <c r="I1121" s="112">
        <v>2314.9</v>
      </c>
      <c r="J1121" s="64">
        <v>1257.2</v>
      </c>
      <c r="K1121" s="113" t="s">
        <v>42</v>
      </c>
      <c r="L1121" s="115">
        <f t="shared" si="122"/>
        <v>348276.70500000002</v>
      </c>
      <c r="M1121" s="115">
        <f t="shared" si="123"/>
        <v>34630.904000000002</v>
      </c>
      <c r="N1121" s="115">
        <f t="shared" si="124"/>
        <v>382907.609</v>
      </c>
      <c r="O1121" s="115">
        <v>150.44999999999999</v>
      </c>
      <c r="P1121" s="115">
        <v>14.96</v>
      </c>
      <c r="Q1121" s="114"/>
      <c r="R1121" s="102"/>
      <c r="S1121" s="114" t="s">
        <v>265</v>
      </c>
      <c r="T1121" s="114" t="s">
        <v>596</v>
      </c>
      <c r="U1121" s="96"/>
      <c r="V1121" s="99"/>
      <c r="W1121" s="99"/>
    </row>
    <row r="1122" spans="2:23" ht="37.5" x14ac:dyDescent="0.3">
      <c r="C1122" s="112">
        <v>34</v>
      </c>
      <c r="D1122" s="63" t="s">
        <v>878</v>
      </c>
      <c r="E1122" s="112">
        <v>1965</v>
      </c>
      <c r="F1122" s="112"/>
      <c r="G1122" s="112" t="s">
        <v>879</v>
      </c>
      <c r="H1122" s="112">
        <v>4</v>
      </c>
      <c r="I1122" s="112">
        <v>2326.77</v>
      </c>
      <c r="J1122" s="64">
        <v>1086.47</v>
      </c>
      <c r="K1122" s="113" t="s">
        <v>42</v>
      </c>
      <c r="L1122" s="115">
        <f>O1122*I1122</f>
        <v>340220.30939999997</v>
      </c>
      <c r="M1122" s="115">
        <f t="shared" si="123"/>
        <v>34599.069899999995</v>
      </c>
      <c r="N1122" s="115">
        <f t="shared" si="124"/>
        <v>374819.37929999997</v>
      </c>
      <c r="O1122" s="115">
        <v>146.22</v>
      </c>
      <c r="P1122" s="115">
        <v>14.87</v>
      </c>
      <c r="Q1122" s="114"/>
      <c r="R1122" s="102"/>
      <c r="S1122" s="114" t="s">
        <v>265</v>
      </c>
      <c r="T1122" s="114" t="s">
        <v>596</v>
      </c>
      <c r="U1122" s="96"/>
      <c r="V1122" s="99"/>
      <c r="W1122" s="99"/>
    </row>
    <row r="1123" spans="2:23" ht="37.5" x14ac:dyDescent="0.3">
      <c r="C1123" s="112">
        <v>35</v>
      </c>
      <c r="D1123" s="63" t="s">
        <v>880</v>
      </c>
      <c r="E1123" s="112">
        <v>1970</v>
      </c>
      <c r="F1123" s="112"/>
      <c r="G1123" s="112" t="s">
        <v>34</v>
      </c>
      <c r="H1123" s="112">
        <v>5</v>
      </c>
      <c r="I1123" s="112">
        <f>J1123*1.8</f>
        <v>10453.5</v>
      </c>
      <c r="J1123" s="64">
        <v>5807.5</v>
      </c>
      <c r="K1123" s="113" t="s">
        <v>42</v>
      </c>
      <c r="L1123" s="115">
        <f t="shared" si="122"/>
        <v>1572729.075</v>
      </c>
      <c r="M1123" s="115">
        <f t="shared" si="123"/>
        <v>156384.36000000002</v>
      </c>
      <c r="N1123" s="115">
        <f t="shared" si="124"/>
        <v>1729113.4350000001</v>
      </c>
      <c r="O1123" s="115">
        <v>150.44999999999999</v>
      </c>
      <c r="P1123" s="115">
        <v>14.96</v>
      </c>
      <c r="Q1123" s="114"/>
      <c r="R1123" s="102"/>
      <c r="S1123" s="114" t="s">
        <v>265</v>
      </c>
      <c r="T1123" s="114" t="s">
        <v>596</v>
      </c>
      <c r="U1123" s="96" t="s">
        <v>804</v>
      </c>
      <c r="V1123" s="99"/>
      <c r="W1123" s="99"/>
    </row>
    <row r="1124" spans="2:23" ht="37.5" x14ac:dyDescent="0.3">
      <c r="C1124" s="112">
        <v>36</v>
      </c>
      <c r="D1124" s="63" t="s">
        <v>881</v>
      </c>
      <c r="E1124" s="112">
        <v>1964</v>
      </c>
      <c r="F1124" s="112"/>
      <c r="G1124" s="112" t="s">
        <v>879</v>
      </c>
      <c r="H1124" s="112">
        <v>5</v>
      </c>
      <c r="I1124" s="112">
        <f>J1124*1.8</f>
        <v>4440.5640000000003</v>
      </c>
      <c r="J1124" s="64">
        <v>2466.98</v>
      </c>
      <c r="K1124" s="113" t="s">
        <v>42</v>
      </c>
      <c r="L1124" s="115">
        <f t="shared" si="122"/>
        <v>649299.26808000007</v>
      </c>
      <c r="M1124" s="115">
        <f t="shared" si="123"/>
        <v>66031.186679999999</v>
      </c>
      <c r="N1124" s="115">
        <f t="shared" si="124"/>
        <v>715330.45476000011</v>
      </c>
      <c r="O1124" s="115">
        <v>146.22</v>
      </c>
      <c r="P1124" s="115">
        <v>14.87</v>
      </c>
      <c r="Q1124" s="114"/>
      <c r="R1124" s="102"/>
      <c r="S1124" s="114" t="s">
        <v>265</v>
      </c>
      <c r="T1124" s="114" t="s">
        <v>596</v>
      </c>
      <c r="U1124" s="96"/>
      <c r="V1124" s="99"/>
      <c r="W1124" s="99"/>
    </row>
    <row r="1125" spans="2:23" ht="37.5" x14ac:dyDescent="0.3">
      <c r="C1125" s="112">
        <v>37</v>
      </c>
      <c r="D1125" s="63" t="s">
        <v>882</v>
      </c>
      <c r="E1125" s="112">
        <v>1969</v>
      </c>
      <c r="F1125" s="112"/>
      <c r="G1125" s="112" t="s">
        <v>34</v>
      </c>
      <c r="H1125" s="112">
        <v>5</v>
      </c>
      <c r="I1125" s="112">
        <v>6510.4</v>
      </c>
      <c r="J1125" s="64">
        <v>3913</v>
      </c>
      <c r="K1125" s="113" t="s">
        <v>42</v>
      </c>
      <c r="L1125" s="115">
        <f t="shared" si="122"/>
        <v>979489.67999999982</v>
      </c>
      <c r="M1125" s="115">
        <f t="shared" si="123"/>
        <v>97395.584000000003</v>
      </c>
      <c r="N1125" s="115">
        <f t="shared" si="124"/>
        <v>1076885.2639999997</v>
      </c>
      <c r="O1125" s="115">
        <v>150.44999999999999</v>
      </c>
      <c r="P1125" s="115">
        <v>14.96</v>
      </c>
      <c r="Q1125" s="114"/>
      <c r="R1125" s="102"/>
      <c r="S1125" s="114" t="s">
        <v>265</v>
      </c>
      <c r="T1125" s="114" t="s">
        <v>596</v>
      </c>
      <c r="U1125" s="96"/>
      <c r="V1125" s="99"/>
      <c r="W1125" s="99"/>
    </row>
    <row r="1126" spans="2:23" ht="37.5" x14ac:dyDescent="0.3">
      <c r="C1126" s="112">
        <v>38</v>
      </c>
      <c r="D1126" s="63" t="s">
        <v>883</v>
      </c>
      <c r="E1126" s="112"/>
      <c r="F1126" s="112"/>
      <c r="G1126" s="112" t="s">
        <v>34</v>
      </c>
      <c r="H1126" s="112">
        <v>2</v>
      </c>
      <c r="I1126" s="112">
        <f>J1126*1.8</f>
        <v>216.72000000000003</v>
      </c>
      <c r="J1126" s="64">
        <v>120.4</v>
      </c>
      <c r="K1126" s="113" t="s">
        <v>42</v>
      </c>
      <c r="L1126" s="115">
        <f t="shared" si="122"/>
        <v>26385.660000000003</v>
      </c>
      <c r="M1126" s="115">
        <f t="shared" si="123"/>
        <v>3291.9768000000004</v>
      </c>
      <c r="N1126" s="115">
        <f t="shared" si="124"/>
        <v>29677.636800000004</v>
      </c>
      <c r="O1126" s="115">
        <v>121.75</v>
      </c>
      <c r="P1126" s="115">
        <v>15.19</v>
      </c>
      <c r="Q1126" s="114"/>
      <c r="R1126" s="102"/>
      <c r="S1126" s="114" t="s">
        <v>265</v>
      </c>
      <c r="T1126" s="114" t="s">
        <v>596</v>
      </c>
      <c r="U1126" s="96"/>
      <c r="V1126" s="99"/>
      <c r="W1126" s="99"/>
    </row>
    <row r="1127" spans="2:23" ht="37.5" x14ac:dyDescent="0.3">
      <c r="C1127" s="112">
        <v>39</v>
      </c>
      <c r="D1127" s="63" t="s">
        <v>884</v>
      </c>
      <c r="E1127" s="112">
        <v>1984</v>
      </c>
      <c r="F1127" s="112"/>
      <c r="G1127" s="112" t="s">
        <v>83</v>
      </c>
      <c r="H1127" s="112">
        <v>5</v>
      </c>
      <c r="I1127" s="112">
        <f t="shared" ref="I1127:I1133" si="125">J1127*1.8</f>
        <v>9266.94</v>
      </c>
      <c r="J1127" s="64">
        <v>5148.3</v>
      </c>
      <c r="K1127" s="113" t="s">
        <v>42</v>
      </c>
      <c r="L1127" s="115">
        <f t="shared" si="122"/>
        <v>1369746.4014000001</v>
      </c>
      <c r="M1127" s="115">
        <f t="shared" si="123"/>
        <v>138170.0754</v>
      </c>
      <c r="N1127" s="115">
        <f t="shared" si="124"/>
        <v>1507916.4768000001</v>
      </c>
      <c r="O1127" s="115">
        <v>147.81</v>
      </c>
      <c r="P1127" s="115">
        <v>14.91</v>
      </c>
      <c r="Q1127" s="114"/>
      <c r="R1127" s="102"/>
      <c r="S1127" s="114" t="s">
        <v>265</v>
      </c>
      <c r="T1127" s="114" t="s">
        <v>596</v>
      </c>
      <c r="U1127" s="96"/>
      <c r="V1127" s="99"/>
      <c r="W1127" s="99"/>
    </row>
    <row r="1128" spans="2:23" ht="37.5" x14ac:dyDescent="0.3">
      <c r="C1128" s="112">
        <v>40</v>
      </c>
      <c r="D1128" s="63" t="s">
        <v>885</v>
      </c>
      <c r="E1128" s="112">
        <v>1980</v>
      </c>
      <c r="F1128" s="112"/>
      <c r="G1128" s="112" t="s">
        <v>34</v>
      </c>
      <c r="H1128" s="112">
        <v>5</v>
      </c>
      <c r="I1128" s="112">
        <f t="shared" si="125"/>
        <v>10614.96</v>
      </c>
      <c r="J1128" s="64">
        <v>5897.2</v>
      </c>
      <c r="K1128" s="113" t="s">
        <v>42</v>
      </c>
      <c r="L1128" s="115">
        <f t="shared" si="122"/>
        <v>1597020.7319999998</v>
      </c>
      <c r="M1128" s="115">
        <f t="shared" si="123"/>
        <v>158799.80160000001</v>
      </c>
      <c r="N1128" s="115">
        <f t="shared" si="124"/>
        <v>1755820.5335999997</v>
      </c>
      <c r="O1128" s="115">
        <v>150.44999999999999</v>
      </c>
      <c r="P1128" s="115">
        <v>14.96</v>
      </c>
      <c r="Q1128" s="114"/>
      <c r="R1128" s="102"/>
      <c r="S1128" s="114" t="s">
        <v>265</v>
      </c>
      <c r="T1128" s="114" t="s">
        <v>596</v>
      </c>
      <c r="U1128" s="96"/>
      <c r="V1128" s="99"/>
      <c r="W1128" s="99"/>
    </row>
    <row r="1129" spans="2:23" ht="37.5" x14ac:dyDescent="0.3">
      <c r="C1129" s="112">
        <v>41</v>
      </c>
      <c r="D1129" s="63" t="s">
        <v>886</v>
      </c>
      <c r="E1129" s="112">
        <v>1984</v>
      </c>
      <c r="F1129" s="112"/>
      <c r="G1129" s="112" t="s">
        <v>887</v>
      </c>
      <c r="H1129" s="112">
        <v>5</v>
      </c>
      <c r="I1129" s="112">
        <f t="shared" si="125"/>
        <v>10404</v>
      </c>
      <c r="J1129" s="64">
        <v>5780</v>
      </c>
      <c r="K1129" s="113" t="s">
        <v>42</v>
      </c>
      <c r="L1129" s="115">
        <f t="shared" si="122"/>
        <v>1537815.24</v>
      </c>
      <c r="M1129" s="115">
        <f t="shared" si="123"/>
        <v>155123.64000000001</v>
      </c>
      <c r="N1129" s="115">
        <f t="shared" si="124"/>
        <v>1692938.88</v>
      </c>
      <c r="O1129" s="115">
        <v>147.81</v>
      </c>
      <c r="P1129" s="115">
        <v>14.91</v>
      </c>
      <c r="Q1129" s="114"/>
      <c r="R1129" s="102"/>
      <c r="S1129" s="114" t="s">
        <v>265</v>
      </c>
      <c r="T1129" s="114" t="s">
        <v>596</v>
      </c>
      <c r="U1129" s="96"/>
      <c r="V1129" s="99"/>
      <c r="W1129" s="99"/>
    </row>
    <row r="1130" spans="2:23" ht="37.5" x14ac:dyDescent="0.3">
      <c r="C1130" s="112">
        <v>42</v>
      </c>
      <c r="D1130" s="63" t="s">
        <v>888</v>
      </c>
      <c r="E1130" s="112"/>
      <c r="F1130" s="112"/>
      <c r="G1130" s="112" t="s">
        <v>63</v>
      </c>
      <c r="H1130" s="112">
        <v>2</v>
      </c>
      <c r="I1130" s="112">
        <f t="shared" si="125"/>
        <v>513.36</v>
      </c>
      <c r="J1130" s="64">
        <v>285.2</v>
      </c>
      <c r="K1130" s="113" t="s">
        <v>42</v>
      </c>
      <c r="L1130" s="115">
        <f t="shared" si="122"/>
        <v>63985.190399999999</v>
      </c>
      <c r="M1130" s="115">
        <f t="shared" si="123"/>
        <v>7828.74</v>
      </c>
      <c r="N1130" s="115">
        <f t="shared" si="124"/>
        <v>71813.930399999997</v>
      </c>
      <c r="O1130" s="115">
        <v>124.64</v>
      </c>
      <c r="P1130" s="115">
        <v>15.25</v>
      </c>
      <c r="Q1130" s="114"/>
      <c r="R1130" s="102"/>
      <c r="S1130" s="114" t="s">
        <v>265</v>
      </c>
      <c r="T1130" s="114" t="s">
        <v>596</v>
      </c>
      <c r="U1130" s="96"/>
      <c r="V1130" s="99"/>
      <c r="W1130" s="99"/>
    </row>
    <row r="1131" spans="2:23" ht="37.5" x14ac:dyDescent="0.3">
      <c r="C1131" s="112">
        <v>43</v>
      </c>
      <c r="D1131" s="63" t="s">
        <v>889</v>
      </c>
      <c r="E1131" s="112"/>
      <c r="F1131" s="112"/>
      <c r="G1131" s="112" t="s">
        <v>63</v>
      </c>
      <c r="H1131" s="112">
        <v>2</v>
      </c>
      <c r="I1131" s="112">
        <f t="shared" si="125"/>
        <v>497.15999999999997</v>
      </c>
      <c r="J1131" s="64">
        <v>276.2</v>
      </c>
      <c r="K1131" s="113" t="s">
        <v>42</v>
      </c>
      <c r="L1131" s="115">
        <f t="shared" si="122"/>
        <v>61966.022399999994</v>
      </c>
      <c r="M1131" s="115">
        <f t="shared" si="123"/>
        <v>7581.69</v>
      </c>
      <c r="N1131" s="115">
        <f t="shared" si="124"/>
        <v>69547.712399999989</v>
      </c>
      <c r="O1131" s="115">
        <v>124.64</v>
      </c>
      <c r="P1131" s="115">
        <v>15.25</v>
      </c>
      <c r="Q1131" s="114"/>
      <c r="R1131" s="102"/>
      <c r="S1131" s="114" t="s">
        <v>265</v>
      </c>
      <c r="T1131" s="114" t="s">
        <v>596</v>
      </c>
      <c r="U1131" s="96"/>
      <c r="V1131" s="99"/>
      <c r="W1131" s="99"/>
    </row>
    <row r="1132" spans="2:23" ht="37.5" x14ac:dyDescent="0.3">
      <c r="C1132" s="112">
        <v>44</v>
      </c>
      <c r="D1132" s="63" t="s">
        <v>890</v>
      </c>
      <c r="E1132" s="112">
        <v>1981</v>
      </c>
      <c r="F1132" s="112"/>
      <c r="G1132" s="112" t="s">
        <v>83</v>
      </c>
      <c r="H1132" s="112">
        <v>5</v>
      </c>
      <c r="I1132" s="112">
        <f t="shared" si="125"/>
        <v>5229.3599999999997</v>
      </c>
      <c r="J1132" s="64">
        <v>2905.2</v>
      </c>
      <c r="K1132" s="113" t="s">
        <v>42</v>
      </c>
      <c r="L1132" s="115">
        <f t="shared" si="122"/>
        <v>772951.70159999991</v>
      </c>
      <c r="M1132" s="115">
        <f t="shared" si="123"/>
        <v>77969.757599999997</v>
      </c>
      <c r="N1132" s="115">
        <f t="shared" si="124"/>
        <v>850921.45919999992</v>
      </c>
      <c r="O1132" s="115">
        <v>147.81</v>
      </c>
      <c r="P1132" s="115">
        <v>14.91</v>
      </c>
      <c r="Q1132" s="114"/>
      <c r="R1132" s="102"/>
      <c r="S1132" s="114" t="s">
        <v>265</v>
      </c>
      <c r="T1132" s="114" t="s">
        <v>596</v>
      </c>
      <c r="U1132" s="96"/>
      <c r="V1132" s="99"/>
      <c r="W1132" s="99"/>
    </row>
    <row r="1133" spans="2:23" ht="37.5" x14ac:dyDescent="0.3">
      <c r="C1133" s="112">
        <v>45</v>
      </c>
      <c r="D1133" s="63" t="s">
        <v>891</v>
      </c>
      <c r="E1133" s="112">
        <v>1981</v>
      </c>
      <c r="F1133" s="112"/>
      <c r="G1133" s="112" t="s">
        <v>83</v>
      </c>
      <c r="H1133" s="112">
        <v>5</v>
      </c>
      <c r="I1133" s="112">
        <f t="shared" si="125"/>
        <v>5138.6400000000003</v>
      </c>
      <c r="J1133" s="64">
        <v>2854.8</v>
      </c>
      <c r="K1133" s="113" t="s">
        <v>42</v>
      </c>
      <c r="L1133" s="115">
        <f t="shared" si="122"/>
        <v>759542.37840000005</v>
      </c>
      <c r="M1133" s="115">
        <f t="shared" si="123"/>
        <v>76617.122400000007</v>
      </c>
      <c r="N1133" s="115">
        <f t="shared" si="124"/>
        <v>836159.50080000004</v>
      </c>
      <c r="O1133" s="115">
        <v>147.81</v>
      </c>
      <c r="P1133" s="115">
        <v>14.91</v>
      </c>
      <c r="Q1133" s="114"/>
      <c r="R1133" s="102"/>
      <c r="S1133" s="114" t="s">
        <v>265</v>
      </c>
      <c r="T1133" s="114" t="s">
        <v>596</v>
      </c>
      <c r="U1133" s="96"/>
      <c r="V1133" s="99"/>
      <c r="W1133" s="99"/>
    </row>
    <row r="1134" spans="2:23" ht="37.5" x14ac:dyDescent="0.3">
      <c r="C1134" s="112">
        <v>46</v>
      </c>
      <c r="D1134" s="63" t="s">
        <v>892</v>
      </c>
      <c r="E1134" s="112">
        <v>1949</v>
      </c>
      <c r="F1134" s="112"/>
      <c r="G1134" s="112" t="s">
        <v>63</v>
      </c>
      <c r="H1134" s="112">
        <v>1</v>
      </c>
      <c r="I1134" s="112">
        <v>462.2</v>
      </c>
      <c r="J1134" s="64">
        <v>192.9</v>
      </c>
      <c r="K1134" s="113" t="s">
        <v>42</v>
      </c>
      <c r="L1134" s="115">
        <f t="shared" si="122"/>
        <v>57608.608</v>
      </c>
      <c r="M1134" s="115">
        <f t="shared" si="123"/>
        <v>7048.55</v>
      </c>
      <c r="N1134" s="115">
        <f t="shared" si="124"/>
        <v>64657.158000000003</v>
      </c>
      <c r="O1134" s="115">
        <v>124.64</v>
      </c>
      <c r="P1134" s="115">
        <v>15.25</v>
      </c>
      <c r="Q1134" s="114"/>
      <c r="R1134" s="102"/>
      <c r="S1134" s="114" t="s">
        <v>265</v>
      </c>
      <c r="T1134" s="114" t="s">
        <v>596</v>
      </c>
      <c r="U1134" s="96"/>
      <c r="V1134" s="99"/>
      <c r="W1134" s="99"/>
    </row>
    <row r="1135" spans="2:23" ht="37.5" x14ac:dyDescent="0.3">
      <c r="B1135" s="123" t="s">
        <v>893</v>
      </c>
      <c r="C1135" s="112">
        <v>47</v>
      </c>
      <c r="D1135" s="63" t="s">
        <v>894</v>
      </c>
      <c r="E1135" s="112">
        <v>1961</v>
      </c>
      <c r="G1135" s="112" t="s">
        <v>63</v>
      </c>
      <c r="H1135" s="112">
        <v>2</v>
      </c>
      <c r="I1135" s="112">
        <f>J1135*1.8</f>
        <v>547.20000000000005</v>
      </c>
      <c r="J1135" s="64">
        <v>304</v>
      </c>
      <c r="K1135" s="113" t="s">
        <v>42</v>
      </c>
      <c r="L1135" s="115">
        <f t="shared" si="122"/>
        <v>68203.008000000002</v>
      </c>
      <c r="M1135" s="115">
        <f t="shared" si="123"/>
        <v>8344.8000000000011</v>
      </c>
      <c r="N1135" s="115">
        <f t="shared" si="124"/>
        <v>76547.808000000005</v>
      </c>
      <c r="O1135" s="115">
        <v>124.64</v>
      </c>
      <c r="P1135" s="115">
        <v>15.25</v>
      </c>
      <c r="Q1135" s="114"/>
      <c r="R1135" s="102"/>
      <c r="S1135" s="114" t="s">
        <v>265</v>
      </c>
      <c r="T1135" s="114" t="s">
        <v>596</v>
      </c>
      <c r="U1135" s="96"/>
      <c r="V1135" s="99"/>
      <c r="W1135" s="99"/>
    </row>
    <row r="1136" spans="2:23" ht="37.5" x14ac:dyDescent="0.3">
      <c r="B1136" s="123" t="s">
        <v>893</v>
      </c>
      <c r="C1136" s="112">
        <v>48</v>
      </c>
      <c r="D1136" s="63" t="s">
        <v>895</v>
      </c>
      <c r="E1136" s="112">
        <v>1961</v>
      </c>
      <c r="G1136" s="112" t="s">
        <v>63</v>
      </c>
      <c r="H1136" s="112">
        <v>2</v>
      </c>
      <c r="I1136" s="112">
        <f>J1136*1.8</f>
        <v>549</v>
      </c>
      <c r="J1136" s="64">
        <v>305</v>
      </c>
      <c r="K1136" s="113" t="s">
        <v>42</v>
      </c>
      <c r="L1136" s="115">
        <f t="shared" si="122"/>
        <v>68427.360000000001</v>
      </c>
      <c r="M1136" s="115">
        <f t="shared" si="123"/>
        <v>8372.25</v>
      </c>
      <c r="N1136" s="115">
        <f t="shared" si="124"/>
        <v>76799.61</v>
      </c>
      <c r="O1136" s="115">
        <v>124.64</v>
      </c>
      <c r="P1136" s="115">
        <v>15.25</v>
      </c>
      <c r="Q1136" s="114"/>
      <c r="R1136" s="102"/>
      <c r="S1136" s="114" t="s">
        <v>265</v>
      </c>
      <c r="T1136" s="114" t="s">
        <v>596</v>
      </c>
      <c r="U1136" s="96"/>
      <c r="V1136" s="99"/>
      <c r="W1136" s="99"/>
    </row>
    <row r="1137" spans="3:23" x14ac:dyDescent="0.3">
      <c r="C1137" s="112">
        <v>49</v>
      </c>
      <c r="D1137" s="63" t="s">
        <v>896</v>
      </c>
      <c r="E1137" s="112"/>
      <c r="F1137" s="112"/>
      <c r="G1137" s="112" t="s">
        <v>63</v>
      </c>
      <c r="H1137" s="112">
        <v>2</v>
      </c>
      <c r="I1137" s="112">
        <f>J1137*1.8</f>
        <v>435.6</v>
      </c>
      <c r="J1137" s="64">
        <v>242</v>
      </c>
      <c r="K1137" s="113" t="s">
        <v>229</v>
      </c>
      <c r="L1137" s="115">
        <f t="shared" si="122"/>
        <v>485319.38400000008</v>
      </c>
      <c r="M1137" s="115">
        <f t="shared" si="123"/>
        <v>15472.512000000002</v>
      </c>
      <c r="N1137" s="115">
        <f t="shared" si="124"/>
        <v>500791.89600000007</v>
      </c>
      <c r="O1137" s="115">
        <v>1114.1400000000001</v>
      </c>
      <c r="P1137" s="115">
        <v>35.520000000000003</v>
      </c>
      <c r="Q1137" s="114"/>
      <c r="R1137" s="102"/>
      <c r="S1137" s="114" t="s">
        <v>265</v>
      </c>
      <c r="T1137" s="114" t="s">
        <v>596</v>
      </c>
      <c r="U1137" s="96"/>
      <c r="V1137" s="99"/>
      <c r="W1137" s="99"/>
    </row>
    <row r="1138" spans="3:23" ht="37.5" x14ac:dyDescent="0.3">
      <c r="C1138" s="112">
        <v>50</v>
      </c>
      <c r="D1138" s="63" t="s">
        <v>897</v>
      </c>
      <c r="E1138" s="112">
        <v>1976</v>
      </c>
      <c r="F1138" s="112"/>
      <c r="G1138" s="112" t="s">
        <v>34</v>
      </c>
      <c r="H1138" s="112">
        <v>5</v>
      </c>
      <c r="I1138" s="112">
        <f>J1138*1.8</f>
        <v>7079.76</v>
      </c>
      <c r="J1138" s="64">
        <v>3933.2</v>
      </c>
      <c r="K1138" s="113" t="s">
        <v>42</v>
      </c>
      <c r="L1138" s="115">
        <f t="shared" si="122"/>
        <v>1065149.892</v>
      </c>
      <c r="M1138" s="115">
        <f t="shared" si="123"/>
        <v>105913.20960000002</v>
      </c>
      <c r="N1138" s="115">
        <f t="shared" si="124"/>
        <v>1171063.1015999999</v>
      </c>
      <c r="O1138" s="115">
        <v>150.44999999999999</v>
      </c>
      <c r="P1138" s="115">
        <v>14.96</v>
      </c>
      <c r="Q1138" s="114"/>
      <c r="R1138" s="102"/>
      <c r="S1138" s="114" t="s">
        <v>265</v>
      </c>
      <c r="T1138" s="114" t="s">
        <v>596</v>
      </c>
      <c r="U1138" s="96"/>
      <c r="V1138" s="99"/>
      <c r="W1138" s="99"/>
    </row>
    <row r="1139" spans="3:23" x14ac:dyDescent="0.3">
      <c r="C1139" s="112"/>
      <c r="D1139" s="63"/>
      <c r="E1139" s="112"/>
      <c r="F1139" s="112"/>
      <c r="G1139" s="112"/>
      <c r="H1139" s="112"/>
      <c r="I1139" s="112"/>
      <c r="J1139" s="64"/>
      <c r="K1139" s="113" t="s">
        <v>229</v>
      </c>
      <c r="L1139" s="115">
        <f>O1139*I1138</f>
        <v>7367056.6607999997</v>
      </c>
      <c r="M1139" s="115">
        <f>I1138*P1139</f>
        <v>157666.25520000001</v>
      </c>
      <c r="N1139" s="115">
        <f t="shared" si="124"/>
        <v>7524722.9159999993</v>
      </c>
      <c r="O1139" s="115">
        <v>1040.58</v>
      </c>
      <c r="P1139" s="115">
        <v>22.27</v>
      </c>
      <c r="Q1139" s="114"/>
      <c r="R1139" s="102"/>
      <c r="S1139" s="114" t="s">
        <v>265</v>
      </c>
      <c r="T1139" s="114" t="s">
        <v>596</v>
      </c>
      <c r="U1139" s="96"/>
      <c r="V1139" s="99"/>
      <c r="W1139" s="99"/>
    </row>
    <row r="1140" spans="3:23" ht="37.5" x14ac:dyDescent="0.3">
      <c r="C1140" s="112">
        <v>51</v>
      </c>
      <c r="D1140" s="63" t="s">
        <v>898</v>
      </c>
      <c r="E1140" s="112">
        <v>1975</v>
      </c>
      <c r="F1140" s="112"/>
      <c r="G1140" s="112" t="s">
        <v>34</v>
      </c>
      <c r="H1140" s="112">
        <v>5</v>
      </c>
      <c r="I1140" s="112">
        <f>J1140*1.8</f>
        <v>7066.08</v>
      </c>
      <c r="J1140" s="64">
        <v>3925.6</v>
      </c>
      <c r="K1140" s="113" t="s">
        <v>42</v>
      </c>
      <c r="L1140" s="115">
        <f t="shared" si="122"/>
        <v>1063091.7359999998</v>
      </c>
      <c r="M1140" s="115">
        <f t="shared" si="123"/>
        <v>105708.55680000001</v>
      </c>
      <c r="N1140" s="115">
        <f t="shared" si="124"/>
        <v>1168800.2927999997</v>
      </c>
      <c r="O1140" s="115">
        <v>150.44999999999999</v>
      </c>
      <c r="P1140" s="115">
        <v>14.96</v>
      </c>
      <c r="Q1140" s="114"/>
      <c r="R1140" s="102"/>
      <c r="S1140" s="114" t="s">
        <v>265</v>
      </c>
      <c r="T1140" s="114" t="s">
        <v>596</v>
      </c>
      <c r="U1140" s="96"/>
      <c r="V1140" s="99"/>
      <c r="W1140" s="99"/>
    </row>
    <row r="1141" spans="3:23" x14ac:dyDescent="0.3">
      <c r="C1141" s="112"/>
      <c r="D1141" s="63"/>
      <c r="E1141" s="112"/>
      <c r="F1141" s="112"/>
      <c r="G1141" s="112"/>
      <c r="H1141" s="112"/>
      <c r="I1141" s="112"/>
      <c r="J1141" s="64"/>
      <c r="K1141" s="113" t="s">
        <v>229</v>
      </c>
      <c r="L1141" s="115">
        <f>O1141*I1140</f>
        <v>7352821.5263999999</v>
      </c>
      <c r="M1141" s="115">
        <f>I1140*P1141</f>
        <v>157361.60159999999</v>
      </c>
      <c r="N1141" s="115">
        <f t="shared" si="124"/>
        <v>7510183.1279999996</v>
      </c>
      <c r="O1141" s="115">
        <v>1040.58</v>
      </c>
      <c r="P1141" s="115">
        <v>22.27</v>
      </c>
      <c r="Q1141" s="114"/>
      <c r="R1141" s="102"/>
      <c r="S1141" s="114" t="s">
        <v>265</v>
      </c>
      <c r="T1141" s="114" t="s">
        <v>596</v>
      </c>
      <c r="U1141" s="96"/>
      <c r="V1141" s="99"/>
      <c r="W1141" s="99"/>
    </row>
    <row r="1142" spans="3:23" ht="37.5" x14ac:dyDescent="0.3">
      <c r="C1142" s="112">
        <v>52</v>
      </c>
      <c r="D1142" s="63" t="s">
        <v>899</v>
      </c>
      <c r="E1142" s="112">
        <v>1956</v>
      </c>
      <c r="F1142" s="112"/>
      <c r="G1142" s="112" t="s">
        <v>63</v>
      </c>
      <c r="H1142" s="112">
        <v>2</v>
      </c>
      <c r="I1142" s="112">
        <v>667.25</v>
      </c>
      <c r="J1142" s="64">
        <v>325</v>
      </c>
      <c r="K1142" s="113" t="s">
        <v>42</v>
      </c>
      <c r="L1142" s="115">
        <f t="shared" si="122"/>
        <v>111737.68500000001</v>
      </c>
      <c r="M1142" s="115">
        <f t="shared" si="123"/>
        <v>10182.235000000001</v>
      </c>
      <c r="N1142" s="115">
        <f t="shared" si="124"/>
        <v>121919.92000000001</v>
      </c>
      <c r="O1142" s="115">
        <v>167.46</v>
      </c>
      <c r="P1142" s="115">
        <v>15.26</v>
      </c>
      <c r="Q1142" s="114"/>
      <c r="R1142" s="102"/>
      <c r="S1142" s="114" t="s">
        <v>265</v>
      </c>
      <c r="T1142" s="114" t="s">
        <v>596</v>
      </c>
      <c r="U1142" s="96"/>
      <c r="V1142" s="99"/>
      <c r="W1142" s="99"/>
    </row>
    <row r="1143" spans="3:23" ht="37.5" x14ac:dyDescent="0.3">
      <c r="C1143" s="112">
        <v>53</v>
      </c>
      <c r="D1143" s="63" t="s">
        <v>900</v>
      </c>
      <c r="E1143" s="112">
        <v>1954</v>
      </c>
      <c r="F1143" s="112"/>
      <c r="G1143" s="112" t="s">
        <v>63</v>
      </c>
      <c r="H1143" s="112">
        <v>2</v>
      </c>
      <c r="I1143" s="112">
        <f>J1143*1.8</f>
        <v>273.24</v>
      </c>
      <c r="J1143" s="64">
        <v>151.80000000000001</v>
      </c>
      <c r="K1143" s="113" t="s">
        <v>42</v>
      </c>
      <c r="L1143" s="115">
        <f t="shared" si="122"/>
        <v>45756.770400000001</v>
      </c>
      <c r="M1143" s="115">
        <f t="shared" si="123"/>
        <v>4169.6423999999997</v>
      </c>
      <c r="N1143" s="115">
        <f t="shared" si="124"/>
        <v>49926.412799999998</v>
      </c>
      <c r="O1143" s="115">
        <v>167.46</v>
      </c>
      <c r="P1143" s="115">
        <v>15.26</v>
      </c>
      <c r="Q1143" s="114"/>
      <c r="R1143" s="102"/>
      <c r="S1143" s="114" t="s">
        <v>265</v>
      </c>
      <c r="T1143" s="114" t="s">
        <v>596</v>
      </c>
      <c r="U1143" s="96"/>
      <c r="V1143" s="99"/>
      <c r="W1143" s="99"/>
    </row>
    <row r="1144" spans="3:23" ht="37.5" x14ac:dyDescent="0.3">
      <c r="C1144" s="112">
        <v>54</v>
      </c>
      <c r="D1144" s="63" t="s">
        <v>901</v>
      </c>
      <c r="E1144" s="112">
        <v>1970</v>
      </c>
      <c r="F1144" s="112"/>
      <c r="G1144" s="112" t="s">
        <v>34</v>
      </c>
      <c r="H1144" s="112">
        <v>5</v>
      </c>
      <c r="I1144" s="112">
        <f>J1144*1.8</f>
        <v>7301.52</v>
      </c>
      <c r="J1144" s="64">
        <v>4056.4</v>
      </c>
      <c r="K1144" s="113" t="s">
        <v>42</v>
      </c>
      <c r="L1144" s="115">
        <f>O1144*I1144</f>
        <v>1098513.6839999999</v>
      </c>
      <c r="M1144" s="115">
        <f t="shared" si="123"/>
        <v>109230.73920000001</v>
      </c>
      <c r="N1144" s="115">
        <f t="shared" si="124"/>
        <v>1207744.4231999998</v>
      </c>
      <c r="O1144" s="115">
        <v>150.44999999999999</v>
      </c>
      <c r="P1144" s="115">
        <v>14.96</v>
      </c>
      <c r="Q1144" s="114"/>
      <c r="R1144" s="102"/>
      <c r="S1144" s="114" t="s">
        <v>265</v>
      </c>
      <c r="T1144" s="114" t="s">
        <v>596</v>
      </c>
      <c r="U1144" s="96"/>
      <c r="V1144" s="99"/>
      <c r="W1144" s="99"/>
    </row>
    <row r="1145" spans="3:23" ht="37.5" x14ac:dyDescent="0.3">
      <c r="C1145" s="112">
        <v>55</v>
      </c>
      <c r="D1145" s="63" t="s">
        <v>902</v>
      </c>
      <c r="E1145" s="112">
        <v>1958</v>
      </c>
      <c r="F1145" s="112"/>
      <c r="G1145" s="112" t="s">
        <v>63</v>
      </c>
      <c r="H1145" s="112">
        <v>2</v>
      </c>
      <c r="I1145" s="112">
        <v>1500.6</v>
      </c>
      <c r="J1145" s="64">
        <v>781</v>
      </c>
      <c r="K1145" s="113" t="s">
        <v>42</v>
      </c>
      <c r="L1145" s="115">
        <f t="shared" si="122"/>
        <v>251290.476</v>
      </c>
      <c r="M1145" s="115">
        <f t="shared" si="123"/>
        <v>22899.155999999999</v>
      </c>
      <c r="N1145" s="115">
        <f t="shared" si="124"/>
        <v>274189.63199999998</v>
      </c>
      <c r="O1145" s="115">
        <v>167.46</v>
      </c>
      <c r="P1145" s="115">
        <v>15.26</v>
      </c>
      <c r="Q1145" s="114"/>
      <c r="R1145" s="102"/>
      <c r="S1145" s="114" t="s">
        <v>265</v>
      </c>
      <c r="T1145" s="114" t="s">
        <v>596</v>
      </c>
      <c r="U1145" s="96"/>
      <c r="V1145" s="99"/>
      <c r="W1145" s="99"/>
    </row>
    <row r="1146" spans="3:23" ht="37.5" x14ac:dyDescent="0.3">
      <c r="C1146" s="112">
        <v>56</v>
      </c>
      <c r="D1146" s="63" t="s">
        <v>903</v>
      </c>
      <c r="E1146" s="112">
        <v>1966</v>
      </c>
      <c r="F1146" s="112"/>
      <c r="G1146" s="112" t="s">
        <v>34</v>
      </c>
      <c r="H1146" s="112">
        <v>5</v>
      </c>
      <c r="I1146" s="112">
        <v>5643.5</v>
      </c>
      <c r="J1146" s="64">
        <v>3516.1</v>
      </c>
      <c r="K1146" s="113" t="s">
        <v>42</v>
      </c>
      <c r="L1146" s="115">
        <f t="shared" si="122"/>
        <v>849064.57499999995</v>
      </c>
      <c r="M1146" s="115">
        <f t="shared" si="123"/>
        <v>84426.760000000009</v>
      </c>
      <c r="N1146" s="115">
        <f t="shared" si="124"/>
        <v>933491.33499999996</v>
      </c>
      <c r="O1146" s="115">
        <v>150.44999999999999</v>
      </c>
      <c r="P1146" s="115">
        <v>14.96</v>
      </c>
      <c r="Q1146" s="114"/>
      <c r="R1146" s="102"/>
      <c r="S1146" s="114" t="s">
        <v>265</v>
      </c>
      <c r="T1146" s="114" t="s">
        <v>596</v>
      </c>
      <c r="U1146" s="96"/>
      <c r="V1146" s="99"/>
      <c r="W1146" s="99"/>
    </row>
    <row r="1147" spans="3:23" ht="37.5" x14ac:dyDescent="0.3">
      <c r="C1147" s="112">
        <v>57</v>
      </c>
      <c r="D1147" s="63" t="s">
        <v>904</v>
      </c>
      <c r="E1147" s="112">
        <v>1974</v>
      </c>
      <c r="F1147" s="112"/>
      <c r="G1147" s="112" t="s">
        <v>83</v>
      </c>
      <c r="H1147" s="112">
        <v>5</v>
      </c>
      <c r="I1147" s="112">
        <f>J1147*1.8</f>
        <v>6301.62</v>
      </c>
      <c r="J1147" s="64">
        <v>3500.9</v>
      </c>
      <c r="K1147" s="113" t="s">
        <v>42</v>
      </c>
      <c r="L1147" s="115">
        <f t="shared" si="122"/>
        <v>931442.45219999994</v>
      </c>
      <c r="M1147" s="115">
        <f t="shared" si="123"/>
        <v>93957.154200000004</v>
      </c>
      <c r="N1147" s="115">
        <f t="shared" si="124"/>
        <v>1025399.6063999999</v>
      </c>
      <c r="O1147" s="115">
        <v>147.81</v>
      </c>
      <c r="P1147" s="115">
        <v>14.91</v>
      </c>
      <c r="Q1147" s="114"/>
      <c r="R1147" s="102"/>
      <c r="S1147" s="114" t="s">
        <v>265</v>
      </c>
      <c r="T1147" s="114" t="s">
        <v>596</v>
      </c>
      <c r="U1147" s="96"/>
      <c r="V1147" s="99"/>
      <c r="W1147" s="99"/>
    </row>
    <row r="1148" spans="3:23" ht="37.5" x14ac:dyDescent="0.3">
      <c r="C1148" s="112">
        <v>58</v>
      </c>
      <c r="D1148" s="63" t="s">
        <v>905</v>
      </c>
      <c r="E1148" s="112">
        <v>1967</v>
      </c>
      <c r="F1148" s="112"/>
      <c r="G1148" s="112" t="s">
        <v>34</v>
      </c>
      <c r="H1148" s="112">
        <v>4</v>
      </c>
      <c r="I1148" s="112">
        <f>J1148*1.8</f>
        <v>2259.54</v>
      </c>
      <c r="J1148" s="64">
        <v>1255.3</v>
      </c>
      <c r="K1148" s="113" t="s">
        <v>42</v>
      </c>
      <c r="L1148" s="115">
        <f t="shared" si="122"/>
        <v>339947.79299999995</v>
      </c>
      <c r="M1148" s="115">
        <f t="shared" si="123"/>
        <v>33802.718399999998</v>
      </c>
      <c r="N1148" s="115">
        <f t="shared" si="124"/>
        <v>373750.51139999996</v>
      </c>
      <c r="O1148" s="115">
        <v>150.44999999999999</v>
      </c>
      <c r="P1148" s="115">
        <v>14.96</v>
      </c>
      <c r="Q1148" s="114"/>
      <c r="R1148" s="102"/>
      <c r="S1148" s="114" t="s">
        <v>265</v>
      </c>
      <c r="T1148" s="114" t="s">
        <v>596</v>
      </c>
      <c r="U1148" s="96"/>
      <c r="V1148" s="99"/>
      <c r="W1148" s="99"/>
    </row>
    <row r="1149" spans="3:23" ht="37.5" x14ac:dyDescent="0.3">
      <c r="C1149" s="112">
        <v>59</v>
      </c>
      <c r="D1149" s="63" t="s">
        <v>906</v>
      </c>
      <c r="E1149" s="112">
        <v>1978</v>
      </c>
      <c r="F1149" s="112"/>
      <c r="G1149" s="112" t="s">
        <v>34</v>
      </c>
      <c r="H1149" s="112">
        <v>5</v>
      </c>
      <c r="I1149" s="112">
        <f>J1149*1.8</f>
        <v>10740.24</v>
      </c>
      <c r="J1149" s="64">
        <v>5966.8</v>
      </c>
      <c r="K1149" s="113" t="s">
        <v>42</v>
      </c>
      <c r="L1149" s="115">
        <f t="shared" si="122"/>
        <v>1615869.1079999998</v>
      </c>
      <c r="M1149" s="115">
        <f t="shared" si="123"/>
        <v>160673.99040000001</v>
      </c>
      <c r="N1149" s="115">
        <f t="shared" si="124"/>
        <v>1776543.0983999998</v>
      </c>
      <c r="O1149" s="115">
        <v>150.44999999999999</v>
      </c>
      <c r="P1149" s="115">
        <v>14.96</v>
      </c>
      <c r="Q1149" s="114"/>
      <c r="R1149" s="102"/>
      <c r="S1149" s="114" t="s">
        <v>265</v>
      </c>
      <c r="T1149" s="114" t="s">
        <v>596</v>
      </c>
      <c r="U1149" s="96"/>
      <c r="V1149" s="99"/>
      <c r="W1149" s="99"/>
    </row>
    <row r="1150" spans="3:23" ht="37.5" x14ac:dyDescent="0.3">
      <c r="C1150" s="112">
        <v>60</v>
      </c>
      <c r="D1150" s="63" t="s">
        <v>907</v>
      </c>
      <c r="E1150" s="112">
        <v>1905</v>
      </c>
      <c r="F1150" s="112"/>
      <c r="G1150" s="112" t="s">
        <v>63</v>
      </c>
      <c r="H1150" s="112">
        <v>1</v>
      </c>
      <c r="I1150" s="112">
        <f>J1150*1.8</f>
        <v>406.08</v>
      </c>
      <c r="J1150" s="64">
        <v>225.6</v>
      </c>
      <c r="K1150" s="113" t="s">
        <v>53</v>
      </c>
      <c r="L1150" s="115">
        <f t="shared" si="122"/>
        <v>13628.0448</v>
      </c>
      <c r="M1150" s="115">
        <f t="shared" si="123"/>
        <v>5400.8640000000005</v>
      </c>
      <c r="N1150" s="115">
        <f t="shared" si="124"/>
        <v>19028.908800000001</v>
      </c>
      <c r="O1150" s="115">
        <v>33.56</v>
      </c>
      <c r="P1150" s="115">
        <v>13.3</v>
      </c>
      <c r="Q1150" s="114"/>
      <c r="R1150" s="102"/>
      <c r="S1150" s="114" t="s">
        <v>265</v>
      </c>
      <c r="T1150" s="114" t="s">
        <v>596</v>
      </c>
      <c r="U1150" s="96"/>
      <c r="V1150" s="99"/>
      <c r="W1150" s="99"/>
    </row>
    <row r="1151" spans="3:23" x14ac:dyDescent="0.3">
      <c r="C1151" s="112"/>
      <c r="D1151" s="63"/>
      <c r="E1151" s="112"/>
      <c r="F1151" s="112"/>
      <c r="G1151" s="112"/>
      <c r="H1151" s="112"/>
      <c r="I1151" s="112"/>
      <c r="J1151" s="64"/>
      <c r="K1151" s="113" t="s">
        <v>104</v>
      </c>
      <c r="L1151" s="115">
        <f>O1151*I1150</f>
        <v>116512.4736</v>
      </c>
      <c r="M1151" s="115">
        <f>I1150*P1151</f>
        <v>2493.3311999999996</v>
      </c>
      <c r="N1151" s="115">
        <f t="shared" si="124"/>
        <v>119005.8048</v>
      </c>
      <c r="O1151" s="115">
        <v>286.92</v>
      </c>
      <c r="P1151" s="115">
        <v>6.14</v>
      </c>
      <c r="Q1151" s="114"/>
      <c r="R1151" s="102"/>
      <c r="S1151" s="114" t="s">
        <v>265</v>
      </c>
      <c r="T1151" s="114" t="s">
        <v>596</v>
      </c>
      <c r="U1151" s="96"/>
      <c r="V1151" s="99"/>
      <c r="W1151" s="99"/>
    </row>
    <row r="1152" spans="3:23" ht="37.5" x14ac:dyDescent="0.3">
      <c r="C1152" s="112">
        <v>61</v>
      </c>
      <c r="D1152" s="63" t="s">
        <v>908</v>
      </c>
      <c r="E1152" s="112">
        <v>1905</v>
      </c>
      <c r="F1152" s="112"/>
      <c r="G1152" s="112" t="s">
        <v>63</v>
      </c>
      <c r="H1152" s="112">
        <v>1</v>
      </c>
      <c r="I1152" s="112">
        <f>J1152*1.8</f>
        <v>402.84000000000003</v>
      </c>
      <c r="J1152" s="64">
        <v>223.8</v>
      </c>
      <c r="K1152" s="113" t="s">
        <v>42</v>
      </c>
      <c r="L1152" s="115">
        <f t="shared" si="122"/>
        <v>67479.728400000007</v>
      </c>
      <c r="M1152" s="115">
        <f t="shared" si="123"/>
        <v>6151.3668000000007</v>
      </c>
      <c r="N1152" s="115">
        <f t="shared" si="124"/>
        <v>73631.095200000011</v>
      </c>
      <c r="O1152" s="115">
        <v>167.51</v>
      </c>
      <c r="P1152" s="115">
        <v>15.27</v>
      </c>
      <c r="Q1152" s="114"/>
      <c r="R1152" s="102"/>
      <c r="S1152" s="114" t="s">
        <v>265</v>
      </c>
      <c r="T1152" s="114" t="s">
        <v>596</v>
      </c>
      <c r="U1152" s="96"/>
      <c r="V1152" s="99"/>
      <c r="W1152" s="99"/>
    </row>
    <row r="1153" spans="3:23" x14ac:dyDescent="0.3">
      <c r="C1153" s="112"/>
      <c r="D1153" s="63"/>
      <c r="E1153" s="112"/>
      <c r="F1153" s="112"/>
      <c r="G1153" s="112"/>
      <c r="H1153" s="112"/>
      <c r="I1153" s="112"/>
      <c r="J1153" s="64"/>
      <c r="K1153" s="113" t="s">
        <v>104</v>
      </c>
      <c r="L1153" s="115">
        <f>O1153*I1152</f>
        <v>115582.85280000002</v>
      </c>
      <c r="M1153" s="115">
        <f>I1152*P1153</f>
        <v>2473.4376000000002</v>
      </c>
      <c r="N1153" s="115">
        <f t="shared" si="124"/>
        <v>118056.29040000003</v>
      </c>
      <c r="O1153" s="115">
        <v>286.92</v>
      </c>
      <c r="P1153" s="115">
        <v>6.14</v>
      </c>
      <c r="Q1153" s="114"/>
      <c r="R1153" s="102"/>
      <c r="S1153" s="114" t="s">
        <v>265</v>
      </c>
      <c r="T1153" s="114" t="s">
        <v>596</v>
      </c>
      <c r="U1153" s="96"/>
      <c r="V1153" s="99"/>
      <c r="W1153" s="99"/>
    </row>
    <row r="1154" spans="3:23" ht="37.5" x14ac:dyDescent="0.3">
      <c r="C1154" s="112">
        <v>62</v>
      </c>
      <c r="D1154" s="63" t="s">
        <v>909</v>
      </c>
      <c r="E1154" s="112">
        <v>1905</v>
      </c>
      <c r="F1154" s="112"/>
      <c r="G1154" s="112" t="s">
        <v>63</v>
      </c>
      <c r="H1154" s="112">
        <v>1</v>
      </c>
      <c r="I1154" s="112">
        <f>J1154*1.8</f>
        <v>403.74</v>
      </c>
      <c r="J1154" s="64">
        <v>224.3</v>
      </c>
      <c r="K1154" s="113" t="s">
        <v>42</v>
      </c>
      <c r="L1154" s="115">
        <f t="shared" si="122"/>
        <v>67630.487399999998</v>
      </c>
      <c r="M1154" s="115">
        <f t="shared" si="123"/>
        <v>6165.1098000000002</v>
      </c>
      <c r="N1154" s="115">
        <f t="shared" si="124"/>
        <v>73795.597200000004</v>
      </c>
      <c r="O1154" s="115">
        <v>167.51</v>
      </c>
      <c r="P1154" s="115">
        <v>15.27</v>
      </c>
      <c r="Q1154" s="114"/>
      <c r="R1154" s="102"/>
      <c r="S1154" s="114" t="s">
        <v>265</v>
      </c>
      <c r="T1154" s="114" t="s">
        <v>596</v>
      </c>
      <c r="U1154" s="96"/>
      <c r="V1154" s="99"/>
      <c r="W1154" s="99"/>
    </row>
    <row r="1155" spans="3:23" ht="37.5" x14ac:dyDescent="0.3">
      <c r="C1155" s="112">
        <v>63</v>
      </c>
      <c r="D1155" s="63" t="s">
        <v>910</v>
      </c>
      <c r="E1155" s="112">
        <v>1917</v>
      </c>
      <c r="F1155" s="112"/>
      <c r="G1155" s="112" t="s">
        <v>63</v>
      </c>
      <c r="H1155" s="112">
        <v>1</v>
      </c>
      <c r="I1155" s="112">
        <f>J1155*1.8</f>
        <v>357.3</v>
      </c>
      <c r="J1155" s="64">
        <v>198.5</v>
      </c>
      <c r="K1155" s="113" t="s">
        <v>42</v>
      </c>
      <c r="L1155" s="115">
        <f t="shared" si="122"/>
        <v>59851.322999999997</v>
      </c>
      <c r="M1155" s="115">
        <f t="shared" si="123"/>
        <v>5455.9710000000005</v>
      </c>
      <c r="N1155" s="115">
        <f t="shared" si="124"/>
        <v>65307.293999999994</v>
      </c>
      <c r="O1155" s="115">
        <v>167.51</v>
      </c>
      <c r="P1155" s="115">
        <v>15.27</v>
      </c>
      <c r="Q1155" s="114"/>
      <c r="R1155" s="102"/>
      <c r="S1155" s="114" t="s">
        <v>265</v>
      </c>
      <c r="T1155" s="114" t="s">
        <v>596</v>
      </c>
      <c r="U1155" s="96"/>
      <c r="V1155" s="99"/>
      <c r="W1155" s="99"/>
    </row>
    <row r="1156" spans="3:23" ht="37.5" x14ac:dyDescent="0.3">
      <c r="C1156" s="112">
        <v>64</v>
      </c>
      <c r="D1156" s="63" t="s">
        <v>911</v>
      </c>
      <c r="E1156" s="112"/>
      <c r="F1156" s="112"/>
      <c r="G1156" s="112" t="s">
        <v>63</v>
      </c>
      <c r="H1156" s="112">
        <v>1</v>
      </c>
      <c r="I1156" s="112">
        <f>J1156*1.8</f>
        <v>1045.3140000000001</v>
      </c>
      <c r="J1156" s="64">
        <v>580.73</v>
      </c>
      <c r="K1156" s="113" t="s">
        <v>42</v>
      </c>
      <c r="L1156" s="115">
        <f t="shared" si="122"/>
        <v>130287.93696000001</v>
      </c>
      <c r="M1156" s="115">
        <f t="shared" si="123"/>
        <v>15941.038500000001</v>
      </c>
      <c r="N1156" s="115">
        <f t="shared" si="124"/>
        <v>146228.97546000002</v>
      </c>
      <c r="O1156" s="115">
        <v>124.64</v>
      </c>
      <c r="P1156" s="115">
        <v>15.25</v>
      </c>
      <c r="Q1156" s="114"/>
      <c r="R1156" s="102"/>
      <c r="S1156" s="114" t="s">
        <v>265</v>
      </c>
      <c r="T1156" s="114" t="s">
        <v>596</v>
      </c>
      <c r="U1156" s="96"/>
      <c r="V1156" s="99"/>
      <c r="W1156" s="99"/>
    </row>
    <row r="1157" spans="3:23" ht="37.5" x14ac:dyDescent="0.3">
      <c r="C1157" s="112">
        <v>65</v>
      </c>
      <c r="D1157" s="63" t="s">
        <v>912</v>
      </c>
      <c r="E1157" s="112">
        <v>1905</v>
      </c>
      <c r="F1157" s="112"/>
      <c r="G1157" s="112" t="s">
        <v>63</v>
      </c>
      <c r="H1157" s="112">
        <v>1</v>
      </c>
      <c r="I1157" s="112">
        <f>J1157*1.8</f>
        <v>264.60000000000002</v>
      </c>
      <c r="J1157" s="64">
        <v>147</v>
      </c>
      <c r="K1157" s="113" t="s">
        <v>42</v>
      </c>
      <c r="L1157" s="115">
        <f t="shared" si="122"/>
        <v>44323.146000000001</v>
      </c>
      <c r="M1157" s="115">
        <f t="shared" si="123"/>
        <v>4040.442</v>
      </c>
      <c r="N1157" s="115">
        <f t="shared" si="124"/>
        <v>48363.588000000003</v>
      </c>
      <c r="O1157" s="115">
        <v>167.51</v>
      </c>
      <c r="P1157" s="115">
        <v>15.27</v>
      </c>
      <c r="Q1157" s="114"/>
      <c r="R1157" s="102"/>
      <c r="S1157" s="114" t="s">
        <v>265</v>
      </c>
      <c r="T1157" s="114" t="s">
        <v>596</v>
      </c>
      <c r="U1157" s="96"/>
      <c r="V1157" s="99"/>
      <c r="W1157" s="99"/>
    </row>
    <row r="1158" spans="3:23" ht="37.5" x14ac:dyDescent="0.3">
      <c r="C1158" s="112">
        <v>66</v>
      </c>
      <c r="D1158" s="63" t="s">
        <v>913</v>
      </c>
      <c r="E1158" s="112">
        <v>1969</v>
      </c>
      <c r="F1158" s="112"/>
      <c r="G1158" s="112" t="s">
        <v>34</v>
      </c>
      <c r="H1158" s="112">
        <v>5</v>
      </c>
      <c r="I1158" s="112">
        <v>9651.5</v>
      </c>
      <c r="J1158" s="64">
        <v>5647.9</v>
      </c>
      <c r="K1158" s="113" t="s">
        <v>42</v>
      </c>
      <c r="L1158" s="115">
        <f t="shared" si="122"/>
        <v>1452068.1749999998</v>
      </c>
      <c r="M1158" s="115">
        <f t="shared" si="123"/>
        <v>144386.44</v>
      </c>
      <c r="N1158" s="115">
        <f t="shared" si="124"/>
        <v>1596454.6149999998</v>
      </c>
      <c r="O1158" s="115">
        <v>150.44999999999999</v>
      </c>
      <c r="P1158" s="115">
        <v>14.96</v>
      </c>
      <c r="Q1158" s="114"/>
      <c r="R1158" s="102"/>
      <c r="S1158" s="114" t="s">
        <v>265</v>
      </c>
      <c r="T1158" s="114" t="s">
        <v>596</v>
      </c>
      <c r="U1158" s="96"/>
      <c r="V1158" s="99"/>
      <c r="W1158" s="99"/>
    </row>
    <row r="1159" spans="3:23" ht="37.5" x14ac:dyDescent="0.3">
      <c r="C1159" s="112">
        <v>67</v>
      </c>
      <c r="D1159" s="63" t="s">
        <v>914</v>
      </c>
      <c r="E1159" s="112">
        <v>1977</v>
      </c>
      <c r="F1159" s="112"/>
      <c r="G1159" s="112" t="s">
        <v>34</v>
      </c>
      <c r="H1159" s="112">
        <v>5</v>
      </c>
      <c r="I1159" s="112">
        <f t="shared" ref="I1159:I1164" si="126">J1159*1.8</f>
        <v>10444.86</v>
      </c>
      <c r="J1159" s="64">
        <v>5802.7</v>
      </c>
      <c r="K1159" s="113" t="s">
        <v>42</v>
      </c>
      <c r="L1159" s="115">
        <f t="shared" si="122"/>
        <v>1571429.1869999999</v>
      </c>
      <c r="M1159" s="115">
        <f t="shared" si="123"/>
        <v>156255.10560000001</v>
      </c>
      <c r="N1159" s="115">
        <f t="shared" si="124"/>
        <v>1727684.2925999998</v>
      </c>
      <c r="O1159" s="115">
        <v>150.44999999999999</v>
      </c>
      <c r="P1159" s="115">
        <v>14.96</v>
      </c>
      <c r="Q1159" s="114"/>
      <c r="R1159" s="102"/>
      <c r="S1159" s="114" t="s">
        <v>265</v>
      </c>
      <c r="T1159" s="114" t="s">
        <v>596</v>
      </c>
      <c r="U1159" s="96"/>
      <c r="V1159" s="99"/>
      <c r="W1159" s="99"/>
    </row>
    <row r="1160" spans="3:23" ht="37.5" x14ac:dyDescent="0.3">
      <c r="C1160" s="112">
        <v>68</v>
      </c>
      <c r="D1160" s="63" t="s">
        <v>915</v>
      </c>
      <c r="E1160" s="112">
        <v>1977</v>
      </c>
      <c r="F1160" s="112"/>
      <c r="G1160" s="112" t="s">
        <v>34</v>
      </c>
      <c r="H1160" s="112">
        <v>5</v>
      </c>
      <c r="I1160" s="112">
        <f t="shared" si="126"/>
        <v>6024.78</v>
      </c>
      <c r="J1160" s="64">
        <v>3347.1</v>
      </c>
      <c r="K1160" s="113" t="s">
        <v>42</v>
      </c>
      <c r="L1160" s="115">
        <f t="shared" si="122"/>
        <v>906428.15099999984</v>
      </c>
      <c r="M1160" s="115">
        <f t="shared" si="123"/>
        <v>90130.708800000008</v>
      </c>
      <c r="N1160" s="115">
        <f t="shared" si="124"/>
        <v>996558.85979999986</v>
      </c>
      <c r="O1160" s="115">
        <v>150.44999999999999</v>
      </c>
      <c r="P1160" s="115">
        <v>14.96</v>
      </c>
      <c r="Q1160" s="114"/>
      <c r="R1160" s="102"/>
      <c r="S1160" s="114" t="s">
        <v>265</v>
      </c>
      <c r="T1160" s="114" t="s">
        <v>596</v>
      </c>
      <c r="U1160" s="96"/>
      <c r="V1160" s="99"/>
      <c r="W1160" s="99"/>
    </row>
    <row r="1161" spans="3:23" ht="37.5" x14ac:dyDescent="0.3">
      <c r="C1161" s="112">
        <v>69</v>
      </c>
      <c r="D1161" s="63" t="s">
        <v>916</v>
      </c>
      <c r="E1161" s="112">
        <v>1980</v>
      </c>
      <c r="F1161" s="112"/>
      <c r="G1161" s="112" t="s">
        <v>34</v>
      </c>
      <c r="H1161" s="112">
        <v>5</v>
      </c>
      <c r="I1161" s="112">
        <f t="shared" si="126"/>
        <v>7116.12</v>
      </c>
      <c r="J1161" s="64">
        <v>3953.4</v>
      </c>
      <c r="K1161" s="113" t="s">
        <v>42</v>
      </c>
      <c r="L1161" s="115">
        <f t="shared" si="122"/>
        <v>1070620.254</v>
      </c>
      <c r="M1161" s="115">
        <f t="shared" si="123"/>
        <v>106457.15520000001</v>
      </c>
      <c r="N1161" s="115">
        <f t="shared" si="124"/>
        <v>1177077.4091999999</v>
      </c>
      <c r="O1161" s="115">
        <v>150.44999999999999</v>
      </c>
      <c r="P1161" s="115">
        <v>14.96</v>
      </c>
      <c r="Q1161" s="114"/>
      <c r="R1161" s="102"/>
      <c r="S1161" s="114" t="s">
        <v>265</v>
      </c>
      <c r="T1161" s="114" t="s">
        <v>596</v>
      </c>
      <c r="U1161" s="96"/>
      <c r="V1161" s="99"/>
      <c r="W1161" s="99"/>
    </row>
    <row r="1162" spans="3:23" ht="37.5" x14ac:dyDescent="0.3">
      <c r="C1162" s="112">
        <v>70</v>
      </c>
      <c r="D1162" s="63" t="s">
        <v>917</v>
      </c>
      <c r="E1162" s="112">
        <v>1980</v>
      </c>
      <c r="F1162" s="112"/>
      <c r="G1162" s="112" t="s">
        <v>34</v>
      </c>
      <c r="H1162" s="112">
        <v>5</v>
      </c>
      <c r="I1162" s="112">
        <f t="shared" si="126"/>
        <v>9864.7199999999993</v>
      </c>
      <c r="J1162" s="64">
        <v>5480.4</v>
      </c>
      <c r="K1162" s="113" t="s">
        <v>42</v>
      </c>
      <c r="L1162" s="115">
        <f t="shared" si="122"/>
        <v>1484147.1239999998</v>
      </c>
      <c r="M1162" s="115">
        <f t="shared" si="123"/>
        <v>147576.21119999999</v>
      </c>
      <c r="N1162" s="115">
        <f t="shared" si="124"/>
        <v>1631723.3351999999</v>
      </c>
      <c r="O1162" s="115">
        <v>150.44999999999999</v>
      </c>
      <c r="P1162" s="115">
        <v>14.96</v>
      </c>
      <c r="Q1162" s="114"/>
      <c r="R1162" s="102"/>
      <c r="S1162" s="114" t="s">
        <v>265</v>
      </c>
      <c r="T1162" s="114" t="s">
        <v>596</v>
      </c>
      <c r="U1162" s="96"/>
      <c r="V1162" s="99"/>
      <c r="W1162" s="99"/>
    </row>
    <row r="1163" spans="3:23" ht="37.5" x14ac:dyDescent="0.3">
      <c r="C1163" s="112">
        <v>71</v>
      </c>
      <c r="D1163" s="63" t="s">
        <v>918</v>
      </c>
      <c r="E1163" s="112">
        <v>1982</v>
      </c>
      <c r="F1163" s="112"/>
      <c r="G1163" s="112" t="s">
        <v>34</v>
      </c>
      <c r="H1163" s="112">
        <v>5</v>
      </c>
      <c r="I1163" s="112">
        <f t="shared" si="126"/>
        <v>8654.4</v>
      </c>
      <c r="J1163" s="64">
        <v>4808</v>
      </c>
      <c r="K1163" s="113" t="s">
        <v>42</v>
      </c>
      <c r="L1163" s="115">
        <f t="shared" si="122"/>
        <v>1302054.4799999997</v>
      </c>
      <c r="M1163" s="115">
        <f t="shared" si="123"/>
        <v>129469.82400000001</v>
      </c>
      <c r="N1163" s="115">
        <f t="shared" si="124"/>
        <v>1431524.3039999998</v>
      </c>
      <c r="O1163" s="115">
        <v>150.44999999999999</v>
      </c>
      <c r="P1163" s="115">
        <v>14.96</v>
      </c>
      <c r="Q1163" s="114"/>
      <c r="R1163" s="102"/>
      <c r="S1163" s="114" t="s">
        <v>265</v>
      </c>
      <c r="T1163" s="114" t="s">
        <v>596</v>
      </c>
      <c r="U1163" s="96"/>
      <c r="V1163" s="99"/>
      <c r="W1163" s="99"/>
    </row>
    <row r="1164" spans="3:23" ht="37.5" x14ac:dyDescent="0.3">
      <c r="C1164" s="112">
        <v>72</v>
      </c>
      <c r="D1164" s="63" t="s">
        <v>919</v>
      </c>
      <c r="E1164" s="112">
        <v>1982</v>
      </c>
      <c r="F1164" s="112"/>
      <c r="G1164" s="112" t="s">
        <v>34</v>
      </c>
      <c r="H1164" s="112">
        <v>5</v>
      </c>
      <c r="I1164" s="110">
        <f t="shared" si="126"/>
        <v>5369.58</v>
      </c>
      <c r="J1164" s="113">
        <v>2983.1</v>
      </c>
      <c r="K1164" s="64" t="s">
        <v>42</v>
      </c>
      <c r="L1164" s="115">
        <f t="shared" si="122"/>
        <v>807853.31099999987</v>
      </c>
      <c r="M1164" s="115">
        <f t="shared" si="123"/>
        <v>80328.916800000006</v>
      </c>
      <c r="N1164" s="115">
        <f t="shared" si="124"/>
        <v>888182.22779999988</v>
      </c>
      <c r="O1164" s="105">
        <v>150.44999999999999</v>
      </c>
      <c r="P1164" s="115">
        <v>14.96</v>
      </c>
      <c r="Q1164" s="114"/>
      <c r="R1164" s="102"/>
      <c r="S1164" s="114" t="s">
        <v>265</v>
      </c>
      <c r="T1164" s="114" t="s">
        <v>596</v>
      </c>
      <c r="U1164" s="96"/>
      <c r="V1164" s="99"/>
      <c r="W1164" s="99"/>
    </row>
    <row r="1165" spans="3:23" ht="37.5" x14ac:dyDescent="0.3">
      <c r="C1165" s="112">
        <v>73</v>
      </c>
      <c r="D1165" s="63" t="s">
        <v>920</v>
      </c>
      <c r="E1165" s="112">
        <v>1970</v>
      </c>
      <c r="F1165" s="112"/>
      <c r="G1165" s="112" t="s">
        <v>34</v>
      </c>
      <c r="H1165" s="112">
        <v>5</v>
      </c>
      <c r="I1165" s="110">
        <v>6436.6</v>
      </c>
      <c r="J1165" s="113">
        <v>3897.2</v>
      </c>
      <c r="K1165" s="64" t="s">
        <v>42</v>
      </c>
      <c r="L1165" s="115">
        <f t="shared" si="122"/>
        <v>968386.47</v>
      </c>
      <c r="M1165" s="115">
        <f t="shared" si="123"/>
        <v>96291.536000000007</v>
      </c>
      <c r="N1165" s="115">
        <f t="shared" si="124"/>
        <v>1064678.0060000001</v>
      </c>
      <c r="O1165" s="105">
        <v>150.44999999999999</v>
      </c>
      <c r="P1165" s="115">
        <v>14.96</v>
      </c>
      <c r="Q1165" s="114"/>
      <c r="R1165" s="102"/>
      <c r="S1165" s="114" t="s">
        <v>265</v>
      </c>
      <c r="T1165" s="114" t="s">
        <v>596</v>
      </c>
      <c r="U1165" s="96"/>
      <c r="V1165" s="99"/>
      <c r="W1165" s="99"/>
    </row>
    <row r="1166" spans="3:23" ht="37.5" x14ac:dyDescent="0.3">
      <c r="C1166" s="112">
        <v>74</v>
      </c>
      <c r="D1166" s="63" t="s">
        <v>921</v>
      </c>
      <c r="E1166" s="112">
        <v>1999</v>
      </c>
      <c r="F1166" s="112"/>
      <c r="G1166" s="112" t="s">
        <v>922</v>
      </c>
      <c r="H1166" s="112">
        <v>5</v>
      </c>
      <c r="I1166" s="110">
        <v>1380.4</v>
      </c>
      <c r="J1166" s="113">
        <v>762.8</v>
      </c>
      <c r="K1166" s="64" t="s">
        <v>229</v>
      </c>
      <c r="L1166" s="115">
        <f t="shared" ref="L1166:L1171" si="127">O1166*I1166</f>
        <v>1378508.8520000002</v>
      </c>
      <c r="M1166" s="115">
        <f t="shared" ref="M1166:M1171" si="128">I1166*P1166</f>
        <v>29499.148000000005</v>
      </c>
      <c r="N1166" s="115">
        <f t="shared" ref="N1166:N1171" si="129">L1166+M1166</f>
        <v>1408008.0000000002</v>
      </c>
      <c r="O1166" s="105">
        <v>998.63</v>
      </c>
      <c r="P1166" s="115">
        <v>21.37</v>
      </c>
      <c r="Q1166" s="114"/>
      <c r="R1166" s="102"/>
      <c r="S1166" s="114" t="s">
        <v>265</v>
      </c>
      <c r="T1166" s="114" t="s">
        <v>596</v>
      </c>
      <c r="U1166" s="96"/>
      <c r="V1166" s="99"/>
      <c r="W1166" s="99"/>
    </row>
    <row r="1167" spans="3:23" ht="37.5" x14ac:dyDescent="0.3">
      <c r="C1167" s="112">
        <v>75</v>
      </c>
      <c r="D1167" s="63" t="s">
        <v>923</v>
      </c>
      <c r="E1167" s="112">
        <v>1977</v>
      </c>
      <c r="F1167" s="112"/>
      <c r="G1167" s="112" t="s">
        <v>924</v>
      </c>
      <c r="H1167" s="112">
        <v>5</v>
      </c>
      <c r="I1167" s="110">
        <f>J1167*1.8</f>
        <v>6734.808</v>
      </c>
      <c r="J1167" s="113">
        <v>3741.56</v>
      </c>
      <c r="K1167" s="64" t="s">
        <v>42</v>
      </c>
      <c r="L1167" s="115">
        <f t="shared" si="127"/>
        <v>995471.97048000002</v>
      </c>
      <c r="M1167" s="115">
        <f t="shared" si="128"/>
        <v>100415.98728</v>
      </c>
      <c r="N1167" s="115">
        <f t="shared" si="129"/>
        <v>1095887.9577600001</v>
      </c>
      <c r="O1167" s="105">
        <v>147.81</v>
      </c>
      <c r="P1167" s="115">
        <v>14.91</v>
      </c>
      <c r="Q1167" s="114"/>
      <c r="R1167" s="102"/>
      <c r="S1167" s="114" t="s">
        <v>265</v>
      </c>
      <c r="T1167" s="114" t="s">
        <v>596</v>
      </c>
      <c r="U1167" s="96"/>
      <c r="V1167" s="99"/>
      <c r="W1167" s="99"/>
    </row>
    <row r="1168" spans="3:23" ht="37.5" x14ac:dyDescent="0.3">
      <c r="C1168" s="112">
        <v>76</v>
      </c>
      <c r="D1168" s="63" t="s">
        <v>925</v>
      </c>
      <c r="E1168" s="112">
        <v>1981</v>
      </c>
      <c r="F1168" s="112"/>
      <c r="G1168" s="112" t="s">
        <v>34</v>
      </c>
      <c r="H1168" s="112">
        <v>5</v>
      </c>
      <c r="I1168" s="110">
        <f>J1168*1.8</f>
        <v>4539.42</v>
      </c>
      <c r="J1168" s="113">
        <v>2521.9</v>
      </c>
      <c r="K1168" s="64" t="s">
        <v>42</v>
      </c>
      <c r="L1168" s="115">
        <f t="shared" si="127"/>
        <v>682955.73899999994</v>
      </c>
      <c r="M1168" s="115">
        <f t="shared" si="128"/>
        <v>67909.723200000008</v>
      </c>
      <c r="N1168" s="115">
        <f t="shared" si="129"/>
        <v>750865.46219999995</v>
      </c>
      <c r="O1168" s="105">
        <v>150.44999999999999</v>
      </c>
      <c r="P1168" s="115">
        <v>14.96</v>
      </c>
      <c r="Q1168" s="114"/>
      <c r="R1168" s="102"/>
      <c r="S1168" s="114" t="s">
        <v>265</v>
      </c>
      <c r="T1168" s="114" t="s">
        <v>596</v>
      </c>
      <c r="U1168" s="96"/>
      <c r="V1168" s="99"/>
      <c r="W1168" s="99"/>
    </row>
    <row r="1169" spans="2:24" ht="37.5" x14ac:dyDescent="0.3">
      <c r="B1169" s="123" t="s">
        <v>804</v>
      </c>
      <c r="C1169" s="112">
        <v>77</v>
      </c>
      <c r="D1169" s="63" t="s">
        <v>926</v>
      </c>
      <c r="E1169" s="112">
        <v>1984</v>
      </c>
      <c r="G1169" s="112" t="s">
        <v>83</v>
      </c>
      <c r="H1169" s="112">
        <v>5</v>
      </c>
      <c r="I1169" s="110">
        <f>J1169*1.8</f>
        <v>11080.619999999999</v>
      </c>
      <c r="J1169" s="113">
        <v>6155.9</v>
      </c>
      <c r="K1169" s="64" t="s">
        <v>42</v>
      </c>
      <c r="L1169" s="115">
        <f t="shared" si="127"/>
        <v>1637826.4421999999</v>
      </c>
      <c r="M1169" s="115">
        <f t="shared" si="128"/>
        <v>165212.04419999997</v>
      </c>
      <c r="N1169" s="115">
        <f t="shared" si="129"/>
        <v>1803038.4863999998</v>
      </c>
      <c r="O1169" s="105">
        <v>147.81</v>
      </c>
      <c r="P1169" s="115">
        <v>14.91</v>
      </c>
      <c r="Q1169" s="114"/>
      <c r="R1169" s="102"/>
      <c r="S1169" s="114" t="s">
        <v>265</v>
      </c>
      <c r="T1169" s="114" t="s">
        <v>596</v>
      </c>
      <c r="U1169" s="96" t="s">
        <v>804</v>
      </c>
      <c r="V1169" s="99"/>
      <c r="W1169" s="99"/>
    </row>
    <row r="1170" spans="2:24" ht="37.5" x14ac:dyDescent="0.3">
      <c r="C1170" s="112">
        <v>78</v>
      </c>
      <c r="D1170" s="63" t="s">
        <v>927</v>
      </c>
      <c r="E1170" s="112">
        <v>1984</v>
      </c>
      <c r="F1170" s="112">
        <v>2017</v>
      </c>
      <c r="G1170" s="112" t="s">
        <v>34</v>
      </c>
      <c r="H1170" s="112">
        <v>9</v>
      </c>
      <c r="I1170" s="110">
        <f>J1170*1.8</f>
        <v>2342.34</v>
      </c>
      <c r="J1170" s="113">
        <v>1301.3</v>
      </c>
      <c r="K1170" s="64" t="s">
        <v>42</v>
      </c>
      <c r="L1170" s="115">
        <f t="shared" si="127"/>
        <v>372853.68120000005</v>
      </c>
      <c r="M1170" s="115">
        <f t="shared" si="128"/>
        <v>7987.3794000000007</v>
      </c>
      <c r="N1170" s="115">
        <f t="shared" si="129"/>
        <v>380841.06060000003</v>
      </c>
      <c r="O1170" s="105">
        <v>159.18</v>
      </c>
      <c r="P1170" s="115">
        <v>3.41</v>
      </c>
      <c r="Q1170" s="114"/>
      <c r="R1170" s="102"/>
      <c r="S1170" s="114" t="s">
        <v>265</v>
      </c>
      <c r="T1170" s="114" t="s">
        <v>596</v>
      </c>
      <c r="U1170" s="96"/>
      <c r="V1170" s="99"/>
      <c r="W1170" s="99"/>
    </row>
    <row r="1171" spans="2:24" ht="37.5" x14ac:dyDescent="0.3">
      <c r="C1171" s="112">
        <v>79</v>
      </c>
      <c r="D1171" s="63" t="s">
        <v>928</v>
      </c>
      <c r="E1171" s="112">
        <v>1981</v>
      </c>
      <c r="F1171" s="112"/>
      <c r="G1171" s="112" t="s">
        <v>34</v>
      </c>
      <c r="H1171" s="112">
        <v>5</v>
      </c>
      <c r="I1171" s="110">
        <f>J1171*1.8</f>
        <v>6116.58</v>
      </c>
      <c r="J1171" s="113">
        <v>3398.1</v>
      </c>
      <c r="K1171" s="64" t="s">
        <v>42</v>
      </c>
      <c r="L1171" s="115">
        <f t="shared" si="127"/>
        <v>920239.46099999989</v>
      </c>
      <c r="M1171" s="115">
        <f t="shared" si="128"/>
        <v>91504.036800000002</v>
      </c>
      <c r="N1171" s="115">
        <f t="shared" si="129"/>
        <v>1011743.4977999999</v>
      </c>
      <c r="O1171" s="105">
        <v>150.44999999999999</v>
      </c>
      <c r="P1171" s="115">
        <v>14.96</v>
      </c>
      <c r="Q1171" s="114"/>
      <c r="R1171" s="102"/>
      <c r="S1171" s="114" t="s">
        <v>265</v>
      </c>
      <c r="T1171" s="114" t="s">
        <v>596</v>
      </c>
      <c r="U1171" s="96"/>
      <c r="V1171" s="99"/>
      <c r="W1171" s="99"/>
    </row>
    <row r="1172" spans="2:24" x14ac:dyDescent="0.3">
      <c r="U1172" s="99"/>
      <c r="V1172" s="99"/>
      <c r="W1172" s="99"/>
      <c r="X1172" s="99"/>
    </row>
  </sheetData>
  <autoFilter ref="B16:AS301"/>
  <mergeCells count="331">
    <mergeCell ref="I277:I278"/>
    <mergeCell ref="J277:J278"/>
    <mergeCell ref="C280:C281"/>
    <mergeCell ref="D280:D281"/>
    <mergeCell ref="E280:E281"/>
    <mergeCell ref="F280:F281"/>
    <mergeCell ref="G280:G281"/>
    <mergeCell ref="H280:H281"/>
    <mergeCell ref="I280:I281"/>
    <mergeCell ref="J280:J281"/>
    <mergeCell ref="C277:C278"/>
    <mergeCell ref="D277:D278"/>
    <mergeCell ref="E277:E278"/>
    <mergeCell ref="F277:F278"/>
    <mergeCell ref="G277:G278"/>
    <mergeCell ref="H277:H278"/>
    <mergeCell ref="I227:I228"/>
    <mergeCell ref="J227:J228"/>
    <mergeCell ref="C263:C264"/>
    <mergeCell ref="D263:D264"/>
    <mergeCell ref="E263:E264"/>
    <mergeCell ref="F263:F264"/>
    <mergeCell ref="G263:G264"/>
    <mergeCell ref="H263:H264"/>
    <mergeCell ref="I263:I264"/>
    <mergeCell ref="J263:J264"/>
    <mergeCell ref="C227:C228"/>
    <mergeCell ref="D227:D228"/>
    <mergeCell ref="E227:E228"/>
    <mergeCell ref="F227:F228"/>
    <mergeCell ref="G227:G228"/>
    <mergeCell ref="H227:H228"/>
    <mergeCell ref="I210:I211"/>
    <mergeCell ref="J210:J211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C210:C211"/>
    <mergeCell ref="D210:D211"/>
    <mergeCell ref="E210:E211"/>
    <mergeCell ref="F210:F211"/>
    <mergeCell ref="G210:G211"/>
    <mergeCell ref="H210:H211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P1:T1"/>
    <mergeCell ref="P2:T2"/>
    <mergeCell ref="P3:T3"/>
    <mergeCell ref="P4:T4"/>
    <mergeCell ref="P6:T6"/>
    <mergeCell ref="P7:T7"/>
    <mergeCell ref="P8:T8"/>
    <mergeCell ref="P9:T9"/>
    <mergeCell ref="D10:N10"/>
  </mergeCells>
  <conditionalFormatting sqref="D176">
    <cfRule type="duplicateValues" dxfId="33" priority="14"/>
  </conditionalFormatting>
  <conditionalFormatting sqref="D183">
    <cfRule type="duplicateValues" dxfId="32" priority="13"/>
  </conditionalFormatting>
  <conditionalFormatting sqref="D187">
    <cfRule type="duplicateValues" dxfId="31" priority="12"/>
  </conditionalFormatting>
  <conditionalFormatting sqref="D175">
    <cfRule type="duplicateValues" dxfId="30" priority="11"/>
  </conditionalFormatting>
  <conditionalFormatting sqref="D177">
    <cfRule type="duplicateValues" dxfId="29" priority="10"/>
  </conditionalFormatting>
  <conditionalFormatting sqref="D186">
    <cfRule type="duplicateValues" dxfId="28" priority="9"/>
  </conditionalFormatting>
  <conditionalFormatting sqref="D172">
    <cfRule type="duplicateValues" dxfId="27" priority="8"/>
  </conditionalFormatting>
  <conditionalFormatting sqref="D174">
    <cfRule type="duplicateValues" dxfId="26" priority="7"/>
  </conditionalFormatting>
  <conditionalFormatting sqref="D173">
    <cfRule type="duplicateValues" dxfId="25" priority="6"/>
  </conditionalFormatting>
  <conditionalFormatting sqref="D188">
    <cfRule type="duplicateValues" dxfId="24" priority="5"/>
  </conditionalFormatting>
  <conditionalFormatting sqref="D188">
    <cfRule type="duplicateValues" dxfId="23" priority="4"/>
  </conditionalFormatting>
  <conditionalFormatting sqref="D188">
    <cfRule type="duplicateValues" dxfId="22" priority="3"/>
  </conditionalFormatting>
  <conditionalFormatting sqref="D188">
    <cfRule type="duplicateValues" dxfId="21" priority="2"/>
  </conditionalFormatting>
  <conditionalFormatting sqref="D185">
    <cfRule type="duplicateValues" dxfId="20" priority="1"/>
  </conditionalFormatting>
  <conditionalFormatting sqref="D192">
    <cfRule type="duplicateValues" dxfId="19" priority="15"/>
  </conditionalFormatting>
  <conditionalFormatting sqref="D184 D187">
    <cfRule type="duplicateValues" dxfId="18" priority="16"/>
  </conditionalFormatting>
  <conditionalFormatting sqref="D183:D184 D187 D176">
    <cfRule type="duplicateValues" dxfId="17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2040"/>
  <sheetViews>
    <sheetView tabSelected="1"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D11" sqref="D11:P11"/>
    </sheetView>
  </sheetViews>
  <sheetFormatPr defaultRowHeight="18.75" x14ac:dyDescent="0.3"/>
  <cols>
    <col min="1" max="1" width="11.710937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3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1:20" x14ac:dyDescent="0.3">
      <c r="C1" s="1"/>
      <c r="D1" s="2"/>
      <c r="I1" s="3"/>
      <c r="J1" s="4"/>
      <c r="K1" s="5"/>
      <c r="L1" s="2"/>
      <c r="M1" s="4"/>
      <c r="P1" s="174" t="s">
        <v>932</v>
      </c>
      <c r="Q1" s="174"/>
      <c r="R1" s="174"/>
      <c r="S1" s="174"/>
      <c r="T1" s="174"/>
    </row>
    <row r="2" spans="1:20" x14ac:dyDescent="0.3">
      <c r="C2" s="1"/>
      <c r="D2" s="2"/>
      <c r="I2" s="3"/>
      <c r="J2" s="4"/>
      <c r="K2" s="5"/>
      <c r="L2" s="2"/>
      <c r="M2" s="4"/>
      <c r="P2" s="174" t="s">
        <v>1</v>
      </c>
      <c r="Q2" s="174"/>
      <c r="R2" s="174"/>
      <c r="S2" s="174"/>
      <c r="T2" s="174"/>
    </row>
    <row r="3" spans="1:20" x14ac:dyDescent="0.3">
      <c r="C3" s="1"/>
      <c r="D3" s="2"/>
      <c r="I3" s="3"/>
      <c r="J3" s="4"/>
      <c r="K3" s="5"/>
      <c r="L3" s="2"/>
      <c r="M3" s="4"/>
      <c r="P3" s="174" t="s">
        <v>2</v>
      </c>
      <c r="Q3" s="174"/>
      <c r="R3" s="174"/>
      <c r="S3" s="174"/>
      <c r="T3" s="174"/>
    </row>
    <row r="4" spans="1:20" x14ac:dyDescent="0.3">
      <c r="C4" s="1"/>
      <c r="D4" s="2"/>
      <c r="I4" s="3"/>
      <c r="J4" s="4"/>
      <c r="K4" s="5"/>
      <c r="L4" s="2"/>
      <c r="M4" s="4"/>
      <c r="P4" s="174" t="s">
        <v>933</v>
      </c>
      <c r="Q4" s="174"/>
      <c r="R4" s="174"/>
      <c r="S4" s="174"/>
      <c r="T4" s="174"/>
    </row>
    <row r="5" spans="1:20" x14ac:dyDescent="0.3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1:20" x14ac:dyDescent="0.3">
      <c r="C6" s="1"/>
      <c r="D6" s="2"/>
      <c r="I6" s="3"/>
      <c r="J6" s="4"/>
      <c r="K6" s="5"/>
      <c r="L6" s="2"/>
      <c r="M6" s="4"/>
      <c r="P6" s="175" t="s">
        <v>934</v>
      </c>
      <c r="Q6" s="175"/>
      <c r="R6" s="175"/>
      <c r="S6" s="175"/>
      <c r="T6" s="175"/>
    </row>
    <row r="7" spans="1:20" x14ac:dyDescent="0.3">
      <c r="C7" s="1"/>
      <c r="D7" s="2"/>
      <c r="I7" s="3"/>
      <c r="J7" s="4"/>
      <c r="K7" s="5"/>
      <c r="L7" s="2"/>
      <c r="M7" s="4"/>
      <c r="P7" s="175" t="s">
        <v>5</v>
      </c>
      <c r="Q7" s="175"/>
      <c r="R7" s="175"/>
      <c r="S7" s="175"/>
      <c r="T7" s="175"/>
    </row>
    <row r="8" spans="1:20" x14ac:dyDescent="0.3">
      <c r="C8" s="1"/>
      <c r="D8" s="2"/>
      <c r="I8" s="3"/>
      <c r="J8" s="4"/>
      <c r="K8" s="5"/>
      <c r="L8" s="2"/>
      <c r="M8" s="4"/>
      <c r="P8" s="175" t="s">
        <v>6</v>
      </c>
      <c r="Q8" s="175"/>
      <c r="R8" s="175"/>
      <c r="S8" s="175"/>
      <c r="T8" s="175"/>
    </row>
    <row r="9" spans="1:20" ht="18.75" customHeight="1" x14ac:dyDescent="0.3">
      <c r="P9" s="175" t="s">
        <v>7</v>
      </c>
      <c r="Q9" s="175"/>
      <c r="R9" s="175"/>
      <c r="S9" s="175"/>
      <c r="T9" s="175"/>
    </row>
    <row r="10" spans="1:20" x14ac:dyDescent="0.3">
      <c r="D10" s="176" t="s">
        <v>8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50"/>
      <c r="S10" s="6"/>
    </row>
    <row r="11" spans="1:20" x14ac:dyDescent="0.3">
      <c r="D11" s="176" t="s">
        <v>9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0" x14ac:dyDescent="0.3">
      <c r="S12" s="1"/>
    </row>
    <row r="13" spans="1:20" x14ac:dyDescent="0.3">
      <c r="B13" s="146"/>
      <c r="C13" s="177" t="s">
        <v>10</v>
      </c>
      <c r="D13" s="177" t="s">
        <v>11</v>
      </c>
      <c r="E13" s="178" t="s">
        <v>12</v>
      </c>
      <c r="F13" s="179"/>
      <c r="G13" s="180" t="s">
        <v>13</v>
      </c>
      <c r="H13" s="180" t="s">
        <v>14</v>
      </c>
      <c r="I13" s="181" t="s">
        <v>15</v>
      </c>
      <c r="J13" s="181" t="s">
        <v>16</v>
      </c>
      <c r="K13" s="177" t="s">
        <v>17</v>
      </c>
      <c r="L13" s="190" t="s">
        <v>18</v>
      </c>
      <c r="M13" s="190" t="s">
        <v>19</v>
      </c>
      <c r="N13" s="190" t="s">
        <v>20</v>
      </c>
      <c r="O13" s="182" t="s">
        <v>21</v>
      </c>
      <c r="P13" s="182" t="s">
        <v>22</v>
      </c>
      <c r="Q13" s="183" t="s">
        <v>23</v>
      </c>
      <c r="R13" s="184" t="s">
        <v>24</v>
      </c>
      <c r="S13" s="178" t="s">
        <v>25</v>
      </c>
      <c r="T13" s="179"/>
    </row>
    <row r="14" spans="1:20" ht="153" x14ac:dyDescent="0.3">
      <c r="B14" s="146" t="s">
        <v>930</v>
      </c>
      <c r="C14" s="177"/>
      <c r="D14" s="177"/>
      <c r="E14" s="151" t="s">
        <v>26</v>
      </c>
      <c r="F14" s="151" t="s">
        <v>27</v>
      </c>
      <c r="G14" s="180"/>
      <c r="H14" s="180"/>
      <c r="I14" s="181"/>
      <c r="J14" s="181"/>
      <c r="K14" s="177"/>
      <c r="L14" s="190"/>
      <c r="M14" s="190"/>
      <c r="N14" s="190"/>
      <c r="O14" s="182"/>
      <c r="P14" s="182"/>
      <c r="Q14" s="183"/>
      <c r="R14" s="185"/>
      <c r="S14" s="151" t="s">
        <v>28</v>
      </c>
      <c r="T14" s="151" t="s">
        <v>29</v>
      </c>
    </row>
    <row r="15" spans="1:20" x14ac:dyDescent="0.3">
      <c r="B15" s="146"/>
      <c r="C15" s="144">
        <v>1</v>
      </c>
      <c r="D15" s="144">
        <v>2</v>
      </c>
      <c r="E15" s="144">
        <v>3</v>
      </c>
      <c r="F15" s="144">
        <v>4</v>
      </c>
      <c r="G15" s="144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2"/>
      <c r="R15" s="149"/>
      <c r="S15" s="146">
        <v>15</v>
      </c>
      <c r="T15" s="4">
        <v>16</v>
      </c>
    </row>
    <row r="16" spans="1:20" x14ac:dyDescent="0.3">
      <c r="A16" s="146">
        <f>C24+C26+C29+C48+C58+C60+C97+C102+C104+C125+C140+C146+C152+C169+C196+C204+C206+C300</f>
        <v>186</v>
      </c>
      <c r="B16" s="146"/>
      <c r="C16" s="144"/>
      <c r="D16" s="144"/>
      <c r="E16" s="144"/>
      <c r="F16" s="144"/>
      <c r="G16" s="144"/>
      <c r="H16" s="144"/>
      <c r="I16" s="142"/>
      <c r="J16" s="142"/>
      <c r="K16" s="145"/>
      <c r="L16" s="142"/>
      <c r="M16" s="142"/>
      <c r="N16" s="142"/>
      <c r="O16" s="16"/>
      <c r="P16" s="16"/>
      <c r="Q16" s="23"/>
      <c r="R16" s="24"/>
      <c r="S16" s="146"/>
      <c r="T16" s="146"/>
    </row>
    <row r="17" spans="1:20" x14ac:dyDescent="0.3">
      <c r="A17" s="139">
        <f>B24+B26+B29+B48+B58+B60+B100+B102+B104+B129+B141+B146+B153+B170+B196+B204+C206+B300</f>
        <v>264</v>
      </c>
      <c r="C17" s="144"/>
      <c r="D17" s="25" t="s">
        <v>30</v>
      </c>
      <c r="E17" s="144"/>
      <c r="F17" s="144"/>
      <c r="G17" s="144"/>
      <c r="H17" s="144"/>
      <c r="I17" s="26">
        <f>I18+I207</f>
        <v>584557.59269999992</v>
      </c>
      <c r="J17" s="26"/>
      <c r="K17" s="27"/>
      <c r="L17" s="26">
        <f>L18+L207</f>
        <v>425372679.96736193</v>
      </c>
      <c r="M17" s="26">
        <f>M18+M207</f>
        <v>13702178.11327</v>
      </c>
      <c r="N17" s="26">
        <f>N18+N207</f>
        <v>439074858.08063209</v>
      </c>
      <c r="O17" s="142"/>
      <c r="P17" s="28"/>
      <c r="Q17" s="29">
        <f>Q18+Q207</f>
        <v>383170550</v>
      </c>
      <c r="R17" s="30">
        <f>Q17-N17</f>
        <v>-55904308.080632091</v>
      </c>
      <c r="S17" s="146"/>
      <c r="T17" s="146"/>
    </row>
    <row r="18" spans="1:20" x14ac:dyDescent="0.3">
      <c r="B18" s="146"/>
      <c r="C18" s="144"/>
      <c r="D18" s="25" t="s">
        <v>31</v>
      </c>
      <c r="E18" s="144"/>
      <c r="F18" s="144"/>
      <c r="G18" s="144"/>
      <c r="H18" s="144"/>
      <c r="I18" s="30">
        <f>I19+I25+I27+I30+I49+I59+I61+I101+I103+I105+I130+I142+I147+I154+I171+I197+I205</f>
        <v>209398.14270000003</v>
      </c>
      <c r="J18" s="30"/>
      <c r="K18" s="145"/>
      <c r="L18" s="26">
        <f>L19+L25+L27+L30+L49+L59+L61+L101+L103+L105+L130+L142+L147+L154+L171+L197+L205</f>
        <v>98302292.069761992</v>
      </c>
      <c r="M18" s="26">
        <f t="shared" ref="M18:N18" si="0">M19+M25+M27+M30+M49+M59+M61+M101+M103+M105+M130+M142+M147+M154+M171+M197+M205</f>
        <v>5583668.4916699985</v>
      </c>
      <c r="N18" s="26">
        <f t="shared" si="0"/>
        <v>103885960.56143199</v>
      </c>
      <c r="O18" s="147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-15014682.773931993</v>
      </c>
      <c r="S18" s="146"/>
      <c r="T18" s="146"/>
    </row>
    <row r="19" spans="1:20" x14ac:dyDescent="0.3">
      <c r="B19" s="146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47"/>
      <c r="P19" s="28"/>
      <c r="Q19" s="29">
        <v>1240040</v>
      </c>
      <c r="R19" s="30">
        <f>Q19-N19</f>
        <v>651832.01600000006</v>
      </c>
      <c r="S19" s="146"/>
      <c r="T19" s="146"/>
    </row>
    <row r="20" spans="1:20" ht="56.25" x14ac:dyDescent="0.3">
      <c r="B20" s="146">
        <v>1</v>
      </c>
      <c r="C20" s="186">
        <v>1</v>
      </c>
      <c r="D20" s="188" t="s">
        <v>33</v>
      </c>
      <c r="E20" s="186">
        <v>1994</v>
      </c>
      <c r="F20" s="186"/>
      <c r="G20" s="186" t="s">
        <v>34</v>
      </c>
      <c r="H20" s="186">
        <v>2</v>
      </c>
      <c r="I20" s="191">
        <v>2039.4999999999998</v>
      </c>
      <c r="J20" s="193">
        <v>678.4</v>
      </c>
      <c r="K20" s="34" t="s">
        <v>35</v>
      </c>
      <c r="L20" s="142">
        <f>I20*O20</f>
        <v>114681.08499999998</v>
      </c>
      <c r="M20" s="147">
        <f>I20*P20</f>
        <v>28124.704999999994</v>
      </c>
      <c r="N20" s="147">
        <f>L20+M20</f>
        <v>142805.78999999998</v>
      </c>
      <c r="O20" s="147">
        <v>56.23</v>
      </c>
      <c r="P20" s="147">
        <v>13.79</v>
      </c>
      <c r="Q20" s="29"/>
      <c r="R20" s="24"/>
      <c r="S20" s="146" t="s">
        <v>36</v>
      </c>
      <c r="T20" s="146" t="s">
        <v>37</v>
      </c>
    </row>
    <row r="21" spans="1:20" ht="56.25" x14ac:dyDescent="0.3">
      <c r="B21" s="146">
        <v>2</v>
      </c>
      <c r="C21" s="187"/>
      <c r="D21" s="189"/>
      <c r="E21" s="187"/>
      <c r="F21" s="187"/>
      <c r="G21" s="187"/>
      <c r="H21" s="187"/>
      <c r="I21" s="192"/>
      <c r="J21" s="194"/>
      <c r="K21" s="34" t="s">
        <v>38</v>
      </c>
      <c r="L21" s="142">
        <f>I20*O21</f>
        <v>71321.314999999988</v>
      </c>
      <c r="M21" s="147">
        <f>I20*P21</f>
        <v>27186.534999999996</v>
      </c>
      <c r="N21" s="147">
        <f>L21+M21</f>
        <v>98507.849999999977</v>
      </c>
      <c r="O21" s="147">
        <v>34.97</v>
      </c>
      <c r="P21" s="147">
        <v>13.33</v>
      </c>
      <c r="Q21" s="29"/>
      <c r="R21" s="24"/>
      <c r="S21" s="146" t="s">
        <v>36</v>
      </c>
      <c r="T21" s="146" t="s">
        <v>37</v>
      </c>
    </row>
    <row r="22" spans="1:20" ht="56.25" x14ac:dyDescent="0.3">
      <c r="B22" s="146">
        <v>3</v>
      </c>
      <c r="C22" s="186">
        <v>2</v>
      </c>
      <c r="D22" s="188" t="s">
        <v>39</v>
      </c>
      <c r="E22" s="186">
        <v>1978</v>
      </c>
      <c r="F22" s="186"/>
      <c r="G22" s="186" t="s">
        <v>34</v>
      </c>
      <c r="H22" s="186">
        <v>2</v>
      </c>
      <c r="I22" s="193">
        <v>2165.7000000000003</v>
      </c>
      <c r="J22" s="193">
        <v>849.6</v>
      </c>
      <c r="K22" s="34" t="s">
        <v>35</v>
      </c>
      <c r="L22" s="142">
        <f>I22*O22</f>
        <v>121777.311</v>
      </c>
      <c r="M22" s="147">
        <f>I22*P22</f>
        <v>29865.003000000001</v>
      </c>
      <c r="N22" s="147">
        <f>L22+M22</f>
        <v>151642.31400000001</v>
      </c>
      <c r="O22" s="147">
        <v>56.23</v>
      </c>
      <c r="P22" s="147">
        <v>13.79</v>
      </c>
      <c r="Q22" s="29"/>
      <c r="R22" s="24"/>
      <c r="S22" s="146" t="s">
        <v>36</v>
      </c>
      <c r="T22" s="146" t="s">
        <v>37</v>
      </c>
    </row>
    <row r="23" spans="1:20" ht="56.25" x14ac:dyDescent="0.3">
      <c r="B23" s="146">
        <v>4</v>
      </c>
      <c r="C23" s="187"/>
      <c r="D23" s="189"/>
      <c r="E23" s="187"/>
      <c r="F23" s="187"/>
      <c r="G23" s="187"/>
      <c r="H23" s="187"/>
      <c r="I23" s="194"/>
      <c r="J23" s="194"/>
      <c r="K23" s="34" t="s">
        <v>38</v>
      </c>
      <c r="L23" s="142">
        <f>I22*O23</f>
        <v>75734.52900000001</v>
      </c>
      <c r="M23" s="147">
        <f>I22*P23</f>
        <v>28868.781000000003</v>
      </c>
      <c r="N23" s="147">
        <f>L23+M23</f>
        <v>104603.31000000001</v>
      </c>
      <c r="O23" s="147">
        <v>34.97</v>
      </c>
      <c r="P23" s="147">
        <v>13.33</v>
      </c>
      <c r="Q23" s="29"/>
      <c r="R23" s="24"/>
      <c r="S23" s="146" t="s">
        <v>36</v>
      </c>
      <c r="T23" s="146" t="s">
        <v>37</v>
      </c>
    </row>
    <row r="24" spans="1:20" ht="37.5" x14ac:dyDescent="0.3">
      <c r="B24" s="146">
        <v>5</v>
      </c>
      <c r="C24" s="144">
        <v>3</v>
      </c>
      <c r="D24" s="145" t="s">
        <v>40</v>
      </c>
      <c r="E24" s="144">
        <v>1981</v>
      </c>
      <c r="F24" s="144"/>
      <c r="G24" s="144" t="s">
        <v>41</v>
      </c>
      <c r="H24" s="144">
        <v>2</v>
      </c>
      <c r="I24" s="142">
        <v>648</v>
      </c>
      <c r="J24" s="142">
        <v>406.1</v>
      </c>
      <c r="K24" s="34" t="s">
        <v>42</v>
      </c>
      <c r="L24" s="142">
        <f>I24*O24</f>
        <v>80766.720000000001</v>
      </c>
      <c r="M24" s="147">
        <f>I24*P24</f>
        <v>9882</v>
      </c>
      <c r="N24" s="147">
        <f>L24+M24</f>
        <v>90648.72</v>
      </c>
      <c r="O24" s="147">
        <v>124.64</v>
      </c>
      <c r="P24" s="147">
        <v>15.25</v>
      </c>
      <c r="Q24" s="29"/>
      <c r="R24" s="24"/>
      <c r="S24" s="146" t="s">
        <v>36</v>
      </c>
      <c r="T24" s="146" t="s">
        <v>37</v>
      </c>
    </row>
    <row r="25" spans="1:20" x14ac:dyDescent="0.3">
      <c r="B25" s="146"/>
      <c r="C25" s="32"/>
      <c r="D25" s="25" t="s">
        <v>43</v>
      </c>
      <c r="E25" s="144"/>
      <c r="F25" s="144"/>
      <c r="G25" s="144"/>
      <c r="H25" s="144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47"/>
      <c r="Q25" s="29">
        <v>739700</v>
      </c>
      <c r="R25" s="30">
        <f>Q25-N25</f>
        <v>-315633.09999999986</v>
      </c>
      <c r="S25" s="146"/>
      <c r="T25" s="146"/>
    </row>
    <row r="26" spans="1:20" ht="37.5" x14ac:dyDescent="0.3">
      <c r="B26" s="146">
        <v>1</v>
      </c>
      <c r="C26" s="144">
        <v>1</v>
      </c>
      <c r="D26" s="145" t="s">
        <v>44</v>
      </c>
      <c r="E26" s="144">
        <v>1981</v>
      </c>
      <c r="F26" s="144"/>
      <c r="G26" s="144" t="s">
        <v>34</v>
      </c>
      <c r="H26" s="144">
        <v>2</v>
      </c>
      <c r="I26" s="142">
        <v>2273.1999999999998</v>
      </c>
      <c r="J26" s="142">
        <v>969.9</v>
      </c>
      <c r="K26" s="34" t="s">
        <v>45</v>
      </c>
      <c r="L26" s="142">
        <f>I26*O26</f>
        <v>1014551.8919999999</v>
      </c>
      <c r="M26" s="147">
        <f>I26*P26</f>
        <v>40781.207999999999</v>
      </c>
      <c r="N26" s="147">
        <f>L26+M26</f>
        <v>1055333.0999999999</v>
      </c>
      <c r="O26" s="147">
        <v>446.31</v>
      </c>
      <c r="P26" s="147">
        <v>17.940000000000001</v>
      </c>
      <c r="Q26" s="29"/>
      <c r="R26" s="24"/>
      <c r="S26" s="146" t="s">
        <v>36</v>
      </c>
      <c r="T26" s="146" t="s">
        <v>37</v>
      </c>
    </row>
    <row r="27" spans="1:20" x14ac:dyDescent="0.3">
      <c r="B27" s="146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47"/>
      <c r="Q27" s="29">
        <v>711430</v>
      </c>
      <c r="R27" s="30">
        <f>Q27-N27</f>
        <v>-762790.93899999978</v>
      </c>
      <c r="S27" s="146"/>
      <c r="T27" s="146"/>
    </row>
    <row r="28" spans="1:20" ht="37.5" x14ac:dyDescent="0.3">
      <c r="B28" s="146">
        <v>1</v>
      </c>
      <c r="C28" s="144">
        <v>1</v>
      </c>
      <c r="D28" s="145" t="s">
        <v>47</v>
      </c>
      <c r="E28" s="144">
        <v>1969</v>
      </c>
      <c r="F28" s="144"/>
      <c r="G28" s="144" t="s">
        <v>34</v>
      </c>
      <c r="H28" s="144">
        <v>2</v>
      </c>
      <c r="I28" s="142">
        <v>376.7</v>
      </c>
      <c r="J28" s="142">
        <v>211.7</v>
      </c>
      <c r="K28" s="34" t="s">
        <v>48</v>
      </c>
      <c r="L28" s="142">
        <f>I28*O28</f>
        <v>427742.85</v>
      </c>
      <c r="M28" s="147">
        <f>I28*P28</f>
        <v>14762.873</v>
      </c>
      <c r="N28" s="147">
        <f>L28+M28</f>
        <v>442505.723</v>
      </c>
      <c r="O28" s="147">
        <v>1135.5</v>
      </c>
      <c r="P28" s="147">
        <v>39.19</v>
      </c>
      <c r="Q28" s="29"/>
      <c r="R28" s="24"/>
      <c r="S28" s="146" t="s">
        <v>36</v>
      </c>
      <c r="T28" s="146" t="s">
        <v>37</v>
      </c>
    </row>
    <row r="29" spans="1:20" ht="37.5" x14ac:dyDescent="0.3">
      <c r="B29" s="146">
        <v>2</v>
      </c>
      <c r="C29" s="144">
        <v>2</v>
      </c>
      <c r="D29" s="145" t="s">
        <v>49</v>
      </c>
      <c r="E29" s="144">
        <v>1969</v>
      </c>
      <c r="F29" s="144"/>
      <c r="G29" s="144" t="s">
        <v>34</v>
      </c>
      <c r="H29" s="144">
        <v>2</v>
      </c>
      <c r="I29" s="142">
        <v>867.59999999999991</v>
      </c>
      <c r="J29" s="142">
        <v>578.4</v>
      </c>
      <c r="K29" s="34" t="s">
        <v>48</v>
      </c>
      <c r="L29" s="142">
        <f>I29*O29</f>
        <v>1000446.9119999998</v>
      </c>
      <c r="M29" s="147">
        <f>I29*P29</f>
        <v>31268.303999999996</v>
      </c>
      <c r="N29" s="147">
        <f>L29+M29</f>
        <v>1031715.2159999998</v>
      </c>
      <c r="O29" s="147">
        <v>1153.1199999999999</v>
      </c>
      <c r="P29" s="147">
        <v>36.04</v>
      </c>
      <c r="Q29" s="29"/>
      <c r="R29" s="24"/>
      <c r="S29" s="146" t="s">
        <v>36</v>
      </c>
      <c r="T29" s="146" t="s">
        <v>37</v>
      </c>
    </row>
    <row r="30" spans="1:20" x14ac:dyDescent="0.3">
      <c r="B30" s="146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47"/>
      <c r="Q30" s="29">
        <v>8727200</v>
      </c>
      <c r="R30" s="30">
        <f>Q30-N30</f>
        <v>-153305.55240000039</v>
      </c>
      <c r="S30" s="146"/>
      <c r="T30" s="146"/>
    </row>
    <row r="31" spans="1:20" ht="37.5" x14ac:dyDescent="0.3">
      <c r="B31" s="146">
        <v>1</v>
      </c>
      <c r="C31" s="144">
        <v>1</v>
      </c>
      <c r="D31" s="145" t="s">
        <v>51</v>
      </c>
      <c r="E31" s="144">
        <v>1981</v>
      </c>
      <c r="F31" s="144"/>
      <c r="G31" s="144" t="s">
        <v>34</v>
      </c>
      <c r="H31" s="144">
        <v>3</v>
      </c>
      <c r="I31" s="142">
        <v>1756.1000000000001</v>
      </c>
      <c r="J31" s="142">
        <f>429.6+429.6</f>
        <v>859.2</v>
      </c>
      <c r="K31" s="34" t="s">
        <v>42</v>
      </c>
      <c r="L31" s="142">
        <f>I31*O31</f>
        <v>264205.245</v>
      </c>
      <c r="M31" s="147">
        <f>I31*P31</f>
        <v>26271.256000000005</v>
      </c>
      <c r="N31" s="147">
        <f t="shared" ref="N31:N48" si="1">L31+M31</f>
        <v>290476.50099999999</v>
      </c>
      <c r="O31" s="147">
        <v>150.44999999999999</v>
      </c>
      <c r="P31" s="147">
        <v>14.96</v>
      </c>
      <c r="Q31" s="29"/>
      <c r="R31" s="24"/>
      <c r="S31" s="146" t="s">
        <v>36</v>
      </c>
      <c r="T31" s="146" t="s">
        <v>37</v>
      </c>
    </row>
    <row r="32" spans="1:20" ht="56.25" x14ac:dyDescent="0.3">
      <c r="B32" s="146">
        <v>2</v>
      </c>
      <c r="C32" s="186">
        <v>2</v>
      </c>
      <c r="D32" s="188" t="s">
        <v>52</v>
      </c>
      <c r="E32" s="144">
        <v>1980</v>
      </c>
      <c r="F32" s="144"/>
      <c r="G32" s="144" t="s">
        <v>34</v>
      </c>
      <c r="H32" s="144">
        <v>3</v>
      </c>
      <c r="I32" s="142">
        <v>1258.8</v>
      </c>
      <c r="J32" s="142">
        <v>820.4</v>
      </c>
      <c r="K32" s="34" t="s">
        <v>35</v>
      </c>
      <c r="L32" s="142">
        <f>I32*O32</f>
        <v>69120.707999999999</v>
      </c>
      <c r="M32" s="147">
        <f>I32*P32</f>
        <v>15672.059999999998</v>
      </c>
      <c r="N32" s="147">
        <f t="shared" si="1"/>
        <v>84792.767999999996</v>
      </c>
      <c r="O32" s="147">
        <v>54.91</v>
      </c>
      <c r="P32" s="147">
        <v>12.45</v>
      </c>
      <c r="Q32" s="29"/>
      <c r="R32" s="24"/>
      <c r="S32" s="146" t="s">
        <v>36</v>
      </c>
      <c r="T32" s="146" t="s">
        <v>37</v>
      </c>
    </row>
    <row r="33" spans="2:45" ht="37.5" x14ac:dyDescent="0.3">
      <c r="B33" s="146">
        <v>3</v>
      </c>
      <c r="C33" s="187"/>
      <c r="D33" s="189"/>
      <c r="E33" s="144">
        <v>1980</v>
      </c>
      <c r="F33" s="144"/>
      <c r="G33" s="144"/>
      <c r="H33" s="144"/>
      <c r="I33" s="142"/>
      <c r="J33" s="142"/>
      <c r="K33" s="34" t="s">
        <v>53</v>
      </c>
      <c r="L33" s="142">
        <f>I32*O33</f>
        <v>43000.607999999993</v>
      </c>
      <c r="M33" s="147">
        <f>I32*P33</f>
        <v>13809.036</v>
      </c>
      <c r="N33" s="147">
        <f t="shared" si="1"/>
        <v>56809.643999999993</v>
      </c>
      <c r="O33" s="147">
        <v>34.159999999999997</v>
      </c>
      <c r="P33" s="147">
        <v>10.97</v>
      </c>
      <c r="Q33" s="29"/>
      <c r="R33" s="24"/>
      <c r="S33" s="146" t="s">
        <v>36</v>
      </c>
      <c r="T33" s="146" t="s">
        <v>37</v>
      </c>
    </row>
    <row r="34" spans="2:45" ht="37.5" x14ac:dyDescent="0.3">
      <c r="B34" s="146">
        <v>4</v>
      </c>
      <c r="C34" s="144">
        <v>3</v>
      </c>
      <c r="D34" s="145" t="s">
        <v>54</v>
      </c>
      <c r="E34" s="144">
        <v>1990</v>
      </c>
      <c r="F34" s="144"/>
      <c r="G34" s="144" t="s">
        <v>34</v>
      </c>
      <c r="H34" s="144">
        <v>3</v>
      </c>
      <c r="I34" s="142">
        <v>2117.7799999999997</v>
      </c>
      <c r="J34" s="142">
        <v>1042</v>
      </c>
      <c r="K34" s="34" t="s">
        <v>42</v>
      </c>
      <c r="L34" s="142">
        <f>I34*O34</f>
        <v>318620.00099999993</v>
      </c>
      <c r="M34" s="147">
        <f>I34*P34</f>
        <v>31681.988799999999</v>
      </c>
      <c r="N34" s="147">
        <f t="shared" si="1"/>
        <v>350301.98979999992</v>
      </c>
      <c r="O34" s="147">
        <v>150.44999999999999</v>
      </c>
      <c r="P34" s="147">
        <v>14.96</v>
      </c>
      <c r="Q34" s="29"/>
      <c r="R34" s="24"/>
      <c r="S34" s="146" t="s">
        <v>36</v>
      </c>
      <c r="T34" s="146" t="s">
        <v>37</v>
      </c>
    </row>
    <row r="35" spans="2:45" ht="56.25" customHeight="1" x14ac:dyDescent="0.3">
      <c r="B35" s="146">
        <v>5</v>
      </c>
      <c r="C35" s="186">
        <v>4</v>
      </c>
      <c r="D35" s="188" t="s">
        <v>55</v>
      </c>
      <c r="E35" s="186">
        <v>1965</v>
      </c>
      <c r="F35" s="186"/>
      <c r="G35" s="186" t="s">
        <v>56</v>
      </c>
      <c r="H35" s="186">
        <v>2</v>
      </c>
      <c r="I35" s="193">
        <v>752.8</v>
      </c>
      <c r="J35" s="193">
        <v>423.4</v>
      </c>
      <c r="K35" s="34" t="s">
        <v>48</v>
      </c>
      <c r="L35" s="142">
        <f>I35*O35</f>
        <v>810645.15199999989</v>
      </c>
      <c r="M35" s="147">
        <f>I35*P35</f>
        <v>28937.631999999998</v>
      </c>
      <c r="N35" s="147">
        <f t="shared" si="1"/>
        <v>839582.78399999987</v>
      </c>
      <c r="O35" s="147">
        <v>1076.8399999999999</v>
      </c>
      <c r="P35" s="147">
        <v>38.44</v>
      </c>
      <c r="Q35" s="29"/>
      <c r="R35" s="24"/>
      <c r="S35" s="146" t="s">
        <v>36</v>
      </c>
      <c r="T35" s="146" t="s">
        <v>37</v>
      </c>
    </row>
    <row r="36" spans="2:45" ht="37.5" x14ac:dyDescent="0.3">
      <c r="B36" s="146">
        <v>6</v>
      </c>
      <c r="C36" s="187"/>
      <c r="D36" s="189"/>
      <c r="E36" s="187"/>
      <c r="F36" s="187"/>
      <c r="G36" s="187"/>
      <c r="H36" s="187"/>
      <c r="I36" s="194"/>
      <c r="J36" s="194"/>
      <c r="K36" s="34" t="s">
        <v>42</v>
      </c>
      <c r="L36" s="142">
        <f>I35*O36</f>
        <v>123519.424</v>
      </c>
      <c r="M36" s="147">
        <f>I35*P36</f>
        <v>11450.088</v>
      </c>
      <c r="N36" s="147">
        <f t="shared" si="1"/>
        <v>134969.51199999999</v>
      </c>
      <c r="O36" s="147">
        <v>164.08</v>
      </c>
      <c r="P36" s="147">
        <v>15.21</v>
      </c>
      <c r="Q36" s="29"/>
      <c r="R36" s="24"/>
      <c r="S36" s="146" t="s">
        <v>36</v>
      </c>
      <c r="T36" s="146" t="s">
        <v>37</v>
      </c>
    </row>
    <row r="37" spans="2:45" ht="37.5" x14ac:dyDescent="0.3">
      <c r="B37" s="146">
        <v>7</v>
      </c>
      <c r="C37" s="144">
        <v>5</v>
      </c>
      <c r="D37" s="145" t="s">
        <v>57</v>
      </c>
      <c r="E37" s="144">
        <v>1975</v>
      </c>
      <c r="F37" s="144"/>
      <c r="G37" s="144" t="s">
        <v>34</v>
      </c>
      <c r="H37" s="144">
        <v>3</v>
      </c>
      <c r="I37" s="142">
        <v>2224</v>
      </c>
      <c r="J37" s="142">
        <v>1091.7</v>
      </c>
      <c r="K37" s="34" t="s">
        <v>45</v>
      </c>
      <c r="L37" s="142">
        <f>I37*O37</f>
        <v>911150.55999999994</v>
      </c>
      <c r="M37" s="147">
        <f>I37*P37</f>
        <v>33182.080000000002</v>
      </c>
      <c r="N37" s="147">
        <f t="shared" si="1"/>
        <v>944332.6399999999</v>
      </c>
      <c r="O37" s="147">
        <v>409.69</v>
      </c>
      <c r="P37" s="147">
        <v>14.92</v>
      </c>
      <c r="Q37" s="29"/>
      <c r="R37" s="24"/>
      <c r="S37" s="146" t="s">
        <v>36</v>
      </c>
      <c r="T37" s="146" t="s">
        <v>37</v>
      </c>
    </row>
    <row r="38" spans="2:45" ht="37.5" x14ac:dyDescent="0.3">
      <c r="B38" s="146">
        <v>8</v>
      </c>
      <c r="C38" s="144">
        <v>6</v>
      </c>
      <c r="D38" s="145" t="s">
        <v>58</v>
      </c>
      <c r="E38" s="144">
        <v>1976</v>
      </c>
      <c r="F38" s="144"/>
      <c r="G38" s="144" t="s">
        <v>34</v>
      </c>
      <c r="H38" s="144">
        <v>3</v>
      </c>
      <c r="I38" s="142">
        <v>2200.6</v>
      </c>
      <c r="J38" s="142">
        <v>1083.5</v>
      </c>
      <c r="K38" s="145" t="s">
        <v>45</v>
      </c>
      <c r="L38" s="142">
        <f>I38*O38</f>
        <v>901563.81400000001</v>
      </c>
      <c r="M38" s="147">
        <f>I38*P38</f>
        <v>32832.951999999997</v>
      </c>
      <c r="N38" s="147">
        <f t="shared" si="1"/>
        <v>934396.76600000006</v>
      </c>
      <c r="O38" s="147">
        <v>409.69</v>
      </c>
      <c r="P38" s="147">
        <v>14.92</v>
      </c>
      <c r="Q38" s="29"/>
      <c r="R38" s="24"/>
      <c r="S38" s="146" t="s">
        <v>36</v>
      </c>
      <c r="T38" s="146" t="s">
        <v>37</v>
      </c>
    </row>
    <row r="39" spans="2:45" x14ac:dyDescent="0.3">
      <c r="B39" s="146">
        <v>9</v>
      </c>
      <c r="C39" s="186">
        <v>7</v>
      </c>
      <c r="D39" s="188" t="s">
        <v>59</v>
      </c>
      <c r="E39" s="186">
        <v>1970</v>
      </c>
      <c r="F39" s="186"/>
      <c r="G39" s="186" t="s">
        <v>34</v>
      </c>
      <c r="H39" s="186">
        <v>2</v>
      </c>
      <c r="I39" s="193">
        <v>671.19999999999993</v>
      </c>
      <c r="J39" s="193">
        <v>352.3</v>
      </c>
      <c r="K39" s="34" t="s">
        <v>48</v>
      </c>
      <c r="L39" s="142">
        <f>I39*O39</f>
        <v>762147.6</v>
      </c>
      <c r="M39" s="147">
        <f>I39*P39</f>
        <v>26304.327999999994</v>
      </c>
      <c r="N39" s="147">
        <f t="shared" si="1"/>
        <v>788451.92799999996</v>
      </c>
      <c r="O39" s="147">
        <v>1135.5</v>
      </c>
      <c r="P39" s="147">
        <v>39.19</v>
      </c>
      <c r="Q39" s="29"/>
      <c r="R39" s="24"/>
      <c r="S39" s="146" t="s">
        <v>36</v>
      </c>
      <c r="T39" s="146" t="s">
        <v>37</v>
      </c>
    </row>
    <row r="40" spans="2:45" ht="37.5" x14ac:dyDescent="0.3">
      <c r="B40" s="146">
        <v>10</v>
      </c>
      <c r="C40" s="187"/>
      <c r="D40" s="189"/>
      <c r="E40" s="187"/>
      <c r="F40" s="187"/>
      <c r="G40" s="187"/>
      <c r="H40" s="187"/>
      <c r="I40" s="194"/>
      <c r="J40" s="194"/>
      <c r="K40" s="34" t="s">
        <v>42</v>
      </c>
      <c r="L40" s="142">
        <f>I39*O40</f>
        <v>109908.99999999999</v>
      </c>
      <c r="M40" s="147">
        <f>I39*P40</f>
        <v>10202.239999999998</v>
      </c>
      <c r="N40" s="147">
        <f t="shared" si="1"/>
        <v>120111.23999999999</v>
      </c>
      <c r="O40" s="147">
        <v>163.75</v>
      </c>
      <c r="P40" s="147">
        <v>15.2</v>
      </c>
      <c r="Q40" s="29"/>
      <c r="R40" s="24"/>
      <c r="S40" s="146" t="s">
        <v>36</v>
      </c>
      <c r="T40" s="146" t="s">
        <v>37</v>
      </c>
    </row>
    <row r="41" spans="2:45" ht="37.5" x14ac:dyDescent="0.3">
      <c r="B41" s="146">
        <v>11</v>
      </c>
      <c r="C41" s="186">
        <v>8</v>
      </c>
      <c r="D41" s="188" t="s">
        <v>60</v>
      </c>
      <c r="E41" s="186">
        <v>1978</v>
      </c>
      <c r="F41" s="186"/>
      <c r="G41" s="186" t="s">
        <v>34</v>
      </c>
      <c r="H41" s="186">
        <v>3</v>
      </c>
      <c r="I41" s="193">
        <v>2669.02</v>
      </c>
      <c r="J41" s="193">
        <v>1265.0999999999999</v>
      </c>
      <c r="K41" s="34" t="s">
        <v>45</v>
      </c>
      <c r="L41" s="142">
        <f>I41*O41</f>
        <v>1093470.8037999999</v>
      </c>
      <c r="M41" s="147">
        <f>I41*P41</f>
        <v>39821.778400000003</v>
      </c>
      <c r="N41" s="147">
        <f t="shared" si="1"/>
        <v>1133292.5821999998</v>
      </c>
      <c r="O41" s="147">
        <v>409.69</v>
      </c>
      <c r="P41" s="147">
        <v>14.92</v>
      </c>
      <c r="Q41" s="29"/>
      <c r="R41" s="24"/>
      <c r="S41" s="146" t="s">
        <v>36</v>
      </c>
      <c r="T41" s="146" t="s">
        <v>37</v>
      </c>
    </row>
    <row r="42" spans="2:45" ht="56.25" x14ac:dyDescent="0.3">
      <c r="B42" s="146">
        <v>12</v>
      </c>
      <c r="C42" s="187"/>
      <c r="D42" s="189"/>
      <c r="E42" s="187"/>
      <c r="F42" s="187"/>
      <c r="G42" s="187"/>
      <c r="H42" s="187"/>
      <c r="I42" s="194"/>
      <c r="J42" s="194"/>
      <c r="K42" s="34" t="s">
        <v>35</v>
      </c>
      <c r="L42" s="142">
        <f>I41*O42</f>
        <v>146555.88819999999</v>
      </c>
      <c r="M42" s="147">
        <f>I41*P42</f>
        <v>33229.298999999999</v>
      </c>
      <c r="N42" s="147">
        <f t="shared" si="1"/>
        <v>179785.18719999999</v>
      </c>
      <c r="O42" s="147">
        <v>54.91</v>
      </c>
      <c r="P42" s="147">
        <v>12.45</v>
      </c>
      <c r="Q42" s="29"/>
      <c r="R42" s="24"/>
      <c r="S42" s="146" t="s">
        <v>36</v>
      </c>
      <c r="T42" s="146" t="s">
        <v>37</v>
      </c>
    </row>
    <row r="43" spans="2:45" ht="37.5" x14ac:dyDescent="0.3">
      <c r="B43" s="146">
        <v>13</v>
      </c>
      <c r="C43" s="144">
        <v>9</v>
      </c>
      <c r="D43" s="145" t="s">
        <v>61</v>
      </c>
      <c r="E43" s="144">
        <v>1970</v>
      </c>
      <c r="F43" s="144"/>
      <c r="G43" s="144" t="s">
        <v>34</v>
      </c>
      <c r="H43" s="144">
        <v>2</v>
      </c>
      <c r="I43" s="142">
        <v>1483.2800000000002</v>
      </c>
      <c r="J43" s="142">
        <v>596.29999999999995</v>
      </c>
      <c r="K43" s="34" t="s">
        <v>42</v>
      </c>
      <c r="L43" s="142">
        <f t="shared" ref="L43:L48" si="2">I43*O43</f>
        <v>227446.15520000004</v>
      </c>
      <c r="M43" s="147">
        <f t="shared" ref="M43:M48" si="3">I43*P43</f>
        <v>22545.856000000003</v>
      </c>
      <c r="N43" s="147">
        <f t="shared" si="1"/>
        <v>249992.01120000004</v>
      </c>
      <c r="O43" s="147">
        <v>153.34</v>
      </c>
      <c r="P43" s="147">
        <v>15.2</v>
      </c>
      <c r="Q43" s="29"/>
      <c r="R43" s="24"/>
      <c r="S43" s="146" t="s">
        <v>36</v>
      </c>
      <c r="T43" s="146" t="s">
        <v>37</v>
      </c>
    </row>
    <row r="44" spans="2:45" x14ac:dyDescent="0.3">
      <c r="B44" s="146">
        <v>14</v>
      </c>
      <c r="C44" s="144">
        <v>10</v>
      </c>
      <c r="D44" s="145" t="s">
        <v>62</v>
      </c>
      <c r="E44" s="144">
        <v>1961</v>
      </c>
      <c r="F44" s="144"/>
      <c r="G44" s="144" t="s">
        <v>63</v>
      </c>
      <c r="H44" s="144">
        <v>2</v>
      </c>
      <c r="I44" s="142">
        <v>547.79999999999995</v>
      </c>
      <c r="J44" s="142">
        <v>313</v>
      </c>
      <c r="K44" s="34" t="s">
        <v>48</v>
      </c>
      <c r="L44" s="142">
        <f t="shared" si="2"/>
        <v>594762.89399999997</v>
      </c>
      <c r="M44" s="147">
        <f t="shared" si="3"/>
        <v>21183.425999999999</v>
      </c>
      <c r="N44" s="147">
        <f t="shared" si="1"/>
        <v>615946.31999999995</v>
      </c>
      <c r="O44" s="147">
        <v>1085.73</v>
      </c>
      <c r="P44" s="147">
        <v>38.67</v>
      </c>
      <c r="Q44" s="29"/>
      <c r="R44" s="24"/>
      <c r="S44" s="146" t="s">
        <v>36</v>
      </c>
      <c r="T44" s="146" t="s">
        <v>37</v>
      </c>
    </row>
    <row r="45" spans="2:45" x14ac:dyDescent="0.3">
      <c r="B45" s="146">
        <v>15</v>
      </c>
      <c r="C45" s="144">
        <v>11</v>
      </c>
      <c r="D45" s="145" t="s">
        <v>64</v>
      </c>
      <c r="E45" s="144">
        <v>1961</v>
      </c>
      <c r="F45" s="144"/>
      <c r="G45" s="144" t="s">
        <v>34</v>
      </c>
      <c r="H45" s="144">
        <v>2</v>
      </c>
      <c r="I45" s="142">
        <v>543</v>
      </c>
      <c r="J45" s="142">
        <v>304</v>
      </c>
      <c r="K45" s="34" t="s">
        <v>48</v>
      </c>
      <c r="L45" s="142">
        <f t="shared" si="2"/>
        <v>616685.1</v>
      </c>
      <c r="M45" s="147">
        <f t="shared" si="3"/>
        <v>21280.17</v>
      </c>
      <c r="N45" s="147">
        <f t="shared" si="1"/>
        <v>637965.27</v>
      </c>
      <c r="O45" s="147">
        <v>1135.7</v>
      </c>
      <c r="P45" s="147">
        <v>39.19</v>
      </c>
      <c r="Q45" s="29"/>
      <c r="R45" s="24"/>
      <c r="S45" s="146" t="s">
        <v>36</v>
      </c>
      <c r="T45" s="146" t="s">
        <v>37</v>
      </c>
    </row>
    <row r="46" spans="2:45" ht="37.5" x14ac:dyDescent="0.3">
      <c r="B46" s="146">
        <v>16</v>
      </c>
      <c r="C46" s="144">
        <v>12</v>
      </c>
      <c r="D46" s="145" t="s">
        <v>65</v>
      </c>
      <c r="E46" s="144">
        <v>1981</v>
      </c>
      <c r="F46" s="144"/>
      <c r="G46" s="144" t="s">
        <v>34</v>
      </c>
      <c r="H46" s="144">
        <v>2</v>
      </c>
      <c r="I46" s="142">
        <v>1430.7</v>
      </c>
      <c r="J46" s="142">
        <v>846</v>
      </c>
      <c r="K46" s="34" t="s">
        <v>42</v>
      </c>
      <c r="L46" s="142">
        <f t="shared" si="2"/>
        <v>234277.125</v>
      </c>
      <c r="M46" s="147">
        <f t="shared" si="3"/>
        <v>21746.639999999999</v>
      </c>
      <c r="N46" s="147">
        <f t="shared" si="1"/>
        <v>256023.76500000001</v>
      </c>
      <c r="O46" s="147">
        <v>163.75</v>
      </c>
      <c r="P46" s="147">
        <v>15.2</v>
      </c>
      <c r="Q46" s="29"/>
      <c r="R46" s="24"/>
      <c r="S46" s="146" t="s">
        <v>36</v>
      </c>
      <c r="T46" s="146" t="s">
        <v>37</v>
      </c>
    </row>
    <row r="47" spans="2:45" s="9" customFormat="1" x14ac:dyDescent="0.3">
      <c r="B47" s="146">
        <v>17</v>
      </c>
      <c r="C47" s="144">
        <v>13</v>
      </c>
      <c r="D47" s="145" t="s">
        <v>66</v>
      </c>
      <c r="E47" s="144">
        <v>1962</v>
      </c>
      <c r="F47" s="144"/>
      <c r="G47" s="144" t="s">
        <v>63</v>
      </c>
      <c r="H47" s="144">
        <v>2</v>
      </c>
      <c r="I47" s="142">
        <v>565.21</v>
      </c>
      <c r="J47" s="142">
        <v>327.17</v>
      </c>
      <c r="K47" s="34" t="s">
        <v>48</v>
      </c>
      <c r="L47" s="142">
        <f t="shared" si="2"/>
        <v>613665.45330000005</v>
      </c>
      <c r="M47" s="147">
        <f t="shared" si="3"/>
        <v>21856.670700000002</v>
      </c>
      <c r="N47" s="147">
        <f t="shared" si="1"/>
        <v>635522.12400000007</v>
      </c>
      <c r="O47" s="147">
        <v>1085.73</v>
      </c>
      <c r="P47" s="147">
        <v>38.67</v>
      </c>
      <c r="Q47" s="29"/>
      <c r="R47" s="24"/>
      <c r="S47" s="146" t="s">
        <v>36</v>
      </c>
      <c r="T47" s="146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 x14ac:dyDescent="0.3">
      <c r="B48" s="146">
        <v>18</v>
      </c>
      <c r="C48" s="144">
        <v>14</v>
      </c>
      <c r="D48" s="145" t="s">
        <v>67</v>
      </c>
      <c r="E48" s="144">
        <v>1963</v>
      </c>
      <c r="F48" s="144"/>
      <c r="G48" s="144" t="s">
        <v>63</v>
      </c>
      <c r="H48" s="144">
        <v>2</v>
      </c>
      <c r="I48" s="142">
        <v>558.29999999999995</v>
      </c>
      <c r="J48" s="142">
        <v>324.89999999999998</v>
      </c>
      <c r="K48" s="34" t="s">
        <v>48</v>
      </c>
      <c r="L48" s="142">
        <f t="shared" si="2"/>
        <v>606163.05900000001</v>
      </c>
      <c r="M48" s="147">
        <f t="shared" si="3"/>
        <v>21589.460999999999</v>
      </c>
      <c r="N48" s="147">
        <f t="shared" si="1"/>
        <v>627752.52</v>
      </c>
      <c r="O48" s="147">
        <v>1085.73</v>
      </c>
      <c r="P48" s="147">
        <v>38.67</v>
      </c>
      <c r="Q48" s="29"/>
      <c r="R48" s="24"/>
      <c r="S48" s="146" t="s">
        <v>36</v>
      </c>
      <c r="T48" s="146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 x14ac:dyDescent="0.3">
      <c r="B49" s="146"/>
      <c r="C49" s="144"/>
      <c r="D49" s="25" t="s">
        <v>68</v>
      </c>
      <c r="E49" s="144"/>
      <c r="F49" s="144"/>
      <c r="G49" s="144"/>
      <c r="H49" s="144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47"/>
      <c r="Q49" s="29">
        <v>9784120</v>
      </c>
      <c r="R49" s="30">
        <f>Q49-N49</f>
        <v>-1794328.4179999996</v>
      </c>
      <c r="S49" s="146"/>
      <c r="T49" s="146"/>
    </row>
    <row r="50" spans="1:20" x14ac:dyDescent="0.3">
      <c r="B50" s="146">
        <v>1</v>
      </c>
      <c r="C50" s="186">
        <v>1</v>
      </c>
      <c r="D50" s="188" t="s">
        <v>69</v>
      </c>
      <c r="E50" s="186">
        <v>1965</v>
      </c>
      <c r="F50" s="186"/>
      <c r="G50" s="186" t="s">
        <v>34</v>
      </c>
      <c r="H50" s="186">
        <v>3</v>
      </c>
      <c r="I50" s="193">
        <v>3495.8999999999996</v>
      </c>
      <c r="J50" s="193">
        <v>2097.5</v>
      </c>
      <c r="K50" s="34" t="s">
        <v>48</v>
      </c>
      <c r="L50" s="142">
        <f>I50*O50</f>
        <v>3637763.6219999995</v>
      </c>
      <c r="M50" s="147">
        <f>I50*P50</f>
        <v>77853.692999999985</v>
      </c>
      <c r="N50" s="147">
        <f t="shared" ref="N50:N58" si="4">L50+M50</f>
        <v>3715617.3149999995</v>
      </c>
      <c r="O50" s="147">
        <v>1040.58</v>
      </c>
      <c r="P50" s="147">
        <v>22.27</v>
      </c>
      <c r="Q50" s="29"/>
      <c r="R50" s="24"/>
      <c r="S50" s="146" t="s">
        <v>36</v>
      </c>
      <c r="T50" s="146" t="s">
        <v>37</v>
      </c>
    </row>
    <row r="51" spans="1:20" ht="37.5" x14ac:dyDescent="0.3">
      <c r="B51" s="146">
        <v>2</v>
      </c>
      <c r="C51" s="196"/>
      <c r="D51" s="197"/>
      <c r="E51" s="196"/>
      <c r="F51" s="196"/>
      <c r="G51" s="196"/>
      <c r="H51" s="196"/>
      <c r="I51" s="195"/>
      <c r="J51" s="195"/>
      <c r="K51" s="34" t="s">
        <v>42</v>
      </c>
      <c r="L51" s="142">
        <f>I50*O51</f>
        <v>525958.15499999991</v>
      </c>
      <c r="M51" s="147">
        <f>I50*P51</f>
        <v>52298.663999999997</v>
      </c>
      <c r="N51" s="147">
        <f t="shared" si="4"/>
        <v>578256.8189999999</v>
      </c>
      <c r="O51" s="147">
        <v>150.44999999999999</v>
      </c>
      <c r="P51" s="147">
        <v>14.96</v>
      </c>
      <c r="Q51" s="29"/>
      <c r="R51" s="24"/>
      <c r="S51" s="146" t="s">
        <v>36</v>
      </c>
      <c r="T51" s="146" t="s">
        <v>37</v>
      </c>
    </row>
    <row r="52" spans="1:20" ht="37.5" x14ac:dyDescent="0.3">
      <c r="B52" s="146">
        <v>3</v>
      </c>
      <c r="C52" s="187"/>
      <c r="D52" s="189"/>
      <c r="E52" s="187"/>
      <c r="F52" s="187"/>
      <c r="G52" s="187"/>
      <c r="H52" s="187"/>
      <c r="I52" s="194"/>
      <c r="J52" s="194"/>
      <c r="K52" s="34" t="s">
        <v>45</v>
      </c>
      <c r="L52" s="142">
        <f>I50*O52</f>
        <v>1431990.558</v>
      </c>
      <c r="M52" s="147">
        <f>I50*P52</f>
        <v>55724.645999999993</v>
      </c>
      <c r="N52" s="147">
        <f t="shared" si="4"/>
        <v>1487715.2039999999</v>
      </c>
      <c r="O52" s="147">
        <v>409.62</v>
      </c>
      <c r="P52" s="147">
        <v>15.94</v>
      </c>
      <c r="Q52" s="29"/>
      <c r="R52" s="24"/>
      <c r="S52" s="146" t="s">
        <v>36</v>
      </c>
      <c r="T52" s="146" t="s">
        <v>37</v>
      </c>
    </row>
    <row r="53" spans="1:20" x14ac:dyDescent="0.3">
      <c r="B53" s="146">
        <v>4</v>
      </c>
      <c r="C53" s="186">
        <v>2</v>
      </c>
      <c r="D53" s="188" t="s">
        <v>70</v>
      </c>
      <c r="E53" s="186">
        <v>1966</v>
      </c>
      <c r="F53" s="186"/>
      <c r="G53" s="186" t="s">
        <v>34</v>
      </c>
      <c r="H53" s="186">
        <v>3</v>
      </c>
      <c r="I53" s="193">
        <v>2275</v>
      </c>
      <c r="J53" s="193">
        <v>1365</v>
      </c>
      <c r="K53" s="34" t="s">
        <v>48</v>
      </c>
      <c r="L53" s="142">
        <f>I53*O53</f>
        <v>2367319.5</v>
      </c>
      <c r="M53" s="147">
        <f>I53*P53</f>
        <v>50664.25</v>
      </c>
      <c r="N53" s="147">
        <f t="shared" si="4"/>
        <v>2417983.75</v>
      </c>
      <c r="O53" s="147">
        <v>1040.58</v>
      </c>
      <c r="P53" s="147">
        <v>22.27</v>
      </c>
      <c r="Q53" s="29"/>
      <c r="R53" s="24"/>
      <c r="S53" s="146" t="s">
        <v>36</v>
      </c>
      <c r="T53" s="146" t="s">
        <v>37</v>
      </c>
    </row>
    <row r="54" spans="1:20" ht="37.5" x14ac:dyDescent="0.3">
      <c r="B54" s="146">
        <v>5</v>
      </c>
      <c r="C54" s="196"/>
      <c r="D54" s="197"/>
      <c r="E54" s="196"/>
      <c r="F54" s="196"/>
      <c r="G54" s="196"/>
      <c r="H54" s="196"/>
      <c r="I54" s="195"/>
      <c r="J54" s="195"/>
      <c r="K54" s="35" t="s">
        <v>45</v>
      </c>
      <c r="L54" s="142">
        <f>I53*O54</f>
        <v>931885.5</v>
      </c>
      <c r="M54" s="147">
        <f>I53*P54</f>
        <v>36263.5</v>
      </c>
      <c r="N54" s="147">
        <f t="shared" si="4"/>
        <v>968149</v>
      </c>
      <c r="O54" s="147">
        <v>409.62</v>
      </c>
      <c r="P54" s="147">
        <v>15.94</v>
      </c>
      <c r="Q54" s="29"/>
      <c r="R54" s="24"/>
      <c r="S54" s="146" t="s">
        <v>36</v>
      </c>
      <c r="T54" s="146" t="s">
        <v>37</v>
      </c>
    </row>
    <row r="55" spans="1:20" ht="37.5" x14ac:dyDescent="0.3">
      <c r="B55" s="146">
        <v>6</v>
      </c>
      <c r="C55" s="187"/>
      <c r="D55" s="189"/>
      <c r="E55" s="187"/>
      <c r="F55" s="187"/>
      <c r="G55" s="187"/>
      <c r="H55" s="187"/>
      <c r="I55" s="194"/>
      <c r="J55" s="194"/>
      <c r="K55" s="34" t="s">
        <v>42</v>
      </c>
      <c r="L55" s="142">
        <f>I53*O55</f>
        <v>342273.75</v>
      </c>
      <c r="M55" s="147">
        <f>I53*P55</f>
        <v>34034</v>
      </c>
      <c r="N55" s="147">
        <f t="shared" si="4"/>
        <v>376307.75</v>
      </c>
      <c r="O55" s="147">
        <v>150.44999999999999</v>
      </c>
      <c r="P55" s="147">
        <v>14.96</v>
      </c>
      <c r="Q55" s="29"/>
      <c r="R55" s="24"/>
      <c r="S55" s="146" t="s">
        <v>36</v>
      </c>
      <c r="T55" s="146" t="s">
        <v>37</v>
      </c>
    </row>
    <row r="56" spans="1:20" ht="37.5" x14ac:dyDescent="0.3">
      <c r="B56" s="146">
        <v>7</v>
      </c>
      <c r="C56" s="144">
        <v>3</v>
      </c>
      <c r="D56" s="145" t="s">
        <v>71</v>
      </c>
      <c r="E56" s="144">
        <v>1978</v>
      </c>
      <c r="F56" s="144"/>
      <c r="G56" s="144" t="s">
        <v>63</v>
      </c>
      <c r="H56" s="144">
        <v>1</v>
      </c>
      <c r="I56" s="142">
        <v>1128.9000000000001</v>
      </c>
      <c r="J56" s="142">
        <v>518.6</v>
      </c>
      <c r="K56" s="34" t="s">
        <v>42</v>
      </c>
      <c r="L56" s="142">
        <f>I56*O56</f>
        <v>189102.03900000002</v>
      </c>
      <c r="M56" s="147">
        <f>I56*P56</f>
        <v>17238.303</v>
      </c>
      <c r="N56" s="147">
        <f t="shared" si="4"/>
        <v>206340.342</v>
      </c>
      <c r="O56" s="147">
        <v>167.51</v>
      </c>
      <c r="P56" s="147">
        <v>15.27</v>
      </c>
      <c r="Q56" s="29"/>
      <c r="R56" s="24"/>
      <c r="S56" s="146" t="s">
        <v>36</v>
      </c>
      <c r="T56" s="146" t="s">
        <v>37</v>
      </c>
    </row>
    <row r="57" spans="1:20" ht="37.5" x14ac:dyDescent="0.3">
      <c r="B57" s="146">
        <v>8</v>
      </c>
      <c r="C57" s="144">
        <v>4</v>
      </c>
      <c r="D57" s="145" t="s">
        <v>72</v>
      </c>
      <c r="E57" s="144">
        <v>1984</v>
      </c>
      <c r="F57" s="144"/>
      <c r="G57" s="144" t="s">
        <v>34</v>
      </c>
      <c r="H57" s="144">
        <v>5</v>
      </c>
      <c r="I57" s="142">
        <v>5493.0999999999995</v>
      </c>
      <c r="J57" s="142">
        <v>3312.7</v>
      </c>
      <c r="K57" s="34" t="s">
        <v>42</v>
      </c>
      <c r="L57" s="142">
        <f>I57*O57</f>
        <v>826436.8949999999</v>
      </c>
      <c r="M57" s="147">
        <f>I57*P57</f>
        <v>82176.775999999998</v>
      </c>
      <c r="N57" s="147">
        <f t="shared" si="4"/>
        <v>908613.67099999986</v>
      </c>
      <c r="O57" s="147">
        <v>150.44999999999999</v>
      </c>
      <c r="P57" s="147">
        <v>14.96</v>
      </c>
      <c r="Q57" s="29"/>
      <c r="R57" s="24"/>
      <c r="S57" s="146" t="s">
        <v>36</v>
      </c>
      <c r="T57" s="146" t="s">
        <v>37</v>
      </c>
    </row>
    <row r="58" spans="1:20" ht="37.5" x14ac:dyDescent="0.3">
      <c r="B58" s="146">
        <v>9</v>
      </c>
      <c r="C58" s="144">
        <v>5</v>
      </c>
      <c r="D58" s="145" t="s">
        <v>73</v>
      </c>
      <c r="E58" s="144">
        <v>1974</v>
      </c>
      <c r="F58" s="144"/>
      <c r="G58" s="144" t="s">
        <v>34</v>
      </c>
      <c r="H58" s="144">
        <v>5</v>
      </c>
      <c r="I58" s="142">
        <v>5558.7000000000007</v>
      </c>
      <c r="J58" s="142">
        <v>2865.2</v>
      </c>
      <c r="K58" s="34" t="s">
        <v>42</v>
      </c>
      <c r="L58" s="142">
        <f>I58*O58</f>
        <v>836306.41500000004</v>
      </c>
      <c r="M58" s="147">
        <f>I58*P58</f>
        <v>83158.152000000016</v>
      </c>
      <c r="N58" s="147">
        <f t="shared" si="4"/>
        <v>919464.56700000004</v>
      </c>
      <c r="O58" s="147">
        <v>150.44999999999999</v>
      </c>
      <c r="P58" s="147">
        <v>14.96</v>
      </c>
      <c r="Q58" s="29"/>
      <c r="R58" s="24"/>
      <c r="S58" s="146" t="s">
        <v>36</v>
      </c>
      <c r="T58" s="146" t="s">
        <v>37</v>
      </c>
    </row>
    <row r="59" spans="1:20" x14ac:dyDescent="0.3">
      <c r="B59" s="146"/>
      <c r="C59" s="32"/>
      <c r="D59" s="25" t="s">
        <v>74</v>
      </c>
      <c r="E59" s="144"/>
      <c r="F59" s="144"/>
      <c r="G59" s="144"/>
      <c r="H59" s="144"/>
      <c r="I59" s="26">
        <f>I60</f>
        <v>2671.7999999999997</v>
      </c>
      <c r="J59" s="30"/>
      <c r="K59" s="145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47"/>
      <c r="Q59" s="29">
        <v>2685400</v>
      </c>
      <c r="R59" s="30">
        <f>Q59-N59</f>
        <v>-154322.62999999942</v>
      </c>
      <c r="S59" s="146"/>
      <c r="T59" s="146"/>
    </row>
    <row r="60" spans="1:20" x14ac:dyDescent="0.3">
      <c r="B60" s="146">
        <v>1</v>
      </c>
      <c r="C60" s="144">
        <v>1</v>
      </c>
      <c r="D60" s="145" t="s">
        <v>75</v>
      </c>
      <c r="E60" s="144">
        <v>1988</v>
      </c>
      <c r="F60" s="144"/>
      <c r="G60" s="144" t="s">
        <v>34</v>
      </c>
      <c r="H60" s="144">
        <v>3</v>
      </c>
      <c r="I60" s="142">
        <v>2671.7999999999997</v>
      </c>
      <c r="J60" s="142">
        <v>1283.0999999999999</v>
      </c>
      <c r="K60" s="34" t="s">
        <v>48</v>
      </c>
      <c r="L60" s="142">
        <f>I60*O60</f>
        <v>2780221.6439999994</v>
      </c>
      <c r="M60" s="147">
        <f>I60*P60</f>
        <v>59500.98599999999</v>
      </c>
      <c r="N60" s="147">
        <f>L60+M60</f>
        <v>2839722.6299999994</v>
      </c>
      <c r="O60" s="147">
        <v>1040.58</v>
      </c>
      <c r="P60" s="147">
        <v>22.27</v>
      </c>
      <c r="Q60" s="29"/>
      <c r="R60" s="24"/>
      <c r="S60" s="146" t="s">
        <v>36</v>
      </c>
      <c r="T60" s="146" t="s">
        <v>37</v>
      </c>
    </row>
    <row r="61" spans="1:20" x14ac:dyDescent="0.3">
      <c r="B61" s="146"/>
      <c r="C61" s="144"/>
      <c r="D61" s="25" t="s">
        <v>76</v>
      </c>
      <c r="E61" s="144"/>
      <c r="F61" s="144"/>
      <c r="G61" s="144"/>
      <c r="H61" s="144"/>
      <c r="I61" s="26">
        <f>SUM(I62:I100)</f>
        <v>34660.210000000006</v>
      </c>
      <c r="J61" s="30"/>
      <c r="K61" s="145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47"/>
      <c r="Q61" s="29">
        <v>21144580</v>
      </c>
      <c r="R61" s="30">
        <f>Q61-N61</f>
        <v>-6028203.5168999955</v>
      </c>
      <c r="S61" s="146"/>
      <c r="T61" s="146"/>
    </row>
    <row r="62" spans="1:20" s="40" customFormat="1" ht="56.25" customHeight="1" x14ac:dyDescent="0.3">
      <c r="A62" s="130"/>
      <c r="B62" s="140">
        <v>1</v>
      </c>
      <c r="C62" s="200">
        <v>1</v>
      </c>
      <c r="D62" s="203" t="s">
        <v>77</v>
      </c>
      <c r="E62" s="200">
        <v>1963</v>
      </c>
      <c r="F62" s="200"/>
      <c r="G62" s="200" t="s">
        <v>56</v>
      </c>
      <c r="H62" s="200">
        <v>2</v>
      </c>
      <c r="I62" s="198">
        <v>1111</v>
      </c>
      <c r="J62" s="198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46" t="s">
        <v>36</v>
      </c>
      <c r="T62" s="146" t="s">
        <v>37</v>
      </c>
    </row>
    <row r="63" spans="1:20" s="40" customFormat="1" x14ac:dyDescent="0.3">
      <c r="A63" s="130"/>
      <c r="B63" s="140">
        <v>2</v>
      </c>
      <c r="C63" s="202"/>
      <c r="D63" s="205"/>
      <c r="E63" s="202"/>
      <c r="F63" s="202"/>
      <c r="G63" s="202"/>
      <c r="H63" s="202"/>
      <c r="I63" s="199"/>
      <c r="J63" s="199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46" t="s">
        <v>36</v>
      </c>
      <c r="T63" s="146" t="s">
        <v>37</v>
      </c>
    </row>
    <row r="64" spans="1:20" s="40" customFormat="1" x14ac:dyDescent="0.3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46" t="s">
        <v>36</v>
      </c>
      <c r="T64" s="146" t="s">
        <v>37</v>
      </c>
    </row>
    <row r="65" spans="1:20" s="40" customFormat="1" ht="56.25" x14ac:dyDescent="0.3">
      <c r="A65" s="130"/>
      <c r="B65" s="140">
        <v>4</v>
      </c>
      <c r="C65" s="200">
        <v>3</v>
      </c>
      <c r="D65" s="203" t="s">
        <v>80</v>
      </c>
      <c r="E65" s="200">
        <v>1987</v>
      </c>
      <c r="F65" s="200"/>
      <c r="G65" s="200" t="s">
        <v>63</v>
      </c>
      <c r="H65" s="200">
        <v>2</v>
      </c>
      <c r="I65" s="198">
        <v>1301.9000000000001</v>
      </c>
      <c r="J65" s="198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46" t="s">
        <v>36</v>
      </c>
      <c r="T65" s="146" t="s">
        <v>37</v>
      </c>
    </row>
    <row r="66" spans="1:20" s="40" customFormat="1" ht="37.5" x14ac:dyDescent="0.3">
      <c r="A66" s="130"/>
      <c r="B66" s="140">
        <v>5</v>
      </c>
      <c r="C66" s="201"/>
      <c r="D66" s="204"/>
      <c r="E66" s="201"/>
      <c r="F66" s="201"/>
      <c r="G66" s="201"/>
      <c r="H66" s="201"/>
      <c r="I66" s="206"/>
      <c r="J66" s="206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46" t="s">
        <v>36</v>
      </c>
      <c r="T66" s="146" t="s">
        <v>37</v>
      </c>
    </row>
    <row r="67" spans="1:20" s="40" customFormat="1" x14ac:dyDescent="0.3">
      <c r="A67" s="130"/>
      <c r="B67" s="140">
        <v>6</v>
      </c>
      <c r="C67" s="202"/>
      <c r="D67" s="205"/>
      <c r="E67" s="202"/>
      <c r="F67" s="202"/>
      <c r="G67" s="202"/>
      <c r="H67" s="202"/>
      <c r="I67" s="199"/>
      <c r="J67" s="199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46" t="s">
        <v>36</v>
      </c>
      <c r="T67" s="146" t="s">
        <v>37</v>
      </c>
    </row>
    <row r="68" spans="1:20" s="40" customFormat="1" ht="37.5" x14ac:dyDescent="0.3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46" t="s">
        <v>36</v>
      </c>
      <c r="T68" s="146" t="s">
        <v>37</v>
      </c>
    </row>
    <row r="69" spans="1:20" s="40" customFormat="1" ht="37.5" x14ac:dyDescent="0.3">
      <c r="A69" s="130"/>
      <c r="B69" s="140">
        <v>8</v>
      </c>
      <c r="C69" s="200">
        <v>5</v>
      </c>
      <c r="D69" s="203" t="s">
        <v>82</v>
      </c>
      <c r="E69" s="200">
        <v>1979</v>
      </c>
      <c r="F69" s="200"/>
      <c r="G69" s="200" t="s">
        <v>83</v>
      </c>
      <c r="H69" s="200">
        <v>3</v>
      </c>
      <c r="I69" s="198">
        <v>3256.6</v>
      </c>
      <c r="J69" s="198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46" t="s">
        <v>36</v>
      </c>
      <c r="T69" s="146" t="s">
        <v>37</v>
      </c>
    </row>
    <row r="70" spans="1:20" s="40" customFormat="1" ht="37.5" x14ac:dyDescent="0.3">
      <c r="A70" s="130"/>
      <c r="B70" s="140">
        <v>9</v>
      </c>
      <c r="C70" s="201"/>
      <c r="D70" s="204"/>
      <c r="E70" s="201"/>
      <c r="F70" s="201"/>
      <c r="G70" s="201"/>
      <c r="H70" s="201"/>
      <c r="I70" s="206"/>
      <c r="J70" s="206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46" t="s">
        <v>36</v>
      </c>
      <c r="T70" s="146" t="s">
        <v>37</v>
      </c>
    </row>
    <row r="71" spans="1:20" s="40" customFormat="1" ht="56.25" x14ac:dyDescent="0.3">
      <c r="A71" s="130"/>
      <c r="B71" s="140">
        <v>10</v>
      </c>
      <c r="C71" s="201"/>
      <c r="D71" s="204"/>
      <c r="E71" s="201"/>
      <c r="F71" s="201"/>
      <c r="G71" s="201"/>
      <c r="H71" s="201"/>
      <c r="I71" s="206"/>
      <c r="J71" s="206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46" t="s">
        <v>36</v>
      </c>
      <c r="T71" s="146" t="s">
        <v>37</v>
      </c>
    </row>
    <row r="72" spans="1:20" s="40" customFormat="1" ht="56.25" x14ac:dyDescent="0.3">
      <c r="A72" s="130"/>
      <c r="B72" s="140">
        <v>11</v>
      </c>
      <c r="C72" s="201"/>
      <c r="D72" s="204"/>
      <c r="E72" s="201"/>
      <c r="F72" s="201"/>
      <c r="G72" s="201"/>
      <c r="H72" s="201"/>
      <c r="I72" s="206"/>
      <c r="J72" s="206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46" t="s">
        <v>36</v>
      </c>
      <c r="T72" s="146" t="s">
        <v>37</v>
      </c>
    </row>
    <row r="73" spans="1:20" s="40" customFormat="1" ht="56.25" x14ac:dyDescent="0.3">
      <c r="A73" s="130"/>
      <c r="B73" s="140">
        <v>12</v>
      </c>
      <c r="C73" s="202"/>
      <c r="D73" s="205"/>
      <c r="E73" s="202"/>
      <c r="F73" s="202"/>
      <c r="G73" s="202"/>
      <c r="H73" s="202"/>
      <c r="I73" s="199"/>
      <c r="J73" s="199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46" t="s">
        <v>36</v>
      </c>
      <c r="T73" s="146" t="s">
        <v>37</v>
      </c>
    </row>
    <row r="74" spans="1:20" s="40" customFormat="1" ht="37.5" x14ac:dyDescent="0.3">
      <c r="A74" s="130"/>
      <c r="B74" s="140">
        <v>13</v>
      </c>
      <c r="C74" s="200">
        <v>6</v>
      </c>
      <c r="D74" s="203" t="s">
        <v>85</v>
      </c>
      <c r="E74" s="200">
        <v>1968</v>
      </c>
      <c r="F74" s="200"/>
      <c r="G74" s="200" t="s">
        <v>34</v>
      </c>
      <c r="H74" s="200">
        <v>3</v>
      </c>
      <c r="I74" s="198">
        <v>3202.7999999999997</v>
      </c>
      <c r="J74" s="198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46" t="s">
        <v>36</v>
      </c>
      <c r="T74" s="146" t="s">
        <v>37</v>
      </c>
    </row>
    <row r="75" spans="1:20" s="40" customFormat="1" ht="37.5" x14ac:dyDescent="0.3">
      <c r="A75" s="130"/>
      <c r="B75" s="140">
        <v>14</v>
      </c>
      <c r="C75" s="201"/>
      <c r="D75" s="204"/>
      <c r="E75" s="201"/>
      <c r="F75" s="201"/>
      <c r="G75" s="201"/>
      <c r="H75" s="201"/>
      <c r="I75" s="206"/>
      <c r="J75" s="206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46" t="s">
        <v>36</v>
      </c>
      <c r="T75" s="146" t="s">
        <v>37</v>
      </c>
    </row>
    <row r="76" spans="1:20" s="40" customFormat="1" ht="56.25" x14ac:dyDescent="0.3">
      <c r="A76" s="130"/>
      <c r="B76" s="140">
        <v>15</v>
      </c>
      <c r="C76" s="201"/>
      <c r="D76" s="204"/>
      <c r="E76" s="201"/>
      <c r="F76" s="201"/>
      <c r="G76" s="201"/>
      <c r="H76" s="201"/>
      <c r="I76" s="206"/>
      <c r="J76" s="206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46" t="s">
        <v>36</v>
      </c>
      <c r="T76" s="146" t="s">
        <v>37</v>
      </c>
    </row>
    <row r="77" spans="1:20" s="40" customFormat="1" ht="56.25" x14ac:dyDescent="0.3">
      <c r="A77" s="130"/>
      <c r="B77" s="140">
        <v>16</v>
      </c>
      <c r="C77" s="201"/>
      <c r="D77" s="204"/>
      <c r="E77" s="201"/>
      <c r="F77" s="201"/>
      <c r="G77" s="201"/>
      <c r="H77" s="201"/>
      <c r="I77" s="206"/>
      <c r="J77" s="206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46" t="s">
        <v>36</v>
      </c>
      <c r="T77" s="146" t="s">
        <v>37</v>
      </c>
    </row>
    <row r="78" spans="1:20" s="40" customFormat="1" ht="56.25" x14ac:dyDescent="0.3">
      <c r="A78" s="130"/>
      <c r="B78" s="140">
        <v>17</v>
      </c>
      <c r="C78" s="202"/>
      <c r="D78" s="205"/>
      <c r="E78" s="202"/>
      <c r="F78" s="202"/>
      <c r="G78" s="202"/>
      <c r="H78" s="202"/>
      <c r="I78" s="199"/>
      <c r="J78" s="199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46" t="s">
        <v>36</v>
      </c>
      <c r="T78" s="146" t="s">
        <v>37</v>
      </c>
    </row>
    <row r="79" spans="1:20" s="40" customFormat="1" ht="37.5" x14ac:dyDescent="0.3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46" t="s">
        <v>36</v>
      </c>
      <c r="T79" s="146" t="s">
        <v>37</v>
      </c>
    </row>
    <row r="80" spans="1:20" s="40" customFormat="1" ht="37.5" x14ac:dyDescent="0.3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46" t="s">
        <v>36</v>
      </c>
      <c r="T80" s="146" t="s">
        <v>37</v>
      </c>
    </row>
    <row r="81" spans="1:20" s="40" customFormat="1" ht="37.5" x14ac:dyDescent="0.3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46" t="s">
        <v>36</v>
      </c>
      <c r="T81" s="146" t="s">
        <v>37</v>
      </c>
    </row>
    <row r="82" spans="1:20" s="40" customFormat="1" ht="56.25" x14ac:dyDescent="0.3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46" t="s">
        <v>36</v>
      </c>
      <c r="T82" s="146" t="s">
        <v>37</v>
      </c>
    </row>
    <row r="83" spans="1:20" s="40" customFormat="1" ht="56.25" x14ac:dyDescent="0.3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46" t="s">
        <v>36</v>
      </c>
      <c r="T83" s="146" t="s">
        <v>37</v>
      </c>
    </row>
    <row r="84" spans="1:20" s="40" customFormat="1" ht="37.5" x14ac:dyDescent="0.3">
      <c r="A84" s="130"/>
      <c r="B84" s="140">
        <v>23</v>
      </c>
      <c r="C84" s="200">
        <v>12</v>
      </c>
      <c r="D84" s="203" t="s">
        <v>92</v>
      </c>
      <c r="E84" s="200">
        <v>1981</v>
      </c>
      <c r="F84" s="200"/>
      <c r="G84" s="200" t="s">
        <v>34</v>
      </c>
      <c r="H84" s="200">
        <v>2</v>
      </c>
      <c r="I84" s="198">
        <v>1305.1500000000001</v>
      </c>
      <c r="J84" s="198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46" t="s">
        <v>36</v>
      </c>
      <c r="T84" s="146" t="s">
        <v>37</v>
      </c>
    </row>
    <row r="85" spans="1:20" s="40" customFormat="1" ht="56.25" x14ac:dyDescent="0.3">
      <c r="A85" s="130"/>
      <c r="B85" s="140">
        <v>24</v>
      </c>
      <c r="C85" s="201"/>
      <c r="D85" s="204"/>
      <c r="E85" s="201"/>
      <c r="F85" s="201"/>
      <c r="G85" s="201"/>
      <c r="H85" s="201"/>
      <c r="I85" s="206"/>
      <c r="J85" s="206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46" t="s">
        <v>36</v>
      </c>
      <c r="T85" s="146" t="s">
        <v>37</v>
      </c>
    </row>
    <row r="86" spans="1:20" s="40" customFormat="1" ht="56.25" x14ac:dyDescent="0.3">
      <c r="A86" s="130"/>
      <c r="B86" s="140">
        <v>25</v>
      </c>
      <c r="C86" s="202"/>
      <c r="D86" s="205"/>
      <c r="E86" s="202"/>
      <c r="F86" s="202"/>
      <c r="G86" s="202"/>
      <c r="H86" s="202"/>
      <c r="I86" s="199"/>
      <c r="J86" s="199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46" t="s">
        <v>36</v>
      </c>
      <c r="T86" s="146" t="s">
        <v>37</v>
      </c>
    </row>
    <row r="87" spans="1:20" s="40" customFormat="1" ht="56.25" x14ac:dyDescent="0.3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46" t="s">
        <v>36</v>
      </c>
      <c r="T87" s="146" t="s">
        <v>37</v>
      </c>
    </row>
    <row r="88" spans="1:20" s="40" customFormat="1" ht="56.25" x14ac:dyDescent="0.3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46" t="s">
        <v>36</v>
      </c>
      <c r="T88" s="146" t="s">
        <v>37</v>
      </c>
    </row>
    <row r="89" spans="1:20" s="40" customFormat="1" ht="56.25" x14ac:dyDescent="0.3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46" t="s">
        <v>36</v>
      </c>
      <c r="T89" s="146" t="s">
        <v>37</v>
      </c>
    </row>
    <row r="90" spans="1:20" s="40" customFormat="1" ht="56.25" x14ac:dyDescent="0.3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46" t="s">
        <v>36</v>
      </c>
      <c r="T90" s="146" t="s">
        <v>37</v>
      </c>
    </row>
    <row r="91" spans="1:20" s="40" customFormat="1" ht="37.5" x14ac:dyDescent="0.3">
      <c r="A91" s="130"/>
      <c r="B91" s="140">
        <v>30</v>
      </c>
      <c r="C91" s="200">
        <v>17</v>
      </c>
      <c r="D91" s="207" t="s">
        <v>97</v>
      </c>
      <c r="E91" s="200">
        <v>1969</v>
      </c>
      <c r="F91" s="200"/>
      <c r="G91" s="200" t="s">
        <v>56</v>
      </c>
      <c r="H91" s="200">
        <v>2</v>
      </c>
      <c r="I91" s="198">
        <v>1124.4000000000001</v>
      </c>
      <c r="J91" s="198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46" t="s">
        <v>36</v>
      </c>
      <c r="T91" s="146" t="s">
        <v>37</v>
      </c>
    </row>
    <row r="92" spans="1:20" s="40" customFormat="1" ht="56.25" x14ac:dyDescent="0.3">
      <c r="A92" s="130"/>
      <c r="B92" s="140">
        <v>31</v>
      </c>
      <c r="C92" s="202"/>
      <c r="D92" s="208"/>
      <c r="E92" s="202"/>
      <c r="F92" s="202"/>
      <c r="G92" s="202"/>
      <c r="H92" s="202"/>
      <c r="I92" s="199"/>
      <c r="J92" s="199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46" t="s">
        <v>36</v>
      </c>
      <c r="T92" s="146" t="s">
        <v>37</v>
      </c>
    </row>
    <row r="93" spans="1:20" s="40" customFormat="1" x14ac:dyDescent="0.3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46" t="s">
        <v>36</v>
      </c>
      <c r="T93" s="146" t="s">
        <v>37</v>
      </c>
    </row>
    <row r="94" spans="1:20" s="40" customFormat="1" ht="37.5" x14ac:dyDescent="0.3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46" t="s">
        <v>36</v>
      </c>
      <c r="T94" s="146" t="s">
        <v>37</v>
      </c>
    </row>
    <row r="95" spans="1:20" s="40" customFormat="1" ht="37.5" x14ac:dyDescent="0.3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46" t="s">
        <v>36</v>
      </c>
      <c r="T95" s="146" t="s">
        <v>37</v>
      </c>
    </row>
    <row r="96" spans="1:20" s="40" customFormat="1" ht="37.5" x14ac:dyDescent="0.3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46" t="s">
        <v>36</v>
      </c>
      <c r="T96" s="146" t="s">
        <v>37</v>
      </c>
    </row>
    <row r="97" spans="1:20" s="40" customFormat="1" x14ac:dyDescent="0.3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46" t="s">
        <v>36</v>
      </c>
      <c r="T97" s="146" t="s">
        <v>37</v>
      </c>
    </row>
    <row r="98" spans="1:20" s="40" customFormat="1" x14ac:dyDescent="0.3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46" t="s">
        <v>36</v>
      </c>
      <c r="T98" s="146" t="s">
        <v>37</v>
      </c>
    </row>
    <row r="99" spans="1:20" s="40" customFormat="1" x14ac:dyDescent="0.3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46" t="s">
        <v>36</v>
      </c>
      <c r="T99" s="146" t="s">
        <v>37</v>
      </c>
    </row>
    <row r="100" spans="1:20" s="40" customFormat="1" ht="75" x14ac:dyDescent="0.3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46" t="s">
        <v>36</v>
      </c>
      <c r="T100" s="146" t="s">
        <v>37</v>
      </c>
    </row>
    <row r="101" spans="1:20" x14ac:dyDescent="0.3">
      <c r="B101" s="146"/>
      <c r="C101" s="144"/>
      <c r="D101" s="25" t="s">
        <v>107</v>
      </c>
      <c r="E101" s="144"/>
      <c r="F101" s="144"/>
      <c r="G101" s="144"/>
      <c r="H101" s="144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47"/>
      <c r="Q101" s="29">
        <v>1146010</v>
      </c>
      <c r="R101" s="30">
        <f>Q101-N101</f>
        <v>963772.68850000005</v>
      </c>
      <c r="S101" s="146"/>
      <c r="T101" s="146"/>
    </row>
    <row r="102" spans="1:20" ht="37.5" x14ac:dyDescent="0.3">
      <c r="B102" s="146">
        <v>1</v>
      </c>
      <c r="C102" s="144">
        <v>1</v>
      </c>
      <c r="D102" s="145" t="s">
        <v>108</v>
      </c>
      <c r="E102" s="144">
        <v>1977</v>
      </c>
      <c r="F102" s="144"/>
      <c r="G102" s="41" t="s">
        <v>34</v>
      </c>
      <c r="H102" s="144">
        <v>2</v>
      </c>
      <c r="I102" s="142">
        <v>1018.37</v>
      </c>
      <c r="J102" s="142">
        <v>568.4</v>
      </c>
      <c r="K102" s="34" t="s">
        <v>42</v>
      </c>
      <c r="L102" s="142">
        <f>I102*O102</f>
        <v>166758.08749999999</v>
      </c>
      <c r="M102" s="147">
        <f>I102*P102</f>
        <v>15479.224</v>
      </c>
      <c r="N102" s="147">
        <f>L102+M102</f>
        <v>182237.31149999998</v>
      </c>
      <c r="O102" s="147">
        <v>163.75</v>
      </c>
      <c r="P102" s="147">
        <v>15.2</v>
      </c>
      <c r="Q102" s="29"/>
      <c r="R102" s="24"/>
      <c r="S102" s="146" t="s">
        <v>36</v>
      </c>
      <c r="T102" s="146" t="s">
        <v>37</v>
      </c>
    </row>
    <row r="103" spans="1:20" x14ac:dyDescent="0.3">
      <c r="B103" s="146"/>
      <c r="C103" s="144"/>
      <c r="D103" s="25" t="s">
        <v>109</v>
      </c>
      <c r="E103" s="144"/>
      <c r="F103" s="144"/>
      <c r="G103" s="144"/>
      <c r="H103" s="144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47"/>
      <c r="Q103" s="29">
        <v>511360</v>
      </c>
      <c r="R103" s="30">
        <f>Q103-N103</f>
        <v>-404117.78750000009</v>
      </c>
      <c r="S103" s="146"/>
      <c r="T103" s="146"/>
    </row>
    <row r="104" spans="1:20" ht="37.5" x14ac:dyDescent="0.3">
      <c r="B104" s="146">
        <v>1</v>
      </c>
      <c r="C104" s="144">
        <v>1</v>
      </c>
      <c r="D104" s="145" t="s">
        <v>110</v>
      </c>
      <c r="E104" s="144">
        <v>1980</v>
      </c>
      <c r="F104" s="144"/>
      <c r="G104" s="41" t="s">
        <v>34</v>
      </c>
      <c r="H104" s="144">
        <v>2</v>
      </c>
      <c r="I104" s="142">
        <v>1971.95</v>
      </c>
      <c r="J104" s="142">
        <v>832.3</v>
      </c>
      <c r="K104" s="34" t="s">
        <v>45</v>
      </c>
      <c r="L104" s="142">
        <f>I104*O104</f>
        <v>880101.00450000004</v>
      </c>
      <c r="M104" s="147">
        <f>I104*P104</f>
        <v>35376.783000000003</v>
      </c>
      <c r="N104" s="147">
        <f>L104+M104</f>
        <v>915477.78750000009</v>
      </c>
      <c r="O104" s="147">
        <v>446.31</v>
      </c>
      <c r="P104" s="147">
        <v>17.940000000000001</v>
      </c>
      <c r="Q104" s="29"/>
      <c r="R104" s="24"/>
      <c r="S104" s="146" t="s">
        <v>36</v>
      </c>
      <c r="T104" s="146" t="s">
        <v>37</v>
      </c>
    </row>
    <row r="105" spans="1:20" x14ac:dyDescent="0.3">
      <c r="B105" s="146"/>
      <c r="C105" s="144"/>
      <c r="D105" s="25" t="s">
        <v>111</v>
      </c>
      <c r="E105" s="144"/>
      <c r="F105" s="144"/>
      <c r="G105" s="144"/>
      <c r="H105" s="144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47"/>
      <c r="Q105" s="29">
        <v>7533640</v>
      </c>
      <c r="R105" s="30">
        <f>Q105-N105</f>
        <v>-1222874.4320819993</v>
      </c>
      <c r="S105" s="146"/>
      <c r="T105" s="146"/>
    </row>
    <row r="106" spans="1:20" ht="37.5" x14ac:dyDescent="0.3">
      <c r="B106" s="146">
        <v>1</v>
      </c>
      <c r="C106" s="144">
        <v>1</v>
      </c>
      <c r="D106" s="145" t="s">
        <v>112</v>
      </c>
      <c r="E106" s="144">
        <v>1988</v>
      </c>
      <c r="F106" s="144"/>
      <c r="G106" s="144" t="s">
        <v>34</v>
      </c>
      <c r="H106" s="144">
        <v>3</v>
      </c>
      <c r="I106" s="142">
        <v>1999.1100000000001</v>
      </c>
      <c r="J106" s="142">
        <v>1004.61</v>
      </c>
      <c r="K106" s="34" t="s">
        <v>42</v>
      </c>
      <c r="L106" s="142">
        <f>O106*I106</f>
        <v>310861.60500000004</v>
      </c>
      <c r="M106" s="147">
        <f>I106*P106</f>
        <v>29926.676700000004</v>
      </c>
      <c r="N106" s="147">
        <f t="shared" ref="N106:N129" si="8">L106+M106</f>
        <v>340788.28170000005</v>
      </c>
      <c r="O106" s="147">
        <v>155.5</v>
      </c>
      <c r="P106" s="147">
        <v>14.97</v>
      </c>
      <c r="Q106" s="29"/>
      <c r="R106" s="47"/>
      <c r="S106" s="146" t="s">
        <v>36</v>
      </c>
      <c r="T106" s="146" t="s">
        <v>37</v>
      </c>
    </row>
    <row r="107" spans="1:20" ht="37.5" x14ac:dyDescent="0.3">
      <c r="B107" s="146">
        <v>2</v>
      </c>
      <c r="C107" s="144">
        <v>2</v>
      </c>
      <c r="D107" s="145" t="s">
        <v>113</v>
      </c>
      <c r="E107" s="144">
        <v>1993</v>
      </c>
      <c r="F107" s="144"/>
      <c r="G107" s="144" t="s">
        <v>34</v>
      </c>
      <c r="H107" s="144">
        <v>3</v>
      </c>
      <c r="I107" s="142">
        <v>1834.58</v>
      </c>
      <c r="J107" s="142">
        <v>984.66</v>
      </c>
      <c r="K107" s="34" t="s">
        <v>42</v>
      </c>
      <c r="L107" s="142">
        <f>O107*I107</f>
        <v>285277.19</v>
      </c>
      <c r="M107" s="147">
        <f>I107*P107</f>
        <v>27463.6626</v>
      </c>
      <c r="N107" s="147">
        <f t="shared" si="8"/>
        <v>312740.85259999998</v>
      </c>
      <c r="O107" s="147">
        <v>155.5</v>
      </c>
      <c r="P107" s="147">
        <v>14.97</v>
      </c>
      <c r="Q107" s="29"/>
      <c r="R107" s="47"/>
      <c r="S107" s="146" t="s">
        <v>36</v>
      </c>
      <c r="T107" s="146" t="s">
        <v>37</v>
      </c>
    </row>
    <row r="108" spans="1:20" ht="37.5" x14ac:dyDescent="0.3">
      <c r="B108" s="146">
        <v>3</v>
      </c>
      <c r="C108" s="144">
        <v>3</v>
      </c>
      <c r="D108" s="145" t="s">
        <v>114</v>
      </c>
      <c r="E108" s="144">
        <v>1976</v>
      </c>
      <c r="F108" s="144"/>
      <c r="G108" s="144" t="s">
        <v>34</v>
      </c>
      <c r="H108" s="144">
        <v>2</v>
      </c>
      <c r="I108" s="142">
        <v>1763.8400000000001</v>
      </c>
      <c r="J108" s="142">
        <v>1164.98</v>
      </c>
      <c r="K108" s="34" t="s">
        <v>42</v>
      </c>
      <c r="L108" s="142">
        <f>O108*I108</f>
        <v>288828.80000000005</v>
      </c>
      <c r="M108" s="147">
        <f>I108*P108</f>
        <v>26810.368000000002</v>
      </c>
      <c r="N108" s="147">
        <f t="shared" si="8"/>
        <v>315639.16800000006</v>
      </c>
      <c r="O108" s="147">
        <v>163.75</v>
      </c>
      <c r="P108" s="147">
        <v>15.2</v>
      </c>
      <c r="Q108" s="29"/>
      <c r="R108" s="47"/>
      <c r="S108" s="146" t="s">
        <v>36</v>
      </c>
      <c r="T108" s="146" t="s">
        <v>37</v>
      </c>
    </row>
    <row r="109" spans="1:20" ht="37.5" x14ac:dyDescent="0.3">
      <c r="B109" s="146">
        <v>4</v>
      </c>
      <c r="C109" s="144">
        <v>4</v>
      </c>
      <c r="D109" s="145" t="s">
        <v>115</v>
      </c>
      <c r="E109" s="144">
        <v>1992</v>
      </c>
      <c r="F109" s="144"/>
      <c r="G109" s="144" t="s">
        <v>34</v>
      </c>
      <c r="H109" s="144">
        <v>3</v>
      </c>
      <c r="I109" s="142">
        <v>1960.7799999999997</v>
      </c>
      <c r="J109" s="142">
        <v>1288.1600000000001</v>
      </c>
      <c r="K109" s="34" t="s">
        <v>42</v>
      </c>
      <c r="L109" s="142">
        <f>O109*I109</f>
        <v>353999.22119999991</v>
      </c>
      <c r="M109" s="147">
        <f>I109*P109</f>
        <v>32490.124599999996</v>
      </c>
      <c r="N109" s="147">
        <f t="shared" si="8"/>
        <v>386489.34579999989</v>
      </c>
      <c r="O109" s="147">
        <v>180.54</v>
      </c>
      <c r="P109" s="147">
        <v>16.57</v>
      </c>
      <c r="Q109" s="29"/>
      <c r="R109" s="47"/>
      <c r="S109" s="146" t="s">
        <v>36</v>
      </c>
      <c r="T109" s="146" t="s">
        <v>37</v>
      </c>
    </row>
    <row r="110" spans="1:20" ht="56.25" customHeight="1" x14ac:dyDescent="0.3">
      <c r="B110" s="146">
        <v>5</v>
      </c>
      <c r="C110" s="186">
        <v>5</v>
      </c>
      <c r="D110" s="188" t="s">
        <v>116</v>
      </c>
      <c r="E110" s="186">
        <v>1965</v>
      </c>
      <c r="F110" s="186"/>
      <c r="G110" s="186" t="s">
        <v>90</v>
      </c>
      <c r="H110" s="186">
        <v>2</v>
      </c>
      <c r="I110" s="193">
        <v>693.32</v>
      </c>
      <c r="J110" s="193">
        <v>359</v>
      </c>
      <c r="K110" s="34" t="s">
        <v>42</v>
      </c>
      <c r="L110" s="142">
        <f>O110*I110</f>
        <v>113704.48000000001</v>
      </c>
      <c r="M110" s="147">
        <f>I110*P110</f>
        <v>10545.397200000001</v>
      </c>
      <c r="N110" s="147">
        <f t="shared" si="8"/>
        <v>124249.87720000002</v>
      </c>
      <c r="O110" s="147">
        <v>164</v>
      </c>
      <c r="P110" s="147">
        <v>15.21</v>
      </c>
      <c r="Q110" s="29"/>
      <c r="R110" s="47"/>
      <c r="S110" s="146" t="s">
        <v>36</v>
      </c>
      <c r="T110" s="146" t="s">
        <v>37</v>
      </c>
    </row>
    <row r="111" spans="1:20" ht="37.5" x14ac:dyDescent="0.3">
      <c r="B111" s="146">
        <v>6</v>
      </c>
      <c r="C111" s="187"/>
      <c r="D111" s="189"/>
      <c r="E111" s="187"/>
      <c r="F111" s="187"/>
      <c r="G111" s="187"/>
      <c r="H111" s="187"/>
      <c r="I111" s="194"/>
      <c r="J111" s="194"/>
      <c r="K111" s="34" t="s">
        <v>45</v>
      </c>
      <c r="L111" s="142">
        <f>O111*I110</f>
        <v>296851.89120000001</v>
      </c>
      <c r="M111" s="147">
        <f>I110*P111</f>
        <v>12167.766000000001</v>
      </c>
      <c r="N111" s="147">
        <f t="shared" si="8"/>
        <v>309019.65720000002</v>
      </c>
      <c r="O111" s="147">
        <v>428.16</v>
      </c>
      <c r="P111" s="147">
        <v>17.55</v>
      </c>
      <c r="Q111" s="29"/>
      <c r="R111" s="47"/>
      <c r="S111" s="146" t="s">
        <v>36</v>
      </c>
      <c r="T111" s="146" t="s">
        <v>37</v>
      </c>
    </row>
    <row r="112" spans="1:20" x14ac:dyDescent="0.3">
      <c r="B112" s="146">
        <v>7</v>
      </c>
      <c r="C112" s="144">
        <v>6</v>
      </c>
      <c r="D112" s="145" t="s">
        <v>117</v>
      </c>
      <c r="E112" s="144">
        <v>1964</v>
      </c>
      <c r="F112" s="144"/>
      <c r="G112" s="144" t="s">
        <v>34</v>
      </c>
      <c r="H112" s="144">
        <v>2</v>
      </c>
      <c r="I112" s="142">
        <v>1549.15</v>
      </c>
      <c r="J112" s="142">
        <v>618.57000000000005</v>
      </c>
      <c r="K112" s="34" t="s">
        <v>104</v>
      </c>
      <c r="L112" s="142">
        <f>O112*I112</f>
        <v>292572.46900000004</v>
      </c>
      <c r="M112" s="147">
        <f>I112*P112</f>
        <v>6258.5660000000007</v>
      </c>
      <c r="N112" s="147">
        <f t="shared" si="8"/>
        <v>298831.03500000003</v>
      </c>
      <c r="O112" s="147">
        <v>188.86</v>
      </c>
      <c r="P112" s="147">
        <v>4.04</v>
      </c>
      <c r="Q112" s="29"/>
      <c r="R112" s="47"/>
      <c r="S112" s="146" t="s">
        <v>36</v>
      </c>
      <c r="T112" s="146" t="s">
        <v>37</v>
      </c>
    </row>
    <row r="113" spans="2:20" ht="150" customHeight="1" x14ac:dyDescent="0.3">
      <c r="B113" s="146">
        <v>8</v>
      </c>
      <c r="C113" s="186">
        <v>7</v>
      </c>
      <c r="D113" s="188" t="s">
        <v>118</v>
      </c>
      <c r="E113" s="186">
        <v>1963</v>
      </c>
      <c r="F113" s="186"/>
      <c r="G113" s="186" t="s">
        <v>90</v>
      </c>
      <c r="H113" s="186">
        <v>2</v>
      </c>
      <c r="I113" s="193">
        <v>472.48769999999996</v>
      </c>
      <c r="J113" s="193">
        <v>254.69</v>
      </c>
      <c r="K113" s="34" t="s">
        <v>48</v>
      </c>
      <c r="L113" s="142">
        <f>O113*I113</f>
        <v>508793.6548679999</v>
      </c>
      <c r="M113" s="147">
        <f>I113*P113</f>
        <v>18162.427187999998</v>
      </c>
      <c r="N113" s="147">
        <f t="shared" si="8"/>
        <v>526956.0820559999</v>
      </c>
      <c r="O113" s="142">
        <v>1076.8399999999999</v>
      </c>
      <c r="P113" s="147">
        <v>38.44</v>
      </c>
      <c r="Q113" s="29"/>
      <c r="R113" s="47"/>
      <c r="S113" s="146" t="s">
        <v>36</v>
      </c>
      <c r="T113" s="146" t="s">
        <v>37</v>
      </c>
    </row>
    <row r="114" spans="2:20" x14ac:dyDescent="0.3">
      <c r="B114" s="146">
        <v>9</v>
      </c>
      <c r="C114" s="196"/>
      <c r="D114" s="197"/>
      <c r="E114" s="196"/>
      <c r="F114" s="196"/>
      <c r="G114" s="196"/>
      <c r="H114" s="196"/>
      <c r="I114" s="195"/>
      <c r="J114" s="195"/>
      <c r="K114" s="34" t="s">
        <v>104</v>
      </c>
      <c r="L114" s="142">
        <f>O114*I113</f>
        <v>312569.51305799995</v>
      </c>
      <c r="M114" s="147">
        <f>I113*P114</f>
        <v>6690.4258319999999</v>
      </c>
      <c r="N114" s="147">
        <f t="shared" si="8"/>
        <v>319259.93888999993</v>
      </c>
      <c r="O114" s="142">
        <v>661.54</v>
      </c>
      <c r="P114" s="147">
        <v>14.16</v>
      </c>
      <c r="Q114" s="29"/>
      <c r="R114" s="47"/>
      <c r="S114" s="146" t="s">
        <v>36</v>
      </c>
      <c r="T114" s="146" t="s">
        <v>37</v>
      </c>
    </row>
    <row r="115" spans="2:20" ht="37.5" x14ac:dyDescent="0.3">
      <c r="B115" s="146">
        <v>10</v>
      </c>
      <c r="C115" s="196"/>
      <c r="D115" s="197"/>
      <c r="E115" s="196"/>
      <c r="F115" s="196"/>
      <c r="G115" s="196"/>
      <c r="H115" s="196"/>
      <c r="I115" s="195"/>
      <c r="J115" s="195"/>
      <c r="K115" s="34" t="s">
        <v>42</v>
      </c>
      <c r="L115" s="142">
        <f>O115*I113</f>
        <v>77525.781816000002</v>
      </c>
      <c r="M115" s="147">
        <f>I113*P115</f>
        <v>7186.5379169999997</v>
      </c>
      <c r="N115" s="147">
        <f t="shared" si="8"/>
        <v>84712.319732999997</v>
      </c>
      <c r="O115" s="142">
        <v>164.08</v>
      </c>
      <c r="P115" s="147">
        <v>15.21</v>
      </c>
      <c r="Q115" s="29"/>
      <c r="R115" s="47"/>
      <c r="S115" s="146" t="s">
        <v>36</v>
      </c>
      <c r="T115" s="146" t="s">
        <v>37</v>
      </c>
    </row>
    <row r="116" spans="2:20" ht="37.5" x14ac:dyDescent="0.3">
      <c r="B116" s="146">
        <v>11</v>
      </c>
      <c r="C116" s="196"/>
      <c r="D116" s="197"/>
      <c r="E116" s="196"/>
      <c r="F116" s="196"/>
      <c r="G116" s="196"/>
      <c r="H116" s="196"/>
      <c r="I116" s="195"/>
      <c r="J116" s="195"/>
      <c r="K116" s="34" t="s">
        <v>45</v>
      </c>
      <c r="L116" s="142">
        <f>O116*I113</f>
        <v>202300.33363199999</v>
      </c>
      <c r="M116" s="147">
        <f>I113*P116</f>
        <v>8292.1591349999999</v>
      </c>
      <c r="N116" s="147">
        <f t="shared" si="8"/>
        <v>210592.49276699999</v>
      </c>
      <c r="O116" s="142">
        <v>428.16</v>
      </c>
      <c r="P116" s="147">
        <v>17.55</v>
      </c>
      <c r="Q116" s="29"/>
      <c r="R116" s="47"/>
      <c r="S116" s="146" t="s">
        <v>36</v>
      </c>
      <c r="T116" s="146" t="s">
        <v>37</v>
      </c>
    </row>
    <row r="117" spans="2:20" ht="56.25" x14ac:dyDescent="0.3">
      <c r="B117" s="146">
        <v>12</v>
      </c>
      <c r="C117" s="187"/>
      <c r="D117" s="189"/>
      <c r="E117" s="187"/>
      <c r="F117" s="187"/>
      <c r="G117" s="187"/>
      <c r="H117" s="187"/>
      <c r="I117" s="194"/>
      <c r="J117" s="194"/>
      <c r="K117" s="34" t="s">
        <v>35</v>
      </c>
      <c r="L117" s="142">
        <f>O117*I113</f>
        <v>25485.986537999997</v>
      </c>
      <c r="M117" s="147">
        <f>I113*P117</f>
        <v>6491.980998</v>
      </c>
      <c r="N117" s="147">
        <f t="shared" si="8"/>
        <v>31977.967535999996</v>
      </c>
      <c r="O117" s="142">
        <v>53.94</v>
      </c>
      <c r="P117" s="147">
        <v>13.74</v>
      </c>
      <c r="Q117" s="29"/>
      <c r="R117" s="47"/>
      <c r="S117" s="146" t="s">
        <v>36</v>
      </c>
      <c r="T117" s="146" t="s">
        <v>37</v>
      </c>
    </row>
    <row r="118" spans="2:20" ht="56.25" customHeight="1" x14ac:dyDescent="0.3">
      <c r="B118" s="146">
        <v>13</v>
      </c>
      <c r="C118" s="186">
        <v>8</v>
      </c>
      <c r="D118" s="188" t="s">
        <v>119</v>
      </c>
      <c r="E118" s="186">
        <v>1962</v>
      </c>
      <c r="F118" s="186"/>
      <c r="G118" s="186" t="s">
        <v>56</v>
      </c>
      <c r="H118" s="186">
        <v>2</v>
      </c>
      <c r="I118" s="193">
        <v>475.28999999999996</v>
      </c>
      <c r="J118" s="193">
        <v>258.36</v>
      </c>
      <c r="K118" s="34" t="s">
        <v>48</v>
      </c>
      <c r="L118" s="142">
        <f>O118*I118</f>
        <v>511811.28359999991</v>
      </c>
      <c r="M118" s="147">
        <f>I118*P118</f>
        <v>18270.147599999997</v>
      </c>
      <c r="N118" s="147">
        <f t="shared" si="8"/>
        <v>530081.43119999988</v>
      </c>
      <c r="O118" s="142">
        <v>1076.8399999999999</v>
      </c>
      <c r="P118" s="147">
        <v>38.44</v>
      </c>
      <c r="Q118" s="29"/>
      <c r="R118" s="47"/>
      <c r="S118" s="146" t="s">
        <v>36</v>
      </c>
      <c r="T118" s="146" t="s">
        <v>37</v>
      </c>
    </row>
    <row r="119" spans="2:20" x14ac:dyDescent="0.3">
      <c r="B119" s="146">
        <v>14</v>
      </c>
      <c r="C119" s="196"/>
      <c r="D119" s="197"/>
      <c r="E119" s="196"/>
      <c r="F119" s="196"/>
      <c r="G119" s="196"/>
      <c r="H119" s="196"/>
      <c r="I119" s="195"/>
      <c r="J119" s="195"/>
      <c r="K119" s="34" t="s">
        <v>104</v>
      </c>
      <c r="L119" s="142">
        <f>O119*I118</f>
        <v>314423.34659999993</v>
      </c>
      <c r="M119" s="147">
        <f>I118*P119</f>
        <v>6730.1063999999997</v>
      </c>
      <c r="N119" s="147">
        <f t="shared" si="8"/>
        <v>321153.45299999992</v>
      </c>
      <c r="O119" s="142">
        <v>661.54</v>
      </c>
      <c r="P119" s="147">
        <v>14.16</v>
      </c>
      <c r="Q119" s="29"/>
      <c r="R119" s="47"/>
      <c r="S119" s="146" t="s">
        <v>36</v>
      </c>
      <c r="T119" s="146" t="s">
        <v>37</v>
      </c>
    </row>
    <row r="120" spans="2:20" ht="37.5" x14ac:dyDescent="0.3">
      <c r="B120" s="146">
        <v>15</v>
      </c>
      <c r="C120" s="196"/>
      <c r="D120" s="197"/>
      <c r="E120" s="196"/>
      <c r="F120" s="196"/>
      <c r="G120" s="196"/>
      <c r="H120" s="196"/>
      <c r="I120" s="195"/>
      <c r="J120" s="195"/>
      <c r="K120" s="34" t="s">
        <v>42</v>
      </c>
      <c r="L120" s="142">
        <f>O120*I118</f>
        <v>77985.583199999994</v>
      </c>
      <c r="M120" s="147">
        <f>I118*P120</f>
        <v>7229.1608999999999</v>
      </c>
      <c r="N120" s="147">
        <f t="shared" si="8"/>
        <v>85214.744099999996</v>
      </c>
      <c r="O120" s="142">
        <v>164.08</v>
      </c>
      <c r="P120" s="147">
        <v>15.21</v>
      </c>
      <c r="Q120" s="29"/>
      <c r="R120" s="47"/>
      <c r="S120" s="146" t="s">
        <v>36</v>
      </c>
      <c r="T120" s="146" t="s">
        <v>37</v>
      </c>
    </row>
    <row r="121" spans="2:20" ht="37.5" x14ac:dyDescent="0.3">
      <c r="B121" s="146">
        <v>16</v>
      </c>
      <c r="C121" s="196"/>
      <c r="D121" s="197"/>
      <c r="E121" s="196"/>
      <c r="F121" s="196"/>
      <c r="G121" s="196"/>
      <c r="H121" s="196"/>
      <c r="I121" s="195"/>
      <c r="J121" s="195"/>
      <c r="K121" s="34" t="s">
        <v>45</v>
      </c>
      <c r="L121" s="142">
        <f>O121*I118</f>
        <v>203500.16639999999</v>
      </c>
      <c r="M121" s="147">
        <f>I118*P121</f>
        <v>8341.3395</v>
      </c>
      <c r="N121" s="147">
        <f t="shared" si="8"/>
        <v>211841.50589999999</v>
      </c>
      <c r="O121" s="142">
        <v>428.16</v>
      </c>
      <c r="P121" s="147">
        <v>17.55</v>
      </c>
      <c r="Q121" s="29"/>
      <c r="R121" s="47"/>
      <c r="S121" s="146" t="s">
        <v>36</v>
      </c>
      <c r="T121" s="146" t="s">
        <v>37</v>
      </c>
    </row>
    <row r="122" spans="2:20" ht="56.25" x14ac:dyDescent="0.3">
      <c r="B122" s="146">
        <v>17</v>
      </c>
      <c r="C122" s="187"/>
      <c r="D122" s="189"/>
      <c r="E122" s="187"/>
      <c r="F122" s="187"/>
      <c r="G122" s="187"/>
      <c r="H122" s="187"/>
      <c r="I122" s="194"/>
      <c r="J122" s="194"/>
      <c r="K122" s="34" t="s">
        <v>35</v>
      </c>
      <c r="L122" s="142">
        <f>O122*I118</f>
        <v>25637.142599999996</v>
      </c>
      <c r="M122" s="147">
        <f>I118*P122</f>
        <v>6530.4845999999998</v>
      </c>
      <c r="N122" s="147">
        <f t="shared" si="8"/>
        <v>32167.627199999995</v>
      </c>
      <c r="O122" s="142">
        <v>53.94</v>
      </c>
      <c r="P122" s="147">
        <v>13.74</v>
      </c>
      <c r="Q122" s="29"/>
      <c r="R122" s="47"/>
      <c r="S122" s="146" t="s">
        <v>36</v>
      </c>
      <c r="T122" s="146" t="s">
        <v>37</v>
      </c>
    </row>
    <row r="123" spans="2:20" x14ac:dyDescent="0.3">
      <c r="B123" s="146">
        <v>18</v>
      </c>
      <c r="C123" s="186">
        <v>9</v>
      </c>
      <c r="D123" s="188" t="s">
        <v>120</v>
      </c>
      <c r="E123" s="186">
        <v>1981</v>
      </c>
      <c r="F123" s="186"/>
      <c r="G123" s="186" t="s">
        <v>34</v>
      </c>
      <c r="H123" s="186">
        <v>3</v>
      </c>
      <c r="I123" s="193">
        <v>2032.97</v>
      </c>
      <c r="J123" s="193">
        <v>1071.49</v>
      </c>
      <c r="K123" s="34" t="s">
        <v>48</v>
      </c>
      <c r="L123" s="142">
        <f>O123*I123</f>
        <v>2115467.9225999997</v>
      </c>
      <c r="M123" s="147">
        <f>I123*P123</f>
        <v>45274.241900000001</v>
      </c>
      <c r="N123" s="147">
        <f t="shared" si="8"/>
        <v>2160742.1644999995</v>
      </c>
      <c r="O123" s="142">
        <v>1040.58</v>
      </c>
      <c r="P123" s="147">
        <v>22.27</v>
      </c>
      <c r="Q123" s="29"/>
      <c r="R123" s="47"/>
      <c r="S123" s="146" t="s">
        <v>36</v>
      </c>
      <c r="T123" s="146" t="s">
        <v>37</v>
      </c>
    </row>
    <row r="124" spans="2:20" ht="37.5" x14ac:dyDescent="0.3">
      <c r="B124" s="146">
        <v>19</v>
      </c>
      <c r="C124" s="187"/>
      <c r="D124" s="189"/>
      <c r="E124" s="187"/>
      <c r="F124" s="187"/>
      <c r="G124" s="187"/>
      <c r="H124" s="187"/>
      <c r="I124" s="194"/>
      <c r="J124" s="194"/>
      <c r="K124" s="34" t="s">
        <v>42</v>
      </c>
      <c r="L124" s="142">
        <f>O124*I123</f>
        <v>305860.33649999998</v>
      </c>
      <c r="M124" s="147">
        <f>I123*P124</f>
        <v>30413.231200000002</v>
      </c>
      <c r="N124" s="147">
        <f t="shared" si="8"/>
        <v>336273.56769999996</v>
      </c>
      <c r="O124" s="142">
        <v>150.44999999999999</v>
      </c>
      <c r="P124" s="147">
        <v>14.96</v>
      </c>
      <c r="Q124" s="29"/>
      <c r="R124" s="47"/>
      <c r="S124" s="146" t="s">
        <v>36</v>
      </c>
      <c r="T124" s="146" t="s">
        <v>37</v>
      </c>
    </row>
    <row r="125" spans="2:20" ht="37.5" x14ac:dyDescent="0.3">
      <c r="B125" s="146">
        <v>20</v>
      </c>
      <c r="C125" s="186">
        <v>10</v>
      </c>
      <c r="D125" s="188" t="s">
        <v>121</v>
      </c>
      <c r="E125" s="186">
        <v>1991</v>
      </c>
      <c r="F125" s="186"/>
      <c r="G125" s="186" t="s">
        <v>34</v>
      </c>
      <c r="H125" s="186">
        <v>3</v>
      </c>
      <c r="I125" s="193">
        <v>2124</v>
      </c>
      <c r="J125" s="193">
        <v>1085.5999999999999</v>
      </c>
      <c r="K125" s="34" t="s">
        <v>45</v>
      </c>
      <c r="L125" s="142">
        <f>O125*I125</f>
        <v>870032.88</v>
      </c>
      <c r="M125" s="147">
        <f>I125*P125</f>
        <v>33856.559999999998</v>
      </c>
      <c r="N125" s="147">
        <f t="shared" si="8"/>
        <v>903889.44</v>
      </c>
      <c r="O125" s="142">
        <v>409.62</v>
      </c>
      <c r="P125" s="147">
        <v>15.94</v>
      </c>
      <c r="Q125" s="29"/>
      <c r="R125" s="47"/>
      <c r="S125" s="146" t="s">
        <v>36</v>
      </c>
      <c r="T125" s="146" t="s">
        <v>37</v>
      </c>
    </row>
    <row r="126" spans="2:20" ht="56.25" x14ac:dyDescent="0.3">
      <c r="B126" s="146">
        <v>21</v>
      </c>
      <c r="C126" s="196"/>
      <c r="D126" s="197"/>
      <c r="E126" s="196"/>
      <c r="F126" s="196"/>
      <c r="G126" s="196"/>
      <c r="H126" s="196"/>
      <c r="I126" s="195"/>
      <c r="J126" s="195"/>
      <c r="K126" s="34" t="s">
        <v>84</v>
      </c>
      <c r="L126" s="142">
        <f>O126*I125</f>
        <v>293409.36</v>
      </c>
      <c r="M126" s="147">
        <f>I125*P126</f>
        <v>30224.52</v>
      </c>
      <c r="N126" s="147">
        <f t="shared" si="8"/>
        <v>323633.88</v>
      </c>
      <c r="O126" s="142">
        <v>138.13999999999999</v>
      </c>
      <c r="P126" s="147">
        <v>14.23</v>
      </c>
      <c r="Q126" s="29"/>
      <c r="R126" s="47"/>
      <c r="S126" s="146" t="s">
        <v>36</v>
      </c>
      <c r="T126" s="146" t="s">
        <v>37</v>
      </c>
    </row>
    <row r="127" spans="2:20" ht="56.25" x14ac:dyDescent="0.3">
      <c r="B127" s="146">
        <v>22</v>
      </c>
      <c r="C127" s="196"/>
      <c r="D127" s="197"/>
      <c r="E127" s="196"/>
      <c r="F127" s="196"/>
      <c r="G127" s="196"/>
      <c r="H127" s="196"/>
      <c r="I127" s="195"/>
      <c r="J127" s="195"/>
      <c r="K127" s="34" t="s">
        <v>38</v>
      </c>
      <c r="L127" s="142">
        <f>O127*I125</f>
        <v>72555.839999999997</v>
      </c>
      <c r="M127" s="147">
        <f>I125*P127</f>
        <v>23300.280000000002</v>
      </c>
      <c r="N127" s="147">
        <f t="shared" si="8"/>
        <v>95856.12</v>
      </c>
      <c r="O127" s="142">
        <v>34.159999999999997</v>
      </c>
      <c r="P127" s="147">
        <v>10.97</v>
      </c>
      <c r="Q127" s="29"/>
      <c r="R127" s="47"/>
      <c r="S127" s="146" t="s">
        <v>36</v>
      </c>
      <c r="T127" s="146" t="s">
        <v>37</v>
      </c>
    </row>
    <row r="128" spans="2:20" ht="37.5" x14ac:dyDescent="0.3">
      <c r="B128" s="146">
        <v>23</v>
      </c>
      <c r="C128" s="196"/>
      <c r="D128" s="197"/>
      <c r="E128" s="196"/>
      <c r="F128" s="196"/>
      <c r="G128" s="196"/>
      <c r="H128" s="196"/>
      <c r="I128" s="195"/>
      <c r="J128" s="195"/>
      <c r="K128" s="34" t="s">
        <v>42</v>
      </c>
      <c r="L128" s="142">
        <f>O128*I125</f>
        <v>319555.8</v>
      </c>
      <c r="M128" s="147">
        <f>I125*P128</f>
        <v>31775.040000000001</v>
      </c>
      <c r="N128" s="147">
        <f t="shared" si="8"/>
        <v>351330.83999999997</v>
      </c>
      <c r="O128" s="142">
        <v>150.44999999999999</v>
      </c>
      <c r="P128" s="147">
        <v>14.96</v>
      </c>
      <c r="Q128" s="29"/>
      <c r="R128" s="47"/>
      <c r="S128" s="146" t="s">
        <v>36</v>
      </c>
      <c r="T128" s="146" t="s">
        <v>37</v>
      </c>
    </row>
    <row r="129" spans="2:20" ht="56.25" x14ac:dyDescent="0.3">
      <c r="B129" s="146">
        <v>24</v>
      </c>
      <c r="C129" s="187"/>
      <c r="D129" s="189"/>
      <c r="E129" s="187"/>
      <c r="F129" s="187"/>
      <c r="G129" s="187"/>
      <c r="H129" s="187"/>
      <c r="I129" s="194"/>
      <c r="J129" s="194"/>
      <c r="K129" s="34" t="s">
        <v>35</v>
      </c>
      <c r="L129" s="142">
        <f>O129*I125</f>
        <v>116628.84</v>
      </c>
      <c r="M129" s="147">
        <f>I125*P129</f>
        <v>26443.8</v>
      </c>
      <c r="N129" s="147">
        <f t="shared" si="8"/>
        <v>143072.63999999998</v>
      </c>
      <c r="O129" s="142">
        <v>54.91</v>
      </c>
      <c r="P129" s="147">
        <v>12.45</v>
      </c>
      <c r="Q129" s="29"/>
      <c r="R129" s="47"/>
      <c r="S129" s="146" t="s">
        <v>36</v>
      </c>
      <c r="T129" s="146" t="s">
        <v>37</v>
      </c>
    </row>
    <row r="130" spans="2:20" x14ac:dyDescent="0.3">
      <c r="B130" s="146"/>
      <c r="C130" s="144"/>
      <c r="D130" s="25" t="s">
        <v>122</v>
      </c>
      <c r="E130" s="144"/>
      <c r="F130" s="144"/>
      <c r="G130" s="144"/>
      <c r="H130" s="144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47"/>
      <c r="Q130" s="29">
        <v>3959170</v>
      </c>
      <c r="R130" s="30">
        <f>Q130-N130</f>
        <v>-196632.81680000015</v>
      </c>
      <c r="S130" s="146"/>
      <c r="T130" s="146"/>
    </row>
    <row r="131" spans="2:20" ht="37.5" x14ac:dyDescent="0.3">
      <c r="B131" s="146">
        <v>1</v>
      </c>
      <c r="C131" s="186">
        <v>1</v>
      </c>
      <c r="D131" s="188" t="s">
        <v>123</v>
      </c>
      <c r="E131" s="186">
        <v>1988</v>
      </c>
      <c r="F131" s="186"/>
      <c r="G131" s="186" t="s">
        <v>63</v>
      </c>
      <c r="H131" s="186">
        <v>2</v>
      </c>
      <c r="I131" s="191">
        <v>969.34</v>
      </c>
      <c r="J131" s="210">
        <v>422.7</v>
      </c>
      <c r="K131" s="34" t="s">
        <v>42</v>
      </c>
      <c r="L131" s="142">
        <f>O131*I131</f>
        <v>157537.13680000001</v>
      </c>
      <c r="M131" s="147">
        <f>I131*P131</f>
        <v>14937.529400000001</v>
      </c>
      <c r="N131" s="147">
        <f>L131+M131</f>
        <v>172474.66620000001</v>
      </c>
      <c r="O131" s="147">
        <v>162.52000000000001</v>
      </c>
      <c r="P131" s="147">
        <v>15.41</v>
      </c>
      <c r="Q131" s="29"/>
      <c r="R131" s="24"/>
      <c r="S131" s="146" t="s">
        <v>36</v>
      </c>
      <c r="T131" s="146" t="s">
        <v>37</v>
      </c>
    </row>
    <row r="132" spans="2:20" ht="56.25" x14ac:dyDescent="0.3">
      <c r="B132" s="146">
        <v>2</v>
      </c>
      <c r="C132" s="196"/>
      <c r="D132" s="197"/>
      <c r="E132" s="196"/>
      <c r="F132" s="196"/>
      <c r="G132" s="196"/>
      <c r="H132" s="196"/>
      <c r="I132" s="209"/>
      <c r="J132" s="211"/>
      <c r="K132" s="34" t="s">
        <v>35</v>
      </c>
      <c r="L132" s="142">
        <f>O132*I131</f>
        <v>52286.1996</v>
      </c>
      <c r="M132" s="147">
        <f>I131*P132</f>
        <v>13318.731600000001</v>
      </c>
      <c r="N132" s="147">
        <f t="shared" ref="N132:N153" si="9">L132+M132</f>
        <v>65604.931200000006</v>
      </c>
      <c r="O132" s="147">
        <v>53.94</v>
      </c>
      <c r="P132" s="147">
        <v>13.74</v>
      </c>
      <c r="Q132" s="29"/>
      <c r="R132" s="24"/>
      <c r="S132" s="146" t="s">
        <v>36</v>
      </c>
      <c r="T132" s="146" t="s">
        <v>37</v>
      </c>
    </row>
    <row r="133" spans="2:20" ht="56.25" x14ac:dyDescent="0.3">
      <c r="B133" s="146">
        <v>3</v>
      </c>
      <c r="C133" s="196"/>
      <c r="D133" s="197"/>
      <c r="E133" s="196"/>
      <c r="F133" s="196"/>
      <c r="G133" s="196"/>
      <c r="H133" s="196"/>
      <c r="I133" s="209"/>
      <c r="J133" s="211"/>
      <c r="K133" s="34" t="s">
        <v>84</v>
      </c>
      <c r="L133" s="142">
        <f>O133*I131</f>
        <v>131539.43799999999</v>
      </c>
      <c r="M133" s="147">
        <f>I131*P133</f>
        <v>15015.0766</v>
      </c>
      <c r="N133" s="147">
        <f t="shared" si="9"/>
        <v>146554.51459999999</v>
      </c>
      <c r="O133" s="147">
        <v>135.69999999999999</v>
      </c>
      <c r="P133" s="147">
        <v>15.49</v>
      </c>
      <c r="Q133" s="29"/>
      <c r="R133" s="24"/>
      <c r="S133" s="146" t="s">
        <v>36</v>
      </c>
      <c r="T133" s="146" t="s">
        <v>37</v>
      </c>
    </row>
    <row r="134" spans="2:20" x14ac:dyDescent="0.3">
      <c r="B134" s="146">
        <v>4</v>
      </c>
      <c r="C134" s="196"/>
      <c r="D134" s="197"/>
      <c r="E134" s="196"/>
      <c r="F134" s="196"/>
      <c r="G134" s="196"/>
      <c r="H134" s="196"/>
      <c r="I134" s="209"/>
      <c r="J134" s="211"/>
      <c r="K134" s="34" t="s">
        <v>48</v>
      </c>
      <c r="L134" s="142">
        <f>O134*I131</f>
        <v>1012223.6016000001</v>
      </c>
      <c r="M134" s="147">
        <f>I131*P134</f>
        <v>37484.377800000002</v>
      </c>
      <c r="N134" s="147">
        <f t="shared" si="9"/>
        <v>1049707.9794000001</v>
      </c>
      <c r="O134" s="147">
        <v>1044.24</v>
      </c>
      <c r="P134" s="147">
        <v>38.67</v>
      </c>
      <c r="Q134" s="29"/>
      <c r="R134" s="24"/>
      <c r="S134" s="146" t="s">
        <v>36</v>
      </c>
      <c r="T134" s="146" t="s">
        <v>37</v>
      </c>
    </row>
    <row r="135" spans="2:20" ht="56.25" x14ac:dyDescent="0.3">
      <c r="B135" s="146">
        <v>5</v>
      </c>
      <c r="C135" s="187"/>
      <c r="D135" s="189"/>
      <c r="E135" s="187"/>
      <c r="F135" s="187"/>
      <c r="G135" s="187"/>
      <c r="H135" s="187"/>
      <c r="I135" s="192"/>
      <c r="J135" s="212"/>
      <c r="K135" s="34" t="s">
        <v>38</v>
      </c>
      <c r="L135" s="142">
        <f>O135*I131</f>
        <v>32531.050400000004</v>
      </c>
      <c r="M135" s="147">
        <f>I131*P135</f>
        <v>12892.222000000002</v>
      </c>
      <c r="N135" s="147">
        <f t="shared" si="9"/>
        <v>45423.272400000002</v>
      </c>
      <c r="O135" s="147">
        <v>33.56</v>
      </c>
      <c r="P135" s="147">
        <v>13.3</v>
      </c>
      <c r="Q135" s="29"/>
      <c r="R135" s="24"/>
      <c r="S135" s="146" t="s">
        <v>36</v>
      </c>
      <c r="T135" s="146" t="s">
        <v>37</v>
      </c>
    </row>
    <row r="136" spans="2:20" ht="37.5" x14ac:dyDescent="0.3">
      <c r="B136" s="146">
        <v>6</v>
      </c>
      <c r="C136" s="186">
        <v>2</v>
      </c>
      <c r="D136" s="188" t="s">
        <v>124</v>
      </c>
      <c r="E136" s="186">
        <v>1988</v>
      </c>
      <c r="F136" s="186"/>
      <c r="G136" s="186" t="s">
        <v>63</v>
      </c>
      <c r="H136" s="186">
        <v>2</v>
      </c>
      <c r="I136" s="191">
        <v>976.46</v>
      </c>
      <c r="J136" s="210">
        <v>422.7</v>
      </c>
      <c r="K136" s="34" t="s">
        <v>42</v>
      </c>
      <c r="L136" s="142">
        <f>O136*I136</f>
        <v>158694.27920000002</v>
      </c>
      <c r="M136" s="147">
        <f>I136*P136</f>
        <v>15047.248600000001</v>
      </c>
      <c r="N136" s="147">
        <f t="shared" si="9"/>
        <v>173741.52780000001</v>
      </c>
      <c r="O136" s="147">
        <v>162.52000000000001</v>
      </c>
      <c r="P136" s="147">
        <v>15.41</v>
      </c>
      <c r="Q136" s="29"/>
      <c r="R136" s="24"/>
      <c r="S136" s="146" t="s">
        <v>36</v>
      </c>
      <c r="T136" s="146" t="s">
        <v>37</v>
      </c>
    </row>
    <row r="137" spans="2:20" ht="56.25" x14ac:dyDescent="0.3">
      <c r="B137" s="146">
        <v>7</v>
      </c>
      <c r="C137" s="196"/>
      <c r="D137" s="197"/>
      <c r="E137" s="196"/>
      <c r="F137" s="196"/>
      <c r="G137" s="196"/>
      <c r="H137" s="196"/>
      <c r="I137" s="209"/>
      <c r="J137" s="211"/>
      <c r="K137" s="34" t="s">
        <v>35</v>
      </c>
      <c r="L137" s="142">
        <f>O137*I136</f>
        <v>52670.252399999998</v>
      </c>
      <c r="M137" s="147">
        <f>I136*P137</f>
        <v>13416.5604</v>
      </c>
      <c r="N137" s="147">
        <f t="shared" si="9"/>
        <v>66086.8128</v>
      </c>
      <c r="O137" s="147">
        <v>53.94</v>
      </c>
      <c r="P137" s="147">
        <v>13.74</v>
      </c>
      <c r="Q137" s="29"/>
      <c r="R137" s="24"/>
      <c r="S137" s="146" t="s">
        <v>36</v>
      </c>
      <c r="T137" s="146" t="s">
        <v>37</v>
      </c>
    </row>
    <row r="138" spans="2:20" ht="56.25" x14ac:dyDescent="0.3">
      <c r="B138" s="146">
        <v>8</v>
      </c>
      <c r="C138" s="196"/>
      <c r="D138" s="197"/>
      <c r="E138" s="196"/>
      <c r="F138" s="196"/>
      <c r="G138" s="196"/>
      <c r="H138" s="196"/>
      <c r="I138" s="209"/>
      <c r="J138" s="211"/>
      <c r="K138" s="34" t="s">
        <v>84</v>
      </c>
      <c r="L138" s="142">
        <f>O138*I136</f>
        <v>132505.622</v>
      </c>
      <c r="M138" s="147">
        <f>I136*P138</f>
        <v>15125.365400000001</v>
      </c>
      <c r="N138" s="147">
        <f t="shared" si="9"/>
        <v>147630.98740000001</v>
      </c>
      <c r="O138" s="147">
        <v>135.69999999999999</v>
      </c>
      <c r="P138" s="147">
        <v>15.49</v>
      </c>
      <c r="Q138" s="29"/>
      <c r="R138" s="24"/>
      <c r="S138" s="146" t="s">
        <v>36</v>
      </c>
      <c r="T138" s="146" t="s">
        <v>37</v>
      </c>
    </row>
    <row r="139" spans="2:20" x14ac:dyDescent="0.3">
      <c r="B139" s="146">
        <v>9</v>
      </c>
      <c r="C139" s="187"/>
      <c r="D139" s="189"/>
      <c r="E139" s="187"/>
      <c r="F139" s="187"/>
      <c r="G139" s="187"/>
      <c r="H139" s="187"/>
      <c r="I139" s="192"/>
      <c r="J139" s="212"/>
      <c r="K139" s="34" t="s">
        <v>48</v>
      </c>
      <c r="L139" s="142">
        <f>O139*I136</f>
        <v>1019658.5904000001</v>
      </c>
      <c r="M139" s="147">
        <f>I136*P139</f>
        <v>37759.708200000001</v>
      </c>
      <c r="N139" s="147">
        <f t="shared" si="9"/>
        <v>1057418.2986000001</v>
      </c>
      <c r="O139" s="147">
        <v>1044.24</v>
      </c>
      <c r="P139" s="147">
        <v>38.67</v>
      </c>
      <c r="Q139" s="29"/>
      <c r="R139" s="24"/>
      <c r="S139" s="146" t="s">
        <v>36</v>
      </c>
      <c r="T139" s="146" t="s">
        <v>37</v>
      </c>
    </row>
    <row r="140" spans="2:20" ht="37.5" x14ac:dyDescent="0.3">
      <c r="B140" s="146">
        <v>10</v>
      </c>
      <c r="C140" s="186">
        <v>3</v>
      </c>
      <c r="D140" s="188" t="s">
        <v>125</v>
      </c>
      <c r="E140" s="186">
        <v>1990</v>
      </c>
      <c r="F140" s="186"/>
      <c r="G140" s="186" t="s">
        <v>63</v>
      </c>
      <c r="H140" s="186">
        <v>2</v>
      </c>
      <c r="I140" s="191">
        <v>976.46</v>
      </c>
      <c r="J140" s="210">
        <v>422.7</v>
      </c>
      <c r="K140" s="34" t="s">
        <v>42</v>
      </c>
      <c r="L140" s="142">
        <f>O140*I140</f>
        <v>158694.27920000002</v>
      </c>
      <c r="M140" s="147">
        <f>I140*P140</f>
        <v>15047.248600000001</v>
      </c>
      <c r="N140" s="147">
        <f t="shared" si="9"/>
        <v>173741.52780000001</v>
      </c>
      <c r="O140" s="147">
        <v>162.52000000000001</v>
      </c>
      <c r="P140" s="147">
        <v>15.41</v>
      </c>
      <c r="Q140" s="29"/>
      <c r="R140" s="24"/>
      <c r="S140" s="146" t="s">
        <v>36</v>
      </c>
      <c r="T140" s="146" t="s">
        <v>37</v>
      </c>
    </row>
    <row r="141" spans="2:20" x14ac:dyDescent="0.3">
      <c r="B141" s="146">
        <v>11</v>
      </c>
      <c r="C141" s="187"/>
      <c r="D141" s="189"/>
      <c r="E141" s="187"/>
      <c r="F141" s="187"/>
      <c r="G141" s="187"/>
      <c r="H141" s="187"/>
      <c r="I141" s="192"/>
      <c r="J141" s="212"/>
      <c r="K141" s="34" t="s">
        <v>48</v>
      </c>
      <c r="L141" s="142">
        <f>O141*I140</f>
        <v>1019658.5904000001</v>
      </c>
      <c r="M141" s="147">
        <f>I140*P141</f>
        <v>37759.708200000001</v>
      </c>
      <c r="N141" s="147">
        <f t="shared" si="9"/>
        <v>1057418.2986000001</v>
      </c>
      <c r="O141" s="147">
        <v>1044.24</v>
      </c>
      <c r="P141" s="147">
        <v>38.67</v>
      </c>
      <c r="Q141" s="29"/>
      <c r="R141" s="24"/>
      <c r="S141" s="146" t="s">
        <v>36</v>
      </c>
      <c r="T141" s="146" t="s">
        <v>37</v>
      </c>
    </row>
    <row r="142" spans="2:20" x14ac:dyDescent="0.3">
      <c r="B142" s="146"/>
      <c r="C142" s="144"/>
      <c r="D142" s="25" t="s">
        <v>126</v>
      </c>
      <c r="E142" s="144"/>
      <c r="F142" s="144"/>
      <c r="G142" s="144"/>
      <c r="H142" s="144"/>
      <c r="I142" s="26">
        <f>SUM(I143:I146)</f>
        <v>7518.4</v>
      </c>
      <c r="J142" s="30"/>
      <c r="K142" s="145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47"/>
      <c r="Q142" s="29">
        <v>3859050</v>
      </c>
      <c r="R142" s="30">
        <f>Q142-N142</f>
        <v>-1759333.3549999995</v>
      </c>
      <c r="S142" s="146"/>
      <c r="T142" s="146"/>
    </row>
    <row r="143" spans="2:20" ht="37.5" x14ac:dyDescent="0.3">
      <c r="B143" s="146">
        <v>1</v>
      </c>
      <c r="C143" s="186">
        <v>1</v>
      </c>
      <c r="D143" s="188" t="s">
        <v>127</v>
      </c>
      <c r="E143" s="186">
        <v>1993</v>
      </c>
      <c r="F143" s="186"/>
      <c r="G143" s="186" t="s">
        <v>83</v>
      </c>
      <c r="H143" s="186">
        <v>5</v>
      </c>
      <c r="I143" s="193">
        <v>3461.2999999999997</v>
      </c>
      <c r="J143" s="193">
        <v>2060.1</v>
      </c>
      <c r="K143" s="34" t="s">
        <v>42</v>
      </c>
      <c r="L143" s="142">
        <f>I143*O143</f>
        <v>511614.75299999997</v>
      </c>
      <c r="M143" s="147">
        <f>I143*P143</f>
        <v>51607.982999999993</v>
      </c>
      <c r="N143" s="147">
        <f t="shared" si="9"/>
        <v>563222.73599999992</v>
      </c>
      <c r="O143" s="147">
        <v>147.81</v>
      </c>
      <c r="P143" s="147">
        <v>14.91</v>
      </c>
      <c r="Q143" s="29"/>
      <c r="R143" s="24"/>
      <c r="S143" s="146" t="s">
        <v>36</v>
      </c>
      <c r="T143" s="146" t="s">
        <v>37</v>
      </c>
    </row>
    <row r="144" spans="2:20" ht="56.25" x14ac:dyDescent="0.3">
      <c r="B144" s="146">
        <v>2</v>
      </c>
      <c r="C144" s="196"/>
      <c r="D144" s="197"/>
      <c r="E144" s="196"/>
      <c r="F144" s="196"/>
      <c r="G144" s="196"/>
      <c r="H144" s="196"/>
      <c r="I144" s="195"/>
      <c r="J144" s="195"/>
      <c r="K144" s="34" t="s">
        <v>35</v>
      </c>
      <c r="L144" s="142">
        <f>I143*O144</f>
        <v>185214.16299999997</v>
      </c>
      <c r="M144" s="147">
        <f>P144*I143</f>
        <v>42989.345999999998</v>
      </c>
      <c r="N144" s="147">
        <f t="shared" si="9"/>
        <v>228203.50899999996</v>
      </c>
      <c r="O144" s="147">
        <v>53.51</v>
      </c>
      <c r="P144" s="147">
        <v>12.42</v>
      </c>
      <c r="Q144" s="29"/>
      <c r="R144" s="24"/>
      <c r="S144" s="146" t="s">
        <v>36</v>
      </c>
      <c r="T144" s="146" t="s">
        <v>37</v>
      </c>
    </row>
    <row r="145" spans="2:20" ht="56.25" x14ac:dyDescent="0.3">
      <c r="B145" s="146">
        <v>3</v>
      </c>
      <c r="C145" s="187"/>
      <c r="D145" s="189"/>
      <c r="E145" s="187"/>
      <c r="F145" s="187"/>
      <c r="G145" s="187"/>
      <c r="H145" s="187"/>
      <c r="I145" s="194"/>
      <c r="J145" s="194"/>
      <c r="K145" s="34" t="s">
        <v>84</v>
      </c>
      <c r="L145" s="142">
        <f>I143*O145</f>
        <v>465890.97999999992</v>
      </c>
      <c r="M145" s="147">
        <f>P145*I143</f>
        <v>48977.394999999997</v>
      </c>
      <c r="N145" s="147">
        <f t="shared" si="9"/>
        <v>514868.37499999994</v>
      </c>
      <c r="O145" s="147">
        <v>134.6</v>
      </c>
      <c r="P145" s="147">
        <v>14.15</v>
      </c>
      <c r="Q145" s="29"/>
      <c r="R145" s="24"/>
      <c r="S145" s="146" t="s">
        <v>36</v>
      </c>
      <c r="T145" s="146" t="s">
        <v>37</v>
      </c>
    </row>
    <row r="146" spans="2:20" ht="37.5" x14ac:dyDescent="0.3">
      <c r="B146" s="146">
        <v>4</v>
      </c>
      <c r="C146" s="144">
        <v>2</v>
      </c>
      <c r="D146" s="145" t="s">
        <v>128</v>
      </c>
      <c r="E146" s="144">
        <v>1984</v>
      </c>
      <c r="F146" s="144"/>
      <c r="G146" s="144" t="s">
        <v>34</v>
      </c>
      <c r="H146" s="144">
        <v>3</v>
      </c>
      <c r="I146" s="142">
        <v>4057.1</v>
      </c>
      <c r="J146" s="142">
        <v>2129.1999999999998</v>
      </c>
      <c r="K146" s="34" t="s">
        <v>48</v>
      </c>
      <c r="L146" s="142">
        <f>I146*O146</f>
        <v>4221737.1179999998</v>
      </c>
      <c r="M146" s="147">
        <f>I146*P146</f>
        <v>90351.616999999998</v>
      </c>
      <c r="N146" s="147">
        <f t="shared" si="9"/>
        <v>4312088.7349999994</v>
      </c>
      <c r="O146" s="147">
        <v>1040.58</v>
      </c>
      <c r="P146" s="147">
        <v>22.27</v>
      </c>
      <c r="Q146" s="29"/>
      <c r="R146" s="24"/>
      <c r="S146" s="146" t="s">
        <v>36</v>
      </c>
      <c r="T146" s="146" t="s">
        <v>37</v>
      </c>
    </row>
    <row r="147" spans="2:20" x14ac:dyDescent="0.3">
      <c r="B147" s="146"/>
      <c r="C147" s="144"/>
      <c r="D147" s="25" t="s">
        <v>129</v>
      </c>
      <c r="E147" s="144"/>
      <c r="F147" s="144"/>
      <c r="G147" s="144"/>
      <c r="H147" s="144"/>
      <c r="I147" s="26">
        <f>SUM(I148:I153)</f>
        <v>6773.3799999999992</v>
      </c>
      <c r="J147" s="30"/>
      <c r="K147" s="145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47"/>
      <c r="Q147" s="29">
        <v>5648370</v>
      </c>
      <c r="R147" s="30">
        <f>Q147-N147</f>
        <v>1541062.648</v>
      </c>
      <c r="S147" s="146"/>
      <c r="T147" s="146"/>
    </row>
    <row r="148" spans="2:20" ht="37.5" x14ac:dyDescent="0.3">
      <c r="B148" s="146">
        <v>1</v>
      </c>
      <c r="C148" s="144">
        <v>1</v>
      </c>
      <c r="D148" s="145" t="s">
        <v>130</v>
      </c>
      <c r="E148" s="146" t="s">
        <v>131</v>
      </c>
      <c r="F148" s="144"/>
      <c r="G148" s="144" t="s">
        <v>63</v>
      </c>
      <c r="H148" s="144">
        <v>2</v>
      </c>
      <c r="I148" s="142">
        <v>923.16</v>
      </c>
      <c r="J148" s="142">
        <v>492.3</v>
      </c>
      <c r="K148" s="34" t="s">
        <v>42</v>
      </c>
      <c r="L148" s="142">
        <f>I148*O148</f>
        <v>154629.29999999999</v>
      </c>
      <c r="M148" s="147">
        <f>I148*P148</f>
        <v>14087.4216</v>
      </c>
      <c r="N148" s="147">
        <f>L148+M148</f>
        <v>168716.72159999999</v>
      </c>
      <c r="O148" s="147">
        <v>167.5</v>
      </c>
      <c r="P148" s="147">
        <v>15.26</v>
      </c>
      <c r="Q148" s="29"/>
      <c r="R148" s="24"/>
      <c r="S148" s="146" t="s">
        <v>36</v>
      </c>
      <c r="T148" s="146" t="s">
        <v>37</v>
      </c>
    </row>
    <row r="149" spans="2:20" ht="56.25" x14ac:dyDescent="0.3">
      <c r="B149" s="146">
        <v>2</v>
      </c>
      <c r="C149" s="144">
        <v>2</v>
      </c>
      <c r="D149" s="145" t="s">
        <v>132</v>
      </c>
      <c r="E149" s="146">
        <v>1959</v>
      </c>
      <c r="F149" s="144"/>
      <c r="G149" s="144" t="s">
        <v>133</v>
      </c>
      <c r="H149" s="144">
        <v>2</v>
      </c>
      <c r="I149" s="142">
        <v>724.5</v>
      </c>
      <c r="J149" s="142">
        <v>393.4</v>
      </c>
      <c r="K149" s="34" t="s">
        <v>48</v>
      </c>
      <c r="L149" s="142">
        <f>I149*O149</f>
        <v>789335.505</v>
      </c>
      <c r="M149" s="147">
        <f>I149*P149</f>
        <v>27849.78</v>
      </c>
      <c r="N149" s="147">
        <f t="shared" si="9"/>
        <v>817185.28500000003</v>
      </c>
      <c r="O149" s="147">
        <v>1089.49</v>
      </c>
      <c r="P149" s="147">
        <v>38.44</v>
      </c>
      <c r="Q149" s="29"/>
      <c r="R149" s="24"/>
      <c r="S149" s="146" t="s">
        <v>36</v>
      </c>
      <c r="T149" s="146" t="s">
        <v>37</v>
      </c>
    </row>
    <row r="150" spans="2:20" ht="37.5" x14ac:dyDescent="0.3">
      <c r="B150" s="146">
        <v>3</v>
      </c>
      <c r="C150" s="144">
        <v>3</v>
      </c>
      <c r="D150" s="145" t="s">
        <v>134</v>
      </c>
      <c r="E150" s="146">
        <v>1956</v>
      </c>
      <c r="F150" s="144"/>
      <c r="G150" s="144" t="s">
        <v>34</v>
      </c>
      <c r="H150" s="144">
        <v>3</v>
      </c>
      <c r="I150" s="142">
        <v>1481.62</v>
      </c>
      <c r="J150" s="142">
        <v>718.8</v>
      </c>
      <c r="K150" s="34" t="s">
        <v>48</v>
      </c>
      <c r="L150" s="142">
        <f>I150*O150</f>
        <v>1624374.0869999998</v>
      </c>
      <c r="M150" s="147">
        <f>I150*P150</f>
        <v>35366.269399999997</v>
      </c>
      <c r="N150" s="147">
        <f t="shared" si="9"/>
        <v>1659740.3563999999</v>
      </c>
      <c r="O150" s="147">
        <v>1096.3499999999999</v>
      </c>
      <c r="P150" s="147">
        <v>23.87</v>
      </c>
      <c r="Q150" s="29"/>
      <c r="R150" s="24"/>
      <c r="S150" s="146" t="s">
        <v>36</v>
      </c>
      <c r="T150" s="146" t="s">
        <v>37</v>
      </c>
    </row>
    <row r="151" spans="2:20" ht="37.5" x14ac:dyDescent="0.3">
      <c r="B151" s="146">
        <v>4</v>
      </c>
      <c r="C151" s="144">
        <v>4</v>
      </c>
      <c r="D151" s="145" t="s">
        <v>135</v>
      </c>
      <c r="E151" s="146">
        <v>1963</v>
      </c>
      <c r="F151" s="144"/>
      <c r="G151" s="144" t="s">
        <v>34</v>
      </c>
      <c r="H151" s="144">
        <v>2</v>
      </c>
      <c r="I151" s="142">
        <v>1818.5999999999997</v>
      </c>
      <c r="J151" s="142">
        <v>716.4</v>
      </c>
      <c r="K151" s="34" t="s">
        <v>42</v>
      </c>
      <c r="L151" s="142">
        <f>I151*O151</f>
        <v>278864.12399999995</v>
      </c>
      <c r="M151" s="147">
        <f>I151*P151</f>
        <v>27642.719999999994</v>
      </c>
      <c r="N151" s="147">
        <f t="shared" si="9"/>
        <v>306506.84399999992</v>
      </c>
      <c r="O151" s="147">
        <v>153.34</v>
      </c>
      <c r="P151" s="147">
        <v>15.2</v>
      </c>
      <c r="Q151" s="29"/>
      <c r="R151" s="24"/>
      <c r="S151" s="146" t="s">
        <v>36</v>
      </c>
      <c r="T151" s="146" t="s">
        <v>37</v>
      </c>
    </row>
    <row r="152" spans="2:20" ht="37.5" x14ac:dyDescent="0.3">
      <c r="B152" s="146">
        <v>5</v>
      </c>
      <c r="C152" s="186">
        <v>5</v>
      </c>
      <c r="D152" s="188" t="s">
        <v>136</v>
      </c>
      <c r="E152" s="184">
        <v>1974</v>
      </c>
      <c r="F152" s="186"/>
      <c r="G152" s="186" t="s">
        <v>34</v>
      </c>
      <c r="H152" s="186">
        <v>2</v>
      </c>
      <c r="I152" s="191">
        <v>1825.5</v>
      </c>
      <c r="J152" s="193">
        <v>863.5</v>
      </c>
      <c r="K152" s="34" t="s">
        <v>42</v>
      </c>
      <c r="L152" s="142">
        <f>I152*O152</f>
        <v>279922.17</v>
      </c>
      <c r="M152" s="147">
        <f>I152*P152</f>
        <v>27747.599999999999</v>
      </c>
      <c r="N152" s="147">
        <f t="shared" si="9"/>
        <v>307669.76999999996</v>
      </c>
      <c r="O152" s="147">
        <v>153.34</v>
      </c>
      <c r="P152" s="147">
        <v>15.2</v>
      </c>
      <c r="Q152" s="29"/>
      <c r="R152" s="24"/>
      <c r="S152" s="146" t="s">
        <v>36</v>
      </c>
      <c r="T152" s="146" t="s">
        <v>37</v>
      </c>
    </row>
    <row r="153" spans="2:20" ht="37.5" x14ac:dyDescent="0.3">
      <c r="B153" s="146">
        <v>6</v>
      </c>
      <c r="C153" s="187"/>
      <c r="D153" s="189"/>
      <c r="E153" s="185"/>
      <c r="F153" s="187"/>
      <c r="G153" s="187"/>
      <c r="H153" s="187"/>
      <c r="I153" s="192"/>
      <c r="J153" s="194"/>
      <c r="K153" s="34" t="s">
        <v>45</v>
      </c>
      <c r="L153" s="142">
        <f>I152*O153</f>
        <v>814738.90500000003</v>
      </c>
      <c r="M153" s="147">
        <f>I152*P153</f>
        <v>32749.47</v>
      </c>
      <c r="N153" s="147">
        <f t="shared" si="9"/>
        <v>847488.375</v>
      </c>
      <c r="O153" s="147">
        <v>446.31</v>
      </c>
      <c r="P153" s="147">
        <v>17.940000000000001</v>
      </c>
      <c r="Q153" s="29"/>
      <c r="R153" s="24"/>
      <c r="S153" s="146" t="s">
        <v>36</v>
      </c>
      <c r="T153" s="146" t="s">
        <v>37</v>
      </c>
    </row>
    <row r="154" spans="2:20" ht="18" customHeight="1" x14ac:dyDescent="0.3">
      <c r="B154" s="146"/>
      <c r="C154" s="144"/>
      <c r="D154" s="25" t="s">
        <v>137</v>
      </c>
      <c r="E154" s="144"/>
      <c r="F154" s="144"/>
      <c r="G154" s="144"/>
      <c r="H154" s="144"/>
      <c r="I154" s="26">
        <f>SUM(I155:I170)</f>
        <v>5815.2300000000005</v>
      </c>
      <c r="J154" s="30"/>
      <c r="K154" s="145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47"/>
      <c r="Q154" s="29">
        <v>3543470</v>
      </c>
      <c r="R154" s="30">
        <f>Q154-N154</f>
        <v>-4359962.5066000018</v>
      </c>
      <c r="S154" s="146"/>
      <c r="T154" s="146"/>
    </row>
    <row r="155" spans="2:20" ht="56.25" x14ac:dyDescent="0.3">
      <c r="B155" s="146">
        <v>1</v>
      </c>
      <c r="C155" s="186">
        <v>1</v>
      </c>
      <c r="D155" s="188" t="s">
        <v>138</v>
      </c>
      <c r="E155" s="186">
        <v>1986</v>
      </c>
      <c r="F155" s="186"/>
      <c r="G155" s="186" t="s">
        <v>34</v>
      </c>
      <c r="H155" s="186">
        <v>2</v>
      </c>
      <c r="I155" s="193">
        <v>1270</v>
      </c>
      <c r="J155" s="193">
        <v>783.4</v>
      </c>
      <c r="K155" s="34" t="s">
        <v>84</v>
      </c>
      <c r="L155" s="142">
        <f>I155*O155</f>
        <v>179641.5</v>
      </c>
      <c r="M155" s="147">
        <f>I155*P155</f>
        <v>19837.399999999998</v>
      </c>
      <c r="N155" s="147">
        <f t="shared" ref="N155:N166" si="10">L155+M155</f>
        <v>199478.9</v>
      </c>
      <c r="O155" s="147">
        <v>141.44999999999999</v>
      </c>
      <c r="P155" s="147">
        <v>15.62</v>
      </c>
      <c r="Q155" s="29"/>
      <c r="R155" s="24"/>
      <c r="S155" s="146" t="s">
        <v>36</v>
      </c>
      <c r="T155" s="146" t="s">
        <v>37</v>
      </c>
    </row>
    <row r="156" spans="2:20" ht="56.25" x14ac:dyDescent="0.3">
      <c r="B156" s="146">
        <v>2</v>
      </c>
      <c r="C156" s="196"/>
      <c r="D156" s="197"/>
      <c r="E156" s="196"/>
      <c r="F156" s="196"/>
      <c r="G156" s="196"/>
      <c r="H156" s="196"/>
      <c r="I156" s="195"/>
      <c r="J156" s="195"/>
      <c r="K156" s="34" t="s">
        <v>38</v>
      </c>
      <c r="L156" s="142">
        <f>I155*O156</f>
        <v>44411.9</v>
      </c>
      <c r="M156" s="147">
        <f>P156*I155</f>
        <v>16929.099999999999</v>
      </c>
      <c r="N156" s="147">
        <f t="shared" si="10"/>
        <v>61341</v>
      </c>
      <c r="O156" s="147">
        <v>34.97</v>
      </c>
      <c r="P156" s="147">
        <v>13.33</v>
      </c>
      <c r="Q156" s="29"/>
      <c r="R156" s="24"/>
      <c r="S156" s="146" t="s">
        <v>36</v>
      </c>
      <c r="T156" s="146" t="s">
        <v>37</v>
      </c>
    </row>
    <row r="157" spans="2:20" ht="56.25" x14ac:dyDescent="0.3">
      <c r="B157" s="146">
        <v>3</v>
      </c>
      <c r="C157" s="196"/>
      <c r="D157" s="197"/>
      <c r="E157" s="196"/>
      <c r="F157" s="196"/>
      <c r="G157" s="196"/>
      <c r="H157" s="196"/>
      <c r="I157" s="195"/>
      <c r="J157" s="195"/>
      <c r="K157" s="34" t="s">
        <v>35</v>
      </c>
      <c r="L157" s="142">
        <f>I155*O157</f>
        <v>71412.099999999991</v>
      </c>
      <c r="M157" s="147">
        <f>P157*I155</f>
        <v>17513.3</v>
      </c>
      <c r="N157" s="147">
        <f t="shared" si="10"/>
        <v>88925.4</v>
      </c>
      <c r="O157" s="147">
        <v>56.23</v>
      </c>
      <c r="P157" s="147">
        <v>13.79</v>
      </c>
      <c r="Q157" s="29"/>
      <c r="R157" s="24"/>
      <c r="S157" s="146" t="s">
        <v>36</v>
      </c>
      <c r="T157" s="146" t="s">
        <v>37</v>
      </c>
    </row>
    <row r="158" spans="2:20" x14ac:dyDescent="0.3">
      <c r="B158" s="146">
        <v>4</v>
      </c>
      <c r="C158" s="187"/>
      <c r="D158" s="189"/>
      <c r="E158" s="187"/>
      <c r="F158" s="187"/>
      <c r="G158" s="187"/>
      <c r="H158" s="187"/>
      <c r="I158" s="194"/>
      <c r="J158" s="194"/>
      <c r="K158" s="34" t="s">
        <v>48</v>
      </c>
      <c r="L158" s="142">
        <f>I155*O158</f>
        <v>1425854.4000000001</v>
      </c>
      <c r="M158" s="147">
        <f>P158*I155</f>
        <v>49771.299999999996</v>
      </c>
      <c r="N158" s="147">
        <f t="shared" si="10"/>
        <v>1475625.7000000002</v>
      </c>
      <c r="O158" s="147">
        <v>1122.72</v>
      </c>
      <c r="P158" s="147">
        <v>39.19</v>
      </c>
      <c r="Q158" s="29"/>
      <c r="R158" s="24"/>
      <c r="S158" s="146" t="s">
        <v>36</v>
      </c>
      <c r="T158" s="146" t="s">
        <v>37</v>
      </c>
    </row>
    <row r="159" spans="2:20" ht="56.25" x14ac:dyDescent="0.3">
      <c r="B159" s="146">
        <v>5</v>
      </c>
      <c r="C159" s="186">
        <v>2</v>
      </c>
      <c r="D159" s="188" t="s">
        <v>139</v>
      </c>
      <c r="E159" s="186">
        <v>1985</v>
      </c>
      <c r="F159" s="186"/>
      <c r="G159" s="186" t="s">
        <v>34</v>
      </c>
      <c r="H159" s="186">
        <v>2</v>
      </c>
      <c r="I159" s="193">
        <v>1477.4</v>
      </c>
      <c r="J159" s="193">
        <v>867.8</v>
      </c>
      <c r="K159" s="34" t="s">
        <v>84</v>
      </c>
      <c r="L159" s="142">
        <f>I159*O159</f>
        <v>208978.23</v>
      </c>
      <c r="M159" s="147">
        <f>I159*P159</f>
        <v>23076.988000000001</v>
      </c>
      <c r="N159" s="147">
        <f t="shared" si="10"/>
        <v>232055.21800000002</v>
      </c>
      <c r="O159" s="147">
        <v>141.44999999999999</v>
      </c>
      <c r="P159" s="147">
        <v>15.62</v>
      </c>
      <c r="Q159" s="29"/>
      <c r="R159" s="24"/>
      <c r="S159" s="146" t="s">
        <v>36</v>
      </c>
      <c r="T159" s="146" t="s">
        <v>37</v>
      </c>
    </row>
    <row r="160" spans="2:20" ht="56.25" x14ac:dyDescent="0.3">
      <c r="B160" s="146">
        <v>6</v>
      </c>
      <c r="C160" s="196"/>
      <c r="D160" s="197"/>
      <c r="E160" s="196"/>
      <c r="F160" s="196"/>
      <c r="G160" s="196"/>
      <c r="H160" s="196"/>
      <c r="I160" s="195"/>
      <c r="J160" s="195"/>
      <c r="K160" s="34" t="s">
        <v>38</v>
      </c>
      <c r="L160" s="142">
        <f>I159*O160</f>
        <v>51664.678</v>
      </c>
      <c r="M160" s="147">
        <f>P160*I159</f>
        <v>19693.742000000002</v>
      </c>
      <c r="N160" s="147">
        <f t="shared" si="10"/>
        <v>71358.42</v>
      </c>
      <c r="O160" s="147">
        <v>34.97</v>
      </c>
      <c r="P160" s="147">
        <v>13.33</v>
      </c>
      <c r="Q160" s="29"/>
      <c r="R160" s="24"/>
      <c r="S160" s="146" t="s">
        <v>36</v>
      </c>
      <c r="T160" s="146" t="s">
        <v>37</v>
      </c>
    </row>
    <row r="161" spans="1:20" ht="56.25" x14ac:dyDescent="0.3">
      <c r="B161" s="146">
        <v>7</v>
      </c>
      <c r="C161" s="196"/>
      <c r="D161" s="197"/>
      <c r="E161" s="196"/>
      <c r="F161" s="196"/>
      <c r="G161" s="196"/>
      <c r="H161" s="196"/>
      <c r="I161" s="195"/>
      <c r="J161" s="195"/>
      <c r="K161" s="34" t="s">
        <v>35</v>
      </c>
      <c r="L161" s="142">
        <f>I159*O161</f>
        <v>83074.202000000005</v>
      </c>
      <c r="M161" s="147">
        <f>P161*I159</f>
        <v>20373.346000000001</v>
      </c>
      <c r="N161" s="147">
        <f t="shared" si="10"/>
        <v>103447.54800000001</v>
      </c>
      <c r="O161" s="147">
        <v>56.23</v>
      </c>
      <c r="P161" s="147">
        <v>13.79</v>
      </c>
      <c r="Q161" s="29"/>
      <c r="R161" s="24"/>
      <c r="S161" s="146" t="s">
        <v>36</v>
      </c>
      <c r="T161" s="146" t="s">
        <v>37</v>
      </c>
    </row>
    <row r="162" spans="1:20" x14ac:dyDescent="0.3">
      <c r="B162" s="146">
        <v>8</v>
      </c>
      <c r="C162" s="187"/>
      <c r="D162" s="189"/>
      <c r="E162" s="187"/>
      <c r="F162" s="187"/>
      <c r="G162" s="187"/>
      <c r="H162" s="187"/>
      <c r="I162" s="194"/>
      <c r="J162" s="194"/>
      <c r="K162" s="34" t="s">
        <v>48</v>
      </c>
      <c r="L162" s="142">
        <f>I159*O162</f>
        <v>1658706.5280000002</v>
      </c>
      <c r="M162" s="147">
        <f>P162*I159</f>
        <v>57899.305999999997</v>
      </c>
      <c r="N162" s="147">
        <f t="shared" si="10"/>
        <v>1716605.8340000003</v>
      </c>
      <c r="O162" s="147">
        <v>1122.72</v>
      </c>
      <c r="P162" s="147">
        <v>39.19</v>
      </c>
      <c r="Q162" s="29"/>
      <c r="R162" s="24"/>
      <c r="S162" s="146" t="s">
        <v>36</v>
      </c>
      <c r="T162" s="146" t="s">
        <v>37</v>
      </c>
    </row>
    <row r="163" spans="1:20" ht="37.5" customHeight="1" x14ac:dyDescent="0.3">
      <c r="B163" s="146">
        <v>9</v>
      </c>
      <c r="C163" s="186">
        <v>3</v>
      </c>
      <c r="D163" s="188" t="s">
        <v>140</v>
      </c>
      <c r="E163" s="186">
        <v>1990</v>
      </c>
      <c r="F163" s="186"/>
      <c r="G163" s="186" t="s">
        <v>34</v>
      </c>
      <c r="H163" s="186">
        <v>4</v>
      </c>
      <c r="I163" s="193">
        <v>1150.03</v>
      </c>
      <c r="J163" s="193">
        <v>764.1</v>
      </c>
      <c r="K163" s="34" t="s">
        <v>48</v>
      </c>
      <c r="L163" s="142">
        <f>I163*O163</f>
        <v>1260835.3905</v>
      </c>
      <c r="M163" s="147">
        <f>I163*P163</f>
        <v>27451.216100000001</v>
      </c>
      <c r="N163" s="147">
        <f t="shared" si="10"/>
        <v>1288286.6066000001</v>
      </c>
      <c r="O163" s="147">
        <v>1096.3499999999999</v>
      </c>
      <c r="P163" s="147">
        <v>23.87</v>
      </c>
      <c r="Q163" s="29"/>
      <c r="R163" s="24"/>
      <c r="S163" s="146" t="s">
        <v>36</v>
      </c>
      <c r="T163" s="146" t="s">
        <v>37</v>
      </c>
    </row>
    <row r="164" spans="1:20" ht="37.5" x14ac:dyDescent="0.3">
      <c r="B164" s="146">
        <v>10</v>
      </c>
      <c r="C164" s="196"/>
      <c r="D164" s="197"/>
      <c r="E164" s="196"/>
      <c r="F164" s="196"/>
      <c r="G164" s="196"/>
      <c r="H164" s="196"/>
      <c r="I164" s="195"/>
      <c r="J164" s="195"/>
      <c r="K164" s="34" t="s">
        <v>42</v>
      </c>
      <c r="L164" s="142">
        <f>I163*O164</f>
        <v>207626.41619999998</v>
      </c>
      <c r="M164" s="147">
        <f>P164*I163</f>
        <v>19055.997100000001</v>
      </c>
      <c r="N164" s="147">
        <f t="shared" si="10"/>
        <v>226682.41329999999</v>
      </c>
      <c r="O164" s="147">
        <v>180.54</v>
      </c>
      <c r="P164" s="147">
        <v>16.57</v>
      </c>
      <c r="Q164" s="29"/>
      <c r="R164" s="24"/>
      <c r="S164" s="146" t="s">
        <v>36</v>
      </c>
      <c r="T164" s="146" t="s">
        <v>37</v>
      </c>
    </row>
    <row r="165" spans="1:20" ht="56.25" x14ac:dyDescent="0.3">
      <c r="B165" s="146">
        <v>11</v>
      </c>
      <c r="C165" s="196"/>
      <c r="D165" s="197"/>
      <c r="E165" s="196"/>
      <c r="F165" s="196"/>
      <c r="G165" s="196"/>
      <c r="H165" s="196"/>
      <c r="I165" s="195"/>
      <c r="J165" s="195"/>
      <c r="K165" s="34" t="s">
        <v>38</v>
      </c>
      <c r="L165" s="142">
        <f>I163*O165</f>
        <v>39285.024799999992</v>
      </c>
      <c r="M165" s="147">
        <f>P165*I163</f>
        <v>12615.829100000001</v>
      </c>
      <c r="N165" s="147">
        <f t="shared" si="10"/>
        <v>51900.853899999995</v>
      </c>
      <c r="O165" s="147">
        <v>34.159999999999997</v>
      </c>
      <c r="P165" s="147">
        <v>10.97</v>
      </c>
      <c r="Q165" s="29"/>
      <c r="R165" s="24"/>
      <c r="S165" s="146" t="s">
        <v>36</v>
      </c>
      <c r="T165" s="146" t="s">
        <v>37</v>
      </c>
    </row>
    <row r="166" spans="1:20" ht="56.25" x14ac:dyDescent="0.3">
      <c r="B166" s="146">
        <v>12</v>
      </c>
      <c r="C166" s="187"/>
      <c r="D166" s="189"/>
      <c r="E166" s="187"/>
      <c r="F166" s="187"/>
      <c r="G166" s="187"/>
      <c r="H166" s="187"/>
      <c r="I166" s="194"/>
      <c r="J166" s="194"/>
      <c r="K166" s="34" t="s">
        <v>35</v>
      </c>
      <c r="L166" s="142">
        <f>I163*O166</f>
        <v>63148.147299999997</v>
      </c>
      <c r="M166" s="147">
        <f>P166*I163</f>
        <v>14317.8735</v>
      </c>
      <c r="N166" s="147">
        <f t="shared" si="10"/>
        <v>77466.020799999998</v>
      </c>
      <c r="O166" s="147">
        <v>54.91</v>
      </c>
      <c r="P166" s="147">
        <v>12.45</v>
      </c>
      <c r="Q166" s="29"/>
      <c r="R166" s="24"/>
      <c r="S166" s="146" t="s">
        <v>36</v>
      </c>
      <c r="T166" s="146" t="s">
        <v>37</v>
      </c>
    </row>
    <row r="167" spans="1:20" ht="56.25" x14ac:dyDescent="0.3">
      <c r="B167" s="146">
        <v>13</v>
      </c>
      <c r="C167" s="186">
        <v>4</v>
      </c>
      <c r="D167" s="188" t="s">
        <v>141</v>
      </c>
      <c r="E167" s="186">
        <v>1977</v>
      </c>
      <c r="F167" s="186"/>
      <c r="G167" s="186" t="s">
        <v>63</v>
      </c>
      <c r="H167" s="186">
        <v>2</v>
      </c>
      <c r="I167" s="193">
        <v>864.67000000000007</v>
      </c>
      <c r="J167" s="193">
        <v>498.7</v>
      </c>
      <c r="K167" s="34" t="s">
        <v>35</v>
      </c>
      <c r="L167" s="142">
        <f>I167*O167</f>
        <v>46640.299800000001</v>
      </c>
      <c r="M167" s="147">
        <f>I167*P167</f>
        <v>10064.758800000001</v>
      </c>
      <c r="N167" s="147">
        <f>L167+M167</f>
        <v>56705.058600000004</v>
      </c>
      <c r="O167" s="147">
        <v>53.94</v>
      </c>
      <c r="P167" s="147">
        <v>11.64</v>
      </c>
      <c r="Q167" s="29"/>
      <c r="R167" s="24"/>
      <c r="S167" s="146" t="s">
        <v>36</v>
      </c>
      <c r="T167" s="146" t="s">
        <v>37</v>
      </c>
    </row>
    <row r="168" spans="1:20" x14ac:dyDescent="0.3">
      <c r="B168" s="146">
        <v>14</v>
      </c>
      <c r="C168" s="187"/>
      <c r="D168" s="189"/>
      <c r="E168" s="187"/>
      <c r="F168" s="187"/>
      <c r="G168" s="187"/>
      <c r="H168" s="187"/>
      <c r="I168" s="194"/>
      <c r="J168" s="194"/>
      <c r="K168" s="34" t="s">
        <v>48</v>
      </c>
      <c r="L168" s="142">
        <f>I167*O168</f>
        <v>954197.93180000002</v>
      </c>
      <c r="M168" s="147">
        <f>P168*I167</f>
        <v>30713.078400000006</v>
      </c>
      <c r="N168" s="147">
        <f>L168+M168</f>
        <v>984911.01020000002</v>
      </c>
      <c r="O168" s="147">
        <v>1103.54</v>
      </c>
      <c r="P168" s="147">
        <v>35.520000000000003</v>
      </c>
      <c r="Q168" s="29"/>
      <c r="R168" s="24"/>
      <c r="S168" s="146" t="s">
        <v>36</v>
      </c>
      <c r="T168" s="146" t="s">
        <v>37</v>
      </c>
    </row>
    <row r="169" spans="1:20" ht="56.25" x14ac:dyDescent="0.3">
      <c r="B169" s="146">
        <v>15</v>
      </c>
      <c r="C169" s="186">
        <v>5</v>
      </c>
      <c r="D169" s="188" t="s">
        <v>142</v>
      </c>
      <c r="E169" s="186">
        <v>1984</v>
      </c>
      <c r="F169" s="186"/>
      <c r="G169" s="186" t="s">
        <v>63</v>
      </c>
      <c r="H169" s="186">
        <v>2</v>
      </c>
      <c r="I169" s="193">
        <v>1053.1299999999999</v>
      </c>
      <c r="J169" s="193">
        <v>586.20000000000005</v>
      </c>
      <c r="K169" s="34" t="s">
        <v>35</v>
      </c>
      <c r="L169" s="142">
        <f>I169*O169</f>
        <v>56805.83219999999</v>
      </c>
      <c r="M169" s="147">
        <f>P169*I169</f>
        <v>12258.433199999999</v>
      </c>
      <c r="N169" s="147">
        <f>L169+M169</f>
        <v>69064.265399999989</v>
      </c>
      <c r="O169" s="147">
        <v>53.94</v>
      </c>
      <c r="P169" s="147">
        <v>11.64</v>
      </c>
      <c r="Q169" s="29"/>
      <c r="R169" s="24"/>
      <c r="S169" s="146" t="s">
        <v>36</v>
      </c>
      <c r="T169" s="146" t="s">
        <v>37</v>
      </c>
    </row>
    <row r="170" spans="1:20" x14ac:dyDescent="0.3">
      <c r="B170" s="146">
        <v>16</v>
      </c>
      <c r="C170" s="187"/>
      <c r="D170" s="189"/>
      <c r="E170" s="187"/>
      <c r="F170" s="187"/>
      <c r="G170" s="187"/>
      <c r="H170" s="187"/>
      <c r="I170" s="194"/>
      <c r="J170" s="194"/>
      <c r="K170" s="34" t="s">
        <v>48</v>
      </c>
      <c r="L170" s="142">
        <f>I169*O170</f>
        <v>1162171.0801999997</v>
      </c>
      <c r="M170" s="147">
        <f>P170*I169</f>
        <v>37407.177600000003</v>
      </c>
      <c r="N170" s="147">
        <f>L170+M170</f>
        <v>1199578.2577999998</v>
      </c>
      <c r="O170" s="147">
        <v>1103.54</v>
      </c>
      <c r="P170" s="147">
        <v>35.520000000000003</v>
      </c>
      <c r="Q170" s="29"/>
      <c r="R170" s="24"/>
      <c r="S170" s="146" t="s">
        <v>36</v>
      </c>
      <c r="T170" s="146" t="s">
        <v>37</v>
      </c>
    </row>
    <row r="171" spans="1:20" s="48" customFormat="1" ht="21" customHeight="1" x14ac:dyDescent="0.3">
      <c r="A171" s="131"/>
      <c r="B171" s="141"/>
      <c r="C171" s="144"/>
      <c r="D171" s="25" t="s">
        <v>143</v>
      </c>
      <c r="E171" s="144"/>
      <c r="F171" s="144"/>
      <c r="G171" s="144"/>
      <c r="H171" s="144"/>
      <c r="I171" s="26">
        <f>SUM(I172:I196)</f>
        <v>79761.465000000026</v>
      </c>
      <c r="J171" s="30"/>
      <c r="K171" s="145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47"/>
      <c r="P171" s="147"/>
      <c r="Q171" s="29">
        <v>15136550</v>
      </c>
      <c r="R171" s="30">
        <f>Q171-N171</f>
        <v>-1327950.36895</v>
      </c>
      <c r="S171" s="146"/>
      <c r="T171" s="146"/>
    </row>
    <row r="172" spans="1:20" s="48" customFormat="1" ht="37.5" x14ac:dyDescent="0.3">
      <c r="A172" s="131"/>
      <c r="B172" s="141">
        <v>1</v>
      </c>
      <c r="C172" s="144">
        <v>1</v>
      </c>
      <c r="D172" s="145" t="s">
        <v>144</v>
      </c>
      <c r="E172" s="146">
        <v>1970</v>
      </c>
      <c r="F172" s="144"/>
      <c r="G172" s="146" t="s">
        <v>34</v>
      </c>
      <c r="H172" s="146">
        <v>5</v>
      </c>
      <c r="I172" s="142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47">
        <f t="shared" ref="M172:M177" si="12">I172*P172</f>
        <v>94456.69200000001</v>
      </c>
      <c r="N172" s="147">
        <f t="shared" ref="N172:N195" si="13">L172+M172</f>
        <v>1044390.4695000001</v>
      </c>
      <c r="O172" s="142">
        <v>150.44999999999999</v>
      </c>
      <c r="P172" s="147">
        <v>14.96</v>
      </c>
      <c r="Q172" s="29"/>
      <c r="R172" s="47"/>
      <c r="S172" s="146" t="s">
        <v>36</v>
      </c>
      <c r="T172" s="146" t="s">
        <v>37</v>
      </c>
    </row>
    <row r="173" spans="1:20" s="48" customFormat="1" ht="37.5" x14ac:dyDescent="0.3">
      <c r="A173" s="131"/>
      <c r="B173" s="141">
        <v>2</v>
      </c>
      <c r="C173" s="144">
        <v>2</v>
      </c>
      <c r="D173" s="145" t="s">
        <v>145</v>
      </c>
      <c r="E173" s="146">
        <v>1972</v>
      </c>
      <c r="F173" s="144"/>
      <c r="G173" s="146" t="s">
        <v>34</v>
      </c>
      <c r="H173" s="146">
        <v>5</v>
      </c>
      <c r="I173" s="142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47">
        <f t="shared" si="12"/>
        <v>144202.43200000003</v>
      </c>
      <c r="N173" s="147">
        <f t="shared" si="13"/>
        <v>1594420.0719999999</v>
      </c>
      <c r="O173" s="142">
        <v>150.44999999999999</v>
      </c>
      <c r="P173" s="147">
        <v>14.96</v>
      </c>
      <c r="Q173" s="29"/>
      <c r="R173" s="47"/>
      <c r="S173" s="146" t="s">
        <v>36</v>
      </c>
      <c r="T173" s="146" t="s">
        <v>37</v>
      </c>
    </row>
    <row r="174" spans="1:20" s="48" customFormat="1" ht="37.5" x14ac:dyDescent="0.3">
      <c r="A174" s="131"/>
      <c r="B174" s="141">
        <v>3</v>
      </c>
      <c r="C174" s="144">
        <v>3</v>
      </c>
      <c r="D174" s="145" t="s">
        <v>146</v>
      </c>
      <c r="E174" s="146">
        <v>1970</v>
      </c>
      <c r="F174" s="144"/>
      <c r="G174" s="146" t="s">
        <v>34</v>
      </c>
      <c r="H174" s="146">
        <v>5</v>
      </c>
      <c r="I174" s="142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47">
        <f t="shared" si="12"/>
        <v>105042.014</v>
      </c>
      <c r="N174" s="147">
        <f t="shared" si="13"/>
        <v>1161430.4502499998</v>
      </c>
      <c r="O174" s="142">
        <v>150.44999999999999</v>
      </c>
      <c r="P174" s="147">
        <v>14.96</v>
      </c>
      <c r="Q174" s="29"/>
      <c r="R174" s="47"/>
      <c r="S174" s="146" t="s">
        <v>36</v>
      </c>
      <c r="T174" s="146" t="s">
        <v>37</v>
      </c>
    </row>
    <row r="175" spans="1:20" s="48" customFormat="1" ht="37.5" x14ac:dyDescent="0.3">
      <c r="A175" s="131"/>
      <c r="B175" s="141">
        <v>4</v>
      </c>
      <c r="C175" s="144">
        <v>4</v>
      </c>
      <c r="D175" s="145" t="s">
        <v>147</v>
      </c>
      <c r="E175" s="146">
        <v>1966</v>
      </c>
      <c r="F175" s="144"/>
      <c r="G175" s="146" t="s">
        <v>34</v>
      </c>
      <c r="H175" s="146">
        <v>3</v>
      </c>
      <c r="I175" s="142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47">
        <f t="shared" si="12"/>
        <v>37896.671999999999</v>
      </c>
      <c r="N175" s="147">
        <f t="shared" si="13"/>
        <v>419016.61199999996</v>
      </c>
      <c r="O175" s="142">
        <v>150.44999999999999</v>
      </c>
      <c r="P175" s="147">
        <v>14.96</v>
      </c>
      <c r="Q175" s="29"/>
      <c r="R175" s="47"/>
      <c r="S175" s="146" t="s">
        <v>36</v>
      </c>
      <c r="T175" s="146" t="s">
        <v>37</v>
      </c>
    </row>
    <row r="176" spans="1:20" s="48" customFormat="1" ht="37.5" x14ac:dyDescent="0.3">
      <c r="A176" s="131"/>
      <c r="B176" s="141">
        <v>5</v>
      </c>
      <c r="C176" s="144">
        <v>5</v>
      </c>
      <c r="D176" s="145" t="s">
        <v>148</v>
      </c>
      <c r="E176" s="146">
        <v>1977</v>
      </c>
      <c r="F176" s="144"/>
      <c r="G176" s="144" t="s">
        <v>83</v>
      </c>
      <c r="H176" s="146">
        <v>5</v>
      </c>
      <c r="I176" s="142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47">
        <f t="shared" si="12"/>
        <v>76457.883599999986</v>
      </c>
      <c r="N176" s="147">
        <f t="shared" si="13"/>
        <v>834421.65119999985</v>
      </c>
      <c r="O176" s="142">
        <v>147.81</v>
      </c>
      <c r="P176" s="147">
        <v>14.91</v>
      </c>
      <c r="Q176" s="29"/>
      <c r="R176" s="47"/>
      <c r="S176" s="147" t="s">
        <v>36</v>
      </c>
      <c r="T176" s="146" t="s">
        <v>37</v>
      </c>
    </row>
    <row r="177" spans="1:20" s="48" customFormat="1" ht="56.25" x14ac:dyDescent="0.3">
      <c r="A177" s="131"/>
      <c r="B177" s="141">
        <v>6</v>
      </c>
      <c r="C177" s="186">
        <v>6</v>
      </c>
      <c r="D177" s="188" t="s">
        <v>149</v>
      </c>
      <c r="E177" s="186">
        <v>1976</v>
      </c>
      <c r="F177" s="186"/>
      <c r="G177" s="186" t="s">
        <v>83</v>
      </c>
      <c r="H177" s="186">
        <v>5</v>
      </c>
      <c r="I177" s="193">
        <v>5102.5</v>
      </c>
      <c r="J177" s="213">
        <v>3230</v>
      </c>
      <c r="K177" s="34" t="s">
        <v>38</v>
      </c>
      <c r="L177" s="142">
        <f t="shared" si="11"/>
        <v>169862.22500000001</v>
      </c>
      <c r="M177" s="147">
        <f t="shared" si="12"/>
        <v>55923.4</v>
      </c>
      <c r="N177" s="147">
        <f t="shared" si="13"/>
        <v>225785.625</v>
      </c>
      <c r="O177" s="147">
        <v>33.29</v>
      </c>
      <c r="P177" s="147">
        <v>10.96</v>
      </c>
      <c r="Q177" s="29"/>
      <c r="R177" s="47"/>
      <c r="S177" s="146" t="s">
        <v>36</v>
      </c>
      <c r="T177" s="146" t="s">
        <v>37</v>
      </c>
    </row>
    <row r="178" spans="1:20" s="48" customFormat="1" ht="56.25" x14ac:dyDescent="0.3">
      <c r="A178" s="131"/>
      <c r="B178" s="141">
        <v>7</v>
      </c>
      <c r="C178" s="196"/>
      <c r="D178" s="197"/>
      <c r="E178" s="196"/>
      <c r="F178" s="196"/>
      <c r="G178" s="196"/>
      <c r="H178" s="196"/>
      <c r="I178" s="195"/>
      <c r="J178" s="214"/>
      <c r="K178" s="52" t="s">
        <v>35</v>
      </c>
      <c r="L178" s="50">
        <f>I177*O178</f>
        <v>273034.77499999997</v>
      </c>
      <c r="M178" s="147">
        <f>P178*I177</f>
        <v>63373.05</v>
      </c>
      <c r="N178" s="147">
        <f t="shared" si="13"/>
        <v>336407.82499999995</v>
      </c>
      <c r="O178" s="142">
        <v>53.51</v>
      </c>
      <c r="P178" s="147">
        <v>12.42</v>
      </c>
      <c r="Q178" s="29"/>
      <c r="R178" s="47"/>
      <c r="S178" s="146" t="s">
        <v>36</v>
      </c>
      <c r="T178" s="146" t="s">
        <v>37</v>
      </c>
    </row>
    <row r="179" spans="1:20" s="48" customFormat="1" x14ac:dyDescent="0.3">
      <c r="A179" s="131"/>
      <c r="B179" s="141">
        <v>8</v>
      </c>
      <c r="C179" s="196"/>
      <c r="D179" s="197"/>
      <c r="E179" s="196"/>
      <c r="F179" s="196"/>
      <c r="G179" s="196"/>
      <c r="H179" s="196"/>
      <c r="I179" s="195"/>
      <c r="J179" s="214"/>
      <c r="K179" s="145" t="s">
        <v>105</v>
      </c>
      <c r="L179" s="142">
        <f>I177*O179</f>
        <v>195987.02499999999</v>
      </c>
      <c r="M179" s="147">
        <f>P179*I177</f>
        <v>4184.05</v>
      </c>
      <c r="N179" s="147">
        <f t="shared" si="13"/>
        <v>200171.07499999998</v>
      </c>
      <c r="O179" s="147">
        <v>38.409999999999997</v>
      </c>
      <c r="P179" s="147">
        <v>0.82</v>
      </c>
      <c r="Q179" s="29"/>
      <c r="R179" s="47"/>
      <c r="S179" s="146" t="s">
        <v>36</v>
      </c>
      <c r="T179" s="146" t="s">
        <v>37</v>
      </c>
    </row>
    <row r="180" spans="1:20" s="48" customFormat="1" ht="87" customHeight="1" x14ac:dyDescent="0.3">
      <c r="A180" s="131"/>
      <c r="B180" s="141">
        <v>9</v>
      </c>
      <c r="C180" s="196"/>
      <c r="D180" s="197"/>
      <c r="E180" s="196"/>
      <c r="F180" s="196"/>
      <c r="G180" s="196"/>
      <c r="H180" s="196"/>
      <c r="I180" s="195"/>
      <c r="J180" s="214"/>
      <c r="K180" s="145" t="s">
        <v>106</v>
      </c>
      <c r="L180" s="142">
        <f>I177*O180</f>
        <v>365083.875</v>
      </c>
      <c r="M180" s="147">
        <f>P180*I177</f>
        <v>16328</v>
      </c>
      <c r="N180" s="147">
        <f t="shared" si="13"/>
        <v>381411.875</v>
      </c>
      <c r="O180" s="147">
        <v>71.55</v>
      </c>
      <c r="P180" s="147">
        <v>3.2</v>
      </c>
      <c r="Q180" s="29"/>
      <c r="R180" s="47"/>
      <c r="S180" s="146" t="s">
        <v>36</v>
      </c>
      <c r="T180" s="146" t="s">
        <v>37</v>
      </c>
    </row>
    <row r="181" spans="1:20" s="48" customFormat="1" ht="37.5" x14ac:dyDescent="0.3">
      <c r="A181" s="131"/>
      <c r="B181" s="141">
        <v>10</v>
      </c>
      <c r="C181" s="196"/>
      <c r="D181" s="197"/>
      <c r="E181" s="196"/>
      <c r="F181" s="196"/>
      <c r="G181" s="196"/>
      <c r="H181" s="196"/>
      <c r="I181" s="195"/>
      <c r="J181" s="214"/>
      <c r="K181" s="34" t="s">
        <v>42</v>
      </c>
      <c r="L181" s="50">
        <f>I177*O181</f>
        <v>754200.52500000002</v>
      </c>
      <c r="M181" s="147">
        <f>P181*I177</f>
        <v>76078.274999999994</v>
      </c>
      <c r="N181" s="147">
        <f t="shared" si="13"/>
        <v>830278.8</v>
      </c>
      <c r="O181" s="142">
        <v>147.81</v>
      </c>
      <c r="P181" s="147">
        <v>14.91</v>
      </c>
      <c r="Q181" s="29"/>
      <c r="R181" s="47"/>
      <c r="S181" s="146" t="s">
        <v>36</v>
      </c>
      <c r="T181" s="146" t="s">
        <v>37</v>
      </c>
    </row>
    <row r="182" spans="1:20" s="48" customFormat="1" ht="56.25" x14ac:dyDescent="0.3">
      <c r="A182" s="131"/>
      <c r="B182" s="141">
        <v>11</v>
      </c>
      <c r="C182" s="187"/>
      <c r="D182" s="189"/>
      <c r="E182" s="187"/>
      <c r="F182" s="187"/>
      <c r="G182" s="187"/>
      <c r="H182" s="187"/>
      <c r="I182" s="194"/>
      <c r="J182" s="215"/>
      <c r="K182" s="52" t="s">
        <v>84</v>
      </c>
      <c r="L182" s="50">
        <f>I177*O182</f>
        <v>686796.5</v>
      </c>
      <c r="M182" s="147">
        <f>P182*I177</f>
        <v>72200.375</v>
      </c>
      <c r="N182" s="147">
        <f t="shared" si="13"/>
        <v>758996.875</v>
      </c>
      <c r="O182" s="142">
        <v>134.6</v>
      </c>
      <c r="P182" s="147">
        <v>14.15</v>
      </c>
      <c r="Q182" s="29"/>
      <c r="R182" s="47"/>
      <c r="S182" s="146" t="s">
        <v>36</v>
      </c>
      <c r="T182" s="146" t="s">
        <v>37</v>
      </c>
    </row>
    <row r="183" spans="1:20" s="48" customFormat="1" ht="37.5" x14ac:dyDescent="0.3">
      <c r="A183" s="131"/>
      <c r="B183" s="141">
        <v>12</v>
      </c>
      <c r="C183" s="144">
        <v>7</v>
      </c>
      <c r="D183" s="145" t="s">
        <v>150</v>
      </c>
      <c r="E183" s="144">
        <v>1980</v>
      </c>
      <c r="F183" s="144"/>
      <c r="G183" s="144" t="s">
        <v>83</v>
      </c>
      <c r="H183" s="144">
        <v>4</v>
      </c>
      <c r="I183" s="142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47">
        <f t="shared" ref="M183:M190" si="15">I183*P183</f>
        <v>95622.303</v>
      </c>
      <c r="N183" s="147">
        <f t="shared" si="13"/>
        <v>1043572.176</v>
      </c>
      <c r="O183" s="142">
        <v>147.81</v>
      </c>
      <c r="P183" s="147">
        <v>14.91</v>
      </c>
      <c r="Q183" s="29"/>
      <c r="R183" s="47"/>
      <c r="S183" s="146" t="s">
        <v>36</v>
      </c>
      <c r="T183" s="146" t="s">
        <v>37</v>
      </c>
    </row>
    <row r="184" spans="1:20" s="48" customFormat="1" ht="37.5" x14ac:dyDescent="0.3">
      <c r="A184" s="131"/>
      <c r="B184" s="141">
        <v>13</v>
      </c>
      <c r="C184" s="144">
        <v>8</v>
      </c>
      <c r="D184" s="145" t="s">
        <v>151</v>
      </c>
      <c r="E184" s="144">
        <v>1981</v>
      </c>
      <c r="F184" s="144"/>
      <c r="G184" s="144" t="s">
        <v>83</v>
      </c>
      <c r="H184" s="144">
        <v>4</v>
      </c>
      <c r="I184" s="142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47">
        <f t="shared" si="15"/>
        <v>95622.303</v>
      </c>
      <c r="N184" s="147">
        <f t="shared" si="13"/>
        <v>1043572.176</v>
      </c>
      <c r="O184" s="142">
        <v>147.81</v>
      </c>
      <c r="P184" s="147">
        <v>14.91</v>
      </c>
      <c r="Q184" s="29"/>
      <c r="R184" s="47"/>
      <c r="S184" s="146" t="s">
        <v>36</v>
      </c>
      <c r="T184" s="146" t="s">
        <v>37</v>
      </c>
    </row>
    <row r="185" spans="1:20" s="48" customFormat="1" ht="37.5" x14ac:dyDescent="0.3">
      <c r="A185" s="131"/>
      <c r="B185" s="141">
        <v>14</v>
      </c>
      <c r="C185" s="144">
        <v>9</v>
      </c>
      <c r="D185" s="145" t="s">
        <v>152</v>
      </c>
      <c r="E185" s="144">
        <v>1986</v>
      </c>
      <c r="F185" s="144"/>
      <c r="G185" s="144" t="s">
        <v>83</v>
      </c>
      <c r="H185" s="144">
        <v>5</v>
      </c>
      <c r="I185" s="142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47">
        <f t="shared" si="15"/>
        <v>104841.156</v>
      </c>
      <c r="N185" s="147">
        <f t="shared" si="13"/>
        <v>1144181.952</v>
      </c>
      <c r="O185" s="142">
        <v>147.81</v>
      </c>
      <c r="P185" s="147">
        <v>14.91</v>
      </c>
      <c r="Q185" s="29"/>
      <c r="R185" s="47"/>
      <c r="S185" s="146" t="s">
        <v>36</v>
      </c>
      <c r="T185" s="146" t="s">
        <v>37</v>
      </c>
    </row>
    <row r="186" spans="1:20" s="48" customFormat="1" ht="37.5" x14ac:dyDescent="0.3">
      <c r="A186" s="131"/>
      <c r="B186" s="141">
        <v>15</v>
      </c>
      <c r="C186" s="144">
        <v>10</v>
      </c>
      <c r="D186" s="145" t="s">
        <v>153</v>
      </c>
      <c r="E186" s="144">
        <v>1978</v>
      </c>
      <c r="F186" s="144"/>
      <c r="G186" s="144" t="s">
        <v>34</v>
      </c>
      <c r="H186" s="144">
        <v>5</v>
      </c>
      <c r="I186" s="142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47">
        <f t="shared" si="15"/>
        <v>94384.136000000013</v>
      </c>
      <c r="N186" s="147">
        <f t="shared" si="13"/>
        <v>1043588.231</v>
      </c>
      <c r="O186" s="142">
        <v>150.44999999999999</v>
      </c>
      <c r="P186" s="147">
        <v>14.96</v>
      </c>
      <c r="Q186" s="29"/>
      <c r="R186" s="47"/>
      <c r="S186" s="146" t="s">
        <v>36</v>
      </c>
      <c r="T186" s="146" t="s">
        <v>37</v>
      </c>
    </row>
    <row r="187" spans="1:20" s="48" customFormat="1" ht="37.5" x14ac:dyDescent="0.3">
      <c r="A187" s="131"/>
      <c r="B187" s="141">
        <v>16</v>
      </c>
      <c r="C187" s="144">
        <v>11</v>
      </c>
      <c r="D187" s="145" t="s">
        <v>154</v>
      </c>
      <c r="E187" s="144">
        <v>1979</v>
      </c>
      <c r="F187" s="144"/>
      <c r="G187" s="144" t="s">
        <v>34</v>
      </c>
      <c r="H187" s="144">
        <v>5</v>
      </c>
      <c r="I187" s="142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47">
        <f t="shared" si="15"/>
        <v>141544.04</v>
      </c>
      <c r="N187" s="147">
        <f t="shared" si="13"/>
        <v>1565026.7149999999</v>
      </c>
      <c r="O187" s="142">
        <v>150.44999999999999</v>
      </c>
      <c r="P187" s="147">
        <v>14.96</v>
      </c>
      <c r="Q187" s="29"/>
      <c r="R187" s="47"/>
      <c r="S187" s="146" t="s">
        <v>36</v>
      </c>
      <c r="T187" s="146" t="s">
        <v>37</v>
      </c>
    </row>
    <row r="188" spans="1:20" s="48" customFormat="1" ht="37.5" x14ac:dyDescent="0.3">
      <c r="A188" s="131"/>
      <c r="B188" s="141">
        <v>17</v>
      </c>
      <c r="C188" s="144">
        <v>12</v>
      </c>
      <c r="D188" s="145" t="s">
        <v>155</v>
      </c>
      <c r="E188" s="146">
        <v>1970</v>
      </c>
      <c r="F188" s="144"/>
      <c r="G188" s="146" t="s">
        <v>34</v>
      </c>
      <c r="H188" s="146">
        <v>4</v>
      </c>
      <c r="I188" s="142">
        <v>3625</v>
      </c>
      <c r="J188" s="49">
        <v>2160.6</v>
      </c>
      <c r="K188" s="34" t="s">
        <v>42</v>
      </c>
      <c r="L188" s="50">
        <f t="shared" si="14"/>
        <v>545381.25</v>
      </c>
      <c r="M188" s="147">
        <f t="shared" si="15"/>
        <v>54230</v>
      </c>
      <c r="N188" s="147">
        <f t="shared" si="13"/>
        <v>599611.25</v>
      </c>
      <c r="O188" s="142">
        <v>150.44999999999999</v>
      </c>
      <c r="P188" s="147">
        <v>14.96</v>
      </c>
      <c r="Q188" s="29"/>
      <c r="R188" s="47"/>
      <c r="S188" s="146" t="s">
        <v>36</v>
      </c>
      <c r="T188" s="146" t="s">
        <v>37</v>
      </c>
    </row>
    <row r="189" spans="1:20" s="48" customFormat="1" ht="56.25" x14ac:dyDescent="0.3">
      <c r="A189" s="131"/>
      <c r="B189" s="141">
        <v>18</v>
      </c>
      <c r="C189" s="144">
        <v>13</v>
      </c>
      <c r="D189" s="145" t="s">
        <v>156</v>
      </c>
      <c r="E189" s="144">
        <v>1958</v>
      </c>
      <c r="F189" s="144"/>
      <c r="G189" s="144" t="s">
        <v>56</v>
      </c>
      <c r="H189" s="144">
        <v>2</v>
      </c>
      <c r="I189" s="142">
        <v>813.56999999999994</v>
      </c>
      <c r="J189" s="142">
        <v>479.67</v>
      </c>
      <c r="K189" s="52" t="s">
        <v>35</v>
      </c>
      <c r="L189" s="50">
        <f t="shared" si="14"/>
        <v>43883.965799999998</v>
      </c>
      <c r="M189" s="147">
        <f t="shared" si="15"/>
        <v>11178.451799999999</v>
      </c>
      <c r="N189" s="147">
        <f t="shared" si="13"/>
        <v>55062.417600000001</v>
      </c>
      <c r="O189" s="147">
        <v>53.94</v>
      </c>
      <c r="P189" s="147">
        <v>13.74</v>
      </c>
      <c r="Q189" s="29"/>
      <c r="R189" s="47"/>
      <c r="S189" s="146" t="s">
        <v>36</v>
      </c>
      <c r="T189" s="146" t="s">
        <v>37</v>
      </c>
    </row>
    <row r="190" spans="1:20" s="48" customFormat="1" ht="56.25" customHeight="1" x14ac:dyDescent="0.3">
      <c r="A190" s="131"/>
      <c r="B190" s="141">
        <v>19</v>
      </c>
      <c r="C190" s="186">
        <v>14</v>
      </c>
      <c r="D190" s="188" t="s">
        <v>157</v>
      </c>
      <c r="E190" s="186">
        <v>1958</v>
      </c>
      <c r="F190" s="186"/>
      <c r="G190" s="186" t="s">
        <v>90</v>
      </c>
      <c r="H190" s="186">
        <v>2</v>
      </c>
      <c r="I190" s="193">
        <v>823.3599999999999</v>
      </c>
      <c r="J190" s="142">
        <v>457.06</v>
      </c>
      <c r="K190" s="34" t="s">
        <v>48</v>
      </c>
      <c r="L190" s="50">
        <f t="shared" si="14"/>
        <v>897042.48639999994</v>
      </c>
      <c r="M190" s="147">
        <f t="shared" si="15"/>
        <v>31649.958399999996</v>
      </c>
      <c r="N190" s="147">
        <f t="shared" si="13"/>
        <v>928692.44479999994</v>
      </c>
      <c r="O190" s="142">
        <v>1089.49</v>
      </c>
      <c r="P190" s="147">
        <v>38.44</v>
      </c>
      <c r="Q190" s="29"/>
      <c r="R190" s="47"/>
      <c r="S190" s="146" t="s">
        <v>36</v>
      </c>
      <c r="T190" s="146" t="s">
        <v>37</v>
      </c>
    </row>
    <row r="191" spans="1:20" s="48" customFormat="1" ht="37.5" x14ac:dyDescent="0.3">
      <c r="A191" s="131"/>
      <c r="B191" s="141">
        <v>20</v>
      </c>
      <c r="C191" s="187"/>
      <c r="D191" s="189"/>
      <c r="E191" s="187"/>
      <c r="F191" s="187"/>
      <c r="G191" s="187"/>
      <c r="H191" s="187"/>
      <c r="I191" s="194"/>
      <c r="J191" s="142"/>
      <c r="K191" s="34" t="s">
        <v>42</v>
      </c>
      <c r="L191" s="50">
        <f>I190*O191</f>
        <v>135031.03999999998</v>
      </c>
      <c r="M191" s="147">
        <f>P191*I190</f>
        <v>12523.3056</v>
      </c>
      <c r="N191" s="147">
        <f t="shared" si="13"/>
        <v>147554.34559999997</v>
      </c>
      <c r="O191" s="147">
        <v>164</v>
      </c>
      <c r="P191" s="147">
        <v>15.21</v>
      </c>
      <c r="Q191" s="29"/>
      <c r="R191" s="47"/>
      <c r="S191" s="146" t="s">
        <v>36</v>
      </c>
      <c r="T191" s="146" t="s">
        <v>37</v>
      </c>
    </row>
    <row r="192" spans="1:20" s="48" customFormat="1" ht="56.25" x14ac:dyDescent="0.3">
      <c r="A192" s="131"/>
      <c r="B192" s="141">
        <v>21</v>
      </c>
      <c r="C192" s="144">
        <v>15</v>
      </c>
      <c r="D192" s="145" t="s">
        <v>158</v>
      </c>
      <c r="E192" s="144">
        <v>1958</v>
      </c>
      <c r="F192" s="144"/>
      <c r="G192" s="144" t="s">
        <v>90</v>
      </c>
      <c r="H192" s="144">
        <v>2</v>
      </c>
      <c r="I192" s="142">
        <v>865.09999999999991</v>
      </c>
      <c r="J192" s="142">
        <v>483.7</v>
      </c>
      <c r="K192" s="52" t="s">
        <v>35</v>
      </c>
      <c r="L192" s="50">
        <f>I192*O192</f>
        <v>46663.493999999992</v>
      </c>
      <c r="M192" s="147">
        <f>I192*P192</f>
        <v>11886.473999999998</v>
      </c>
      <c r="N192" s="147">
        <f t="shared" si="13"/>
        <v>58549.967999999993</v>
      </c>
      <c r="O192" s="147">
        <v>53.94</v>
      </c>
      <c r="P192" s="147">
        <v>13.74</v>
      </c>
      <c r="Q192" s="29"/>
      <c r="R192" s="47"/>
      <c r="S192" s="146" t="s">
        <v>36</v>
      </c>
      <c r="T192" s="146" t="s">
        <v>37</v>
      </c>
    </row>
    <row r="193" spans="1:20" s="48" customFormat="1" ht="56.25" x14ac:dyDescent="0.3">
      <c r="A193" s="131"/>
      <c r="B193" s="141">
        <v>22</v>
      </c>
      <c r="C193" s="144">
        <v>16</v>
      </c>
      <c r="D193" s="145" t="s">
        <v>159</v>
      </c>
      <c r="E193" s="144">
        <v>1983</v>
      </c>
      <c r="F193" s="144"/>
      <c r="G193" s="144" t="s">
        <v>34</v>
      </c>
      <c r="H193" s="144">
        <v>2</v>
      </c>
      <c r="I193" s="142">
        <v>724.30000000000007</v>
      </c>
      <c r="J193" s="142">
        <v>412</v>
      </c>
      <c r="K193" s="52" t="s">
        <v>35</v>
      </c>
      <c r="L193" s="50">
        <f>I193*O193</f>
        <v>40727.389000000003</v>
      </c>
      <c r="M193" s="147">
        <f>I193*P193</f>
        <v>9988.0969999999998</v>
      </c>
      <c r="N193" s="147">
        <f>L193+M193</f>
        <v>50715.486000000004</v>
      </c>
      <c r="O193" s="147">
        <v>56.23</v>
      </c>
      <c r="P193" s="147">
        <v>13.79</v>
      </c>
      <c r="Q193" s="29"/>
      <c r="R193" s="47"/>
      <c r="S193" s="146" t="s">
        <v>36</v>
      </c>
      <c r="T193" s="146" t="s">
        <v>37</v>
      </c>
    </row>
    <row r="194" spans="1:20" s="48" customFormat="1" ht="37.5" customHeight="1" x14ac:dyDescent="0.3">
      <c r="A194" s="131"/>
      <c r="B194" s="141">
        <v>23</v>
      </c>
      <c r="C194" s="186">
        <v>17</v>
      </c>
      <c r="D194" s="188" t="s">
        <v>160</v>
      </c>
      <c r="E194" s="186">
        <v>1986</v>
      </c>
      <c r="F194" s="186"/>
      <c r="G194" s="186" t="s">
        <v>34</v>
      </c>
      <c r="H194" s="186">
        <v>2</v>
      </c>
      <c r="I194" s="193">
        <v>695.9</v>
      </c>
      <c r="J194" s="193">
        <v>401.5</v>
      </c>
      <c r="K194" s="34" t="s">
        <v>48</v>
      </c>
      <c r="L194" s="50">
        <f>I194*O194</f>
        <v>790194.45</v>
      </c>
      <c r="M194" s="147">
        <v>23602.18</v>
      </c>
      <c r="N194" s="147">
        <f t="shared" si="13"/>
        <v>813796.63</v>
      </c>
      <c r="O194" s="147">
        <v>1135.5</v>
      </c>
      <c r="P194" s="147">
        <v>39.19</v>
      </c>
      <c r="Q194" s="29"/>
      <c r="R194" s="47"/>
      <c r="S194" s="146" t="s">
        <v>36</v>
      </c>
      <c r="T194" s="146" t="s">
        <v>37</v>
      </c>
    </row>
    <row r="195" spans="1:20" s="48" customFormat="1" ht="37.5" x14ac:dyDescent="0.3">
      <c r="A195" s="131"/>
      <c r="B195" s="141">
        <v>24</v>
      </c>
      <c r="C195" s="187"/>
      <c r="D195" s="189"/>
      <c r="E195" s="187"/>
      <c r="F195" s="187"/>
      <c r="G195" s="187"/>
      <c r="H195" s="187"/>
      <c r="I195" s="194"/>
      <c r="J195" s="194"/>
      <c r="K195" s="34" t="s">
        <v>42</v>
      </c>
      <c r="L195" s="142">
        <f>I194*O195</f>
        <v>113953.625</v>
      </c>
      <c r="M195" s="147">
        <f>P195*I194</f>
        <v>10577.679999999998</v>
      </c>
      <c r="N195" s="147">
        <f t="shared" si="13"/>
        <v>124531.30499999999</v>
      </c>
      <c r="O195" s="147">
        <v>163.75</v>
      </c>
      <c r="P195" s="147">
        <v>15.2</v>
      </c>
      <c r="Q195" s="29"/>
      <c r="R195" s="47"/>
      <c r="S195" s="146" t="s">
        <v>36</v>
      </c>
      <c r="T195" s="146" t="s">
        <v>37</v>
      </c>
    </row>
    <row r="196" spans="1:20" s="48" customFormat="1" ht="56.25" x14ac:dyDescent="0.3">
      <c r="A196" s="131"/>
      <c r="B196" s="141">
        <v>25</v>
      </c>
      <c r="C196" s="144">
        <v>18</v>
      </c>
      <c r="D196" s="145" t="s">
        <v>161</v>
      </c>
      <c r="E196" s="144">
        <v>1958</v>
      </c>
      <c r="F196" s="144"/>
      <c r="G196" s="144" t="s">
        <v>34</v>
      </c>
      <c r="H196" s="144">
        <v>2</v>
      </c>
      <c r="I196" s="142">
        <v>847.1</v>
      </c>
      <c r="J196" s="142">
        <v>416.7</v>
      </c>
      <c r="K196" s="52" t="s">
        <v>35</v>
      </c>
      <c r="L196" s="50">
        <f>I196*O196</f>
        <v>47632.432999999997</v>
      </c>
      <c r="M196" s="147">
        <f>I196*P196</f>
        <v>11681.509</v>
      </c>
      <c r="N196" s="147">
        <f>L196+M196</f>
        <v>59313.941999999995</v>
      </c>
      <c r="O196" s="142">
        <v>56.23</v>
      </c>
      <c r="P196" s="147">
        <v>13.79</v>
      </c>
      <c r="Q196" s="29"/>
      <c r="R196" s="47"/>
      <c r="S196" s="146" t="s">
        <v>36</v>
      </c>
      <c r="T196" s="146" t="s">
        <v>37</v>
      </c>
    </row>
    <row r="197" spans="1:20" x14ac:dyDescent="0.3">
      <c r="B197" s="141"/>
      <c r="C197" s="144"/>
      <c r="D197" s="25" t="s">
        <v>162</v>
      </c>
      <c r="E197" s="144"/>
      <c r="F197" s="144"/>
      <c r="G197" s="144"/>
      <c r="H197" s="144"/>
      <c r="I197" s="26">
        <f>SUM(I198:I204)</f>
        <v>5630.76</v>
      </c>
      <c r="J197" s="30"/>
      <c r="K197" s="145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47"/>
      <c r="P197" s="147"/>
      <c r="Q197" s="29">
        <v>1396230</v>
      </c>
      <c r="R197" s="30">
        <f>Q197-N197</f>
        <v>-19437.280700000003</v>
      </c>
      <c r="S197" s="146"/>
      <c r="T197" s="146"/>
    </row>
    <row r="198" spans="1:20" ht="37.5" x14ac:dyDescent="0.3">
      <c r="B198" s="141">
        <v>1</v>
      </c>
      <c r="C198" s="186">
        <v>1</v>
      </c>
      <c r="D198" s="188" t="s">
        <v>163</v>
      </c>
      <c r="E198" s="186">
        <v>1970</v>
      </c>
      <c r="F198" s="186"/>
      <c r="G198" s="186" t="s">
        <v>63</v>
      </c>
      <c r="H198" s="186">
        <v>2</v>
      </c>
      <c r="I198" s="193">
        <v>558</v>
      </c>
      <c r="J198" s="193">
        <v>327.39999999999998</v>
      </c>
      <c r="K198" s="34" t="s">
        <v>42</v>
      </c>
      <c r="L198" s="142">
        <f>I198*O198</f>
        <v>69549.119999999995</v>
      </c>
      <c r="M198" s="147">
        <f>I198*P198</f>
        <v>8509.5</v>
      </c>
      <c r="N198" s="147">
        <f t="shared" ref="N198:N204" si="16">L198+M198</f>
        <v>78058.62</v>
      </c>
      <c r="O198" s="147">
        <v>124.64</v>
      </c>
      <c r="P198" s="147">
        <v>15.25</v>
      </c>
      <c r="Q198" s="29"/>
      <c r="R198" s="47"/>
      <c r="S198" s="146" t="s">
        <v>36</v>
      </c>
      <c r="T198" s="146" t="s">
        <v>37</v>
      </c>
    </row>
    <row r="199" spans="1:20" x14ac:dyDescent="0.3">
      <c r="B199" s="141">
        <v>2</v>
      </c>
      <c r="C199" s="187"/>
      <c r="D199" s="189"/>
      <c r="E199" s="187"/>
      <c r="F199" s="187"/>
      <c r="G199" s="187"/>
      <c r="H199" s="187"/>
      <c r="I199" s="194"/>
      <c r="J199" s="194"/>
      <c r="K199" s="34" t="s">
        <v>48</v>
      </c>
      <c r="L199" s="142">
        <f>I198*O199</f>
        <v>474830.10000000003</v>
      </c>
      <c r="M199" s="147">
        <f>P199*I198</f>
        <v>10161.18</v>
      </c>
      <c r="N199" s="147">
        <f t="shared" si="16"/>
        <v>484991.28</v>
      </c>
      <c r="O199" s="147">
        <v>850.95</v>
      </c>
      <c r="P199" s="147">
        <v>18.21</v>
      </c>
      <c r="Q199" s="29"/>
      <c r="R199" s="47"/>
      <c r="S199" s="146" t="s">
        <v>36</v>
      </c>
      <c r="T199" s="146" t="s">
        <v>37</v>
      </c>
    </row>
    <row r="200" spans="1:20" ht="37.5" x14ac:dyDescent="0.3">
      <c r="B200" s="141">
        <v>3</v>
      </c>
      <c r="C200" s="144">
        <v>2</v>
      </c>
      <c r="D200" s="145" t="s">
        <v>164</v>
      </c>
      <c r="E200" s="144">
        <v>1968</v>
      </c>
      <c r="F200" s="144"/>
      <c r="G200" s="144" t="s">
        <v>63</v>
      </c>
      <c r="H200" s="144">
        <v>2</v>
      </c>
      <c r="I200" s="142">
        <v>556.53000000000009</v>
      </c>
      <c r="J200" s="142">
        <v>331</v>
      </c>
      <c r="K200" s="34" t="s">
        <v>42</v>
      </c>
      <c r="L200" s="142">
        <f>I200*O200</f>
        <v>69365.899200000014</v>
      </c>
      <c r="M200" s="147">
        <f>I200*P200</f>
        <v>8487.0825000000004</v>
      </c>
      <c r="N200" s="147">
        <f t="shared" si="16"/>
        <v>77852.981700000018</v>
      </c>
      <c r="O200" s="147">
        <v>124.64</v>
      </c>
      <c r="P200" s="147">
        <v>15.25</v>
      </c>
      <c r="Q200" s="29"/>
      <c r="R200" s="47"/>
      <c r="S200" s="146" t="s">
        <v>36</v>
      </c>
      <c r="T200" s="146" t="s">
        <v>37</v>
      </c>
    </row>
    <row r="201" spans="1:20" ht="37.5" x14ac:dyDescent="0.3">
      <c r="B201" s="141">
        <v>4</v>
      </c>
      <c r="C201" s="144">
        <v>3</v>
      </c>
      <c r="D201" s="145" t="s">
        <v>165</v>
      </c>
      <c r="E201" s="144">
        <v>1970</v>
      </c>
      <c r="F201" s="144"/>
      <c r="G201" s="144" t="s">
        <v>34</v>
      </c>
      <c r="H201" s="144">
        <v>2</v>
      </c>
      <c r="I201" s="142">
        <v>635.82000000000005</v>
      </c>
      <c r="J201" s="142">
        <v>344.2</v>
      </c>
      <c r="K201" s="34" t="s">
        <v>42</v>
      </c>
      <c r="L201" s="142">
        <f>I201*O201</f>
        <v>104102.8086</v>
      </c>
      <c r="M201" s="147">
        <f>I201*P201</f>
        <v>9664.4639999999999</v>
      </c>
      <c r="N201" s="147">
        <f t="shared" si="16"/>
        <v>113767.2726</v>
      </c>
      <c r="O201" s="147">
        <v>163.72999999999999</v>
      </c>
      <c r="P201" s="147">
        <v>15.2</v>
      </c>
      <c r="Q201" s="29"/>
      <c r="R201" s="47"/>
      <c r="S201" s="146" t="s">
        <v>36</v>
      </c>
      <c r="T201" s="146" t="s">
        <v>37</v>
      </c>
    </row>
    <row r="202" spans="1:20" ht="37.5" x14ac:dyDescent="0.3">
      <c r="B202" s="141">
        <v>5</v>
      </c>
      <c r="C202" s="144">
        <v>4</v>
      </c>
      <c r="D202" s="145" t="s">
        <v>166</v>
      </c>
      <c r="E202" s="144">
        <v>1972</v>
      </c>
      <c r="F202" s="144"/>
      <c r="G202" s="144" t="s">
        <v>34</v>
      </c>
      <c r="H202" s="144">
        <v>2</v>
      </c>
      <c r="I202" s="142">
        <v>1835.8</v>
      </c>
      <c r="J202" s="142">
        <v>738</v>
      </c>
      <c r="K202" s="34" t="s">
        <v>42</v>
      </c>
      <c r="L202" s="142">
        <f>I202*O202</f>
        <v>281630.07799999998</v>
      </c>
      <c r="M202" s="147">
        <f>I202*P202</f>
        <v>27904.159999999996</v>
      </c>
      <c r="N202" s="147">
        <f t="shared" si="16"/>
        <v>309534.23799999995</v>
      </c>
      <c r="O202" s="147">
        <v>153.41</v>
      </c>
      <c r="P202" s="147">
        <v>15.2</v>
      </c>
      <c r="Q202" s="29"/>
      <c r="R202" s="47"/>
      <c r="S202" s="146" t="s">
        <v>36</v>
      </c>
      <c r="T202" s="146" t="s">
        <v>37</v>
      </c>
    </row>
    <row r="203" spans="1:20" ht="37.5" x14ac:dyDescent="0.3">
      <c r="B203" s="141">
        <v>6</v>
      </c>
      <c r="C203" s="144">
        <v>5</v>
      </c>
      <c r="D203" s="145" t="s">
        <v>167</v>
      </c>
      <c r="E203" s="144">
        <v>1988</v>
      </c>
      <c r="F203" s="144"/>
      <c r="G203" s="144" t="s">
        <v>34</v>
      </c>
      <c r="H203" s="144">
        <v>2</v>
      </c>
      <c r="I203" s="142">
        <v>1400.2000000000003</v>
      </c>
      <c r="J203" s="142">
        <v>549.5</v>
      </c>
      <c r="K203" s="34" t="s">
        <v>42</v>
      </c>
      <c r="L203" s="142">
        <f>I203*O203</f>
        <v>214804.68200000003</v>
      </c>
      <c r="M203" s="147">
        <f>I203*P203</f>
        <v>21283.040000000005</v>
      </c>
      <c r="N203" s="147">
        <f t="shared" si="16"/>
        <v>236087.72200000004</v>
      </c>
      <c r="O203" s="147">
        <v>153.41</v>
      </c>
      <c r="P203" s="147">
        <v>15.2</v>
      </c>
      <c r="Q203" s="29"/>
      <c r="R203" s="47"/>
      <c r="S203" s="146" t="s">
        <v>36</v>
      </c>
      <c r="T203" s="146" t="s">
        <v>37</v>
      </c>
    </row>
    <row r="204" spans="1:20" ht="37.5" x14ac:dyDescent="0.3">
      <c r="B204" s="141">
        <v>7</v>
      </c>
      <c r="C204" s="144">
        <v>6</v>
      </c>
      <c r="D204" s="145" t="s">
        <v>168</v>
      </c>
      <c r="E204" s="144">
        <v>1972</v>
      </c>
      <c r="F204" s="144"/>
      <c r="G204" s="144" t="s">
        <v>34</v>
      </c>
      <c r="H204" s="144">
        <v>2</v>
      </c>
      <c r="I204" s="142">
        <v>644.41000000000008</v>
      </c>
      <c r="J204" s="142">
        <v>351.8</v>
      </c>
      <c r="K204" s="34" t="s">
        <v>42</v>
      </c>
      <c r="L204" s="142">
        <f>I204*O204</f>
        <v>105580.13440000001</v>
      </c>
      <c r="M204" s="147">
        <f>I204*P204</f>
        <v>9795.0320000000011</v>
      </c>
      <c r="N204" s="147">
        <f t="shared" si="16"/>
        <v>115375.16640000002</v>
      </c>
      <c r="O204" s="147">
        <v>163.84</v>
      </c>
      <c r="P204" s="147">
        <v>15.2</v>
      </c>
      <c r="Q204" s="29"/>
      <c r="R204" s="47"/>
      <c r="S204" s="146" t="s">
        <v>36</v>
      </c>
      <c r="T204" s="146" t="s">
        <v>37</v>
      </c>
    </row>
    <row r="205" spans="1:20" x14ac:dyDescent="0.3">
      <c r="B205" s="146"/>
      <c r="C205" s="144"/>
      <c r="D205" s="25" t="s">
        <v>169</v>
      </c>
      <c r="E205" s="144"/>
      <c r="F205" s="144"/>
      <c r="G205" s="144"/>
      <c r="H205" s="144"/>
      <c r="I205" s="26">
        <f>SUM(I206:I206)</f>
        <v>647.9</v>
      </c>
      <c r="J205" s="26"/>
      <c r="K205" s="145"/>
      <c r="L205" s="26">
        <f>SUM(L206:L206)</f>
        <v>754064.89399999985</v>
      </c>
      <c r="M205" s="30">
        <f>SUM(M206:M206)</f>
        <v>23350.315999999999</v>
      </c>
      <c r="N205" s="30">
        <f>SUM(N206:N206)</f>
        <v>777415.20999999985</v>
      </c>
      <c r="O205" s="147"/>
      <c r="P205" s="147"/>
      <c r="Q205" s="29">
        <v>700840</v>
      </c>
      <c r="R205" s="30">
        <f>Q205-N205</f>
        <v>-76575.209999999846</v>
      </c>
      <c r="S205" s="146"/>
      <c r="T205" s="146"/>
    </row>
    <row r="206" spans="1:20" x14ac:dyDescent="0.3">
      <c r="B206" s="146">
        <v>1</v>
      </c>
      <c r="C206" s="144">
        <v>1</v>
      </c>
      <c r="D206" s="145" t="s">
        <v>170</v>
      </c>
      <c r="E206" s="144">
        <v>1976</v>
      </c>
      <c r="F206" s="144"/>
      <c r="G206" s="144" t="s">
        <v>34</v>
      </c>
      <c r="H206" s="144">
        <v>2</v>
      </c>
      <c r="I206" s="142">
        <v>647.9</v>
      </c>
      <c r="J206" s="142">
        <v>350.7</v>
      </c>
      <c r="K206" s="34" t="s">
        <v>48</v>
      </c>
      <c r="L206" s="142">
        <f>I206*O206</f>
        <v>754064.89399999985</v>
      </c>
      <c r="M206" s="147">
        <f>I206*P206</f>
        <v>23350.315999999999</v>
      </c>
      <c r="N206" s="147">
        <f>L206+M206</f>
        <v>777415.20999999985</v>
      </c>
      <c r="O206" s="147">
        <v>1163.8599999999999</v>
      </c>
      <c r="P206" s="147">
        <v>36.04</v>
      </c>
      <c r="Q206" s="29"/>
      <c r="R206" s="24"/>
      <c r="S206" s="146" t="s">
        <v>36</v>
      </c>
      <c r="T206" s="146" t="s">
        <v>37</v>
      </c>
    </row>
    <row r="207" spans="1:20" x14ac:dyDescent="0.3">
      <c r="B207" s="146"/>
      <c r="C207" s="144"/>
      <c r="D207" s="25" t="s">
        <v>172</v>
      </c>
      <c r="E207" s="32"/>
      <c r="F207" s="32"/>
      <c r="G207" s="32"/>
      <c r="H207" s="32"/>
      <c r="I207" s="106">
        <f>SUM(I208:I300)</f>
        <v>375159.4499999999</v>
      </c>
      <c r="J207" s="26"/>
      <c r="K207" s="25"/>
      <c r="L207" s="106">
        <f>SUM(L208:L300)</f>
        <v>327070387.89759994</v>
      </c>
      <c r="M207" s="106">
        <f>SUM(M208:M300)</f>
        <v>8118509.6216000021</v>
      </c>
      <c r="N207" s="106">
        <f>SUM(N208:N300)</f>
        <v>335188897.51920009</v>
      </c>
      <c r="O207" s="32"/>
      <c r="P207" s="147"/>
      <c r="Q207" s="29">
        <v>295214750</v>
      </c>
      <c r="R207" s="30">
        <f>Q207-N207</f>
        <v>-39974147.519200087</v>
      </c>
      <c r="S207" s="146"/>
      <c r="T207" s="146"/>
    </row>
    <row r="208" spans="1:20" ht="77.25" customHeight="1" x14ac:dyDescent="0.3">
      <c r="B208" s="146">
        <v>1</v>
      </c>
      <c r="C208" s="144">
        <v>1</v>
      </c>
      <c r="D208" s="145" t="s">
        <v>173</v>
      </c>
      <c r="E208" s="144">
        <v>1989</v>
      </c>
      <c r="F208" s="146"/>
      <c r="G208" s="144" t="s">
        <v>83</v>
      </c>
      <c r="H208" s="144">
        <v>9</v>
      </c>
      <c r="I208" s="142">
        <v>19139.100000000002</v>
      </c>
      <c r="J208" s="142">
        <v>12360.7</v>
      </c>
      <c r="K208" s="145" t="s">
        <v>174</v>
      </c>
      <c r="L208" s="53">
        <f>I208*O208</f>
        <v>14780744.148000002</v>
      </c>
      <c r="M208" s="147">
        <f>I208*P208</f>
        <v>316369.32300000003</v>
      </c>
      <c r="N208" s="147">
        <f t="shared" ref="N208:N271" si="17">L208+M208</f>
        <v>15097113.471000003</v>
      </c>
      <c r="O208" s="142">
        <v>772.28</v>
      </c>
      <c r="P208" s="147">
        <v>16.53</v>
      </c>
      <c r="Q208" s="29"/>
      <c r="R208" s="24"/>
      <c r="S208" s="146" t="s">
        <v>36</v>
      </c>
      <c r="T208" s="146" t="s">
        <v>37</v>
      </c>
    </row>
    <row r="209" spans="2:20" ht="37.5" x14ac:dyDescent="0.3">
      <c r="B209" s="146">
        <v>2</v>
      </c>
      <c r="C209" s="186">
        <v>2</v>
      </c>
      <c r="D209" s="188" t="s">
        <v>175</v>
      </c>
      <c r="E209" s="186">
        <v>1959</v>
      </c>
      <c r="F209" s="184"/>
      <c r="G209" s="186" t="s">
        <v>63</v>
      </c>
      <c r="H209" s="186">
        <v>2</v>
      </c>
      <c r="I209" s="193">
        <v>523.70000000000005</v>
      </c>
      <c r="J209" s="193">
        <v>304.2</v>
      </c>
      <c r="K209" s="145" t="s">
        <v>42</v>
      </c>
      <c r="L209" s="53">
        <f>I209*O209</f>
        <v>65273.968000000008</v>
      </c>
      <c r="M209" s="147">
        <f>I209*P209</f>
        <v>7986.4250000000011</v>
      </c>
      <c r="N209" s="147">
        <f t="shared" si="17"/>
        <v>73260.393000000011</v>
      </c>
      <c r="O209" s="142">
        <v>124.64</v>
      </c>
      <c r="P209" s="147">
        <v>15.25</v>
      </c>
      <c r="Q209" s="29"/>
      <c r="R209" s="24"/>
      <c r="S209" s="146" t="s">
        <v>36</v>
      </c>
      <c r="T209" s="146" t="s">
        <v>37</v>
      </c>
    </row>
    <row r="210" spans="2:20" x14ac:dyDescent="0.3">
      <c r="B210" s="146">
        <v>3</v>
      </c>
      <c r="C210" s="187"/>
      <c r="D210" s="189"/>
      <c r="E210" s="187"/>
      <c r="F210" s="185"/>
      <c r="G210" s="187"/>
      <c r="H210" s="187"/>
      <c r="I210" s="194"/>
      <c r="J210" s="194"/>
      <c r="K210" s="145" t="s">
        <v>48</v>
      </c>
      <c r="L210" s="53">
        <f>I209*O210</f>
        <v>445642.51500000007</v>
      </c>
      <c r="M210" s="147">
        <f>I209*P210</f>
        <v>9536.5770000000011</v>
      </c>
      <c r="N210" s="147">
        <f t="shared" si="17"/>
        <v>455179.09200000006</v>
      </c>
      <c r="O210" s="142">
        <v>850.95</v>
      </c>
      <c r="P210" s="147">
        <v>18.21</v>
      </c>
      <c r="Q210" s="29"/>
      <c r="R210" s="24"/>
      <c r="S210" s="146" t="s">
        <v>36</v>
      </c>
      <c r="T210" s="146" t="s">
        <v>37</v>
      </c>
    </row>
    <row r="211" spans="2:20" ht="37.5" x14ac:dyDescent="0.3">
      <c r="B211" s="146">
        <v>4</v>
      </c>
      <c r="C211" s="186">
        <v>3</v>
      </c>
      <c r="D211" s="188" t="s">
        <v>176</v>
      </c>
      <c r="E211" s="186">
        <v>1960</v>
      </c>
      <c r="F211" s="184"/>
      <c r="G211" s="186" t="s">
        <v>63</v>
      </c>
      <c r="H211" s="186">
        <v>2</v>
      </c>
      <c r="I211" s="193">
        <v>504.38</v>
      </c>
      <c r="J211" s="193">
        <v>297.7</v>
      </c>
      <c r="K211" s="145" t="s">
        <v>42</v>
      </c>
      <c r="L211" s="53">
        <f>I211*O211</f>
        <v>62865.923199999997</v>
      </c>
      <c r="M211" s="147">
        <f>I211*P211</f>
        <v>7691.7950000000001</v>
      </c>
      <c r="N211" s="147">
        <f t="shared" si="17"/>
        <v>70557.718200000003</v>
      </c>
      <c r="O211" s="142">
        <v>124.64</v>
      </c>
      <c r="P211" s="147">
        <v>15.25</v>
      </c>
      <c r="Q211" s="29"/>
      <c r="R211" s="24"/>
      <c r="S211" s="146" t="s">
        <v>36</v>
      </c>
      <c r="T211" s="146" t="s">
        <v>37</v>
      </c>
    </row>
    <row r="212" spans="2:20" x14ac:dyDescent="0.3">
      <c r="B212" s="146">
        <v>5</v>
      </c>
      <c r="C212" s="187"/>
      <c r="D212" s="189"/>
      <c r="E212" s="187"/>
      <c r="F212" s="185"/>
      <c r="G212" s="187"/>
      <c r="H212" s="187"/>
      <c r="I212" s="194"/>
      <c r="J212" s="194"/>
      <c r="K212" s="145" t="s">
        <v>48</v>
      </c>
      <c r="L212" s="53">
        <f>I211*O212</f>
        <v>429202.16100000002</v>
      </c>
      <c r="M212" s="147">
        <f>I211*P212</f>
        <v>9184.7597999999998</v>
      </c>
      <c r="N212" s="147">
        <f t="shared" si="17"/>
        <v>438386.92080000002</v>
      </c>
      <c r="O212" s="142">
        <v>850.95</v>
      </c>
      <c r="P212" s="147">
        <v>18.21</v>
      </c>
      <c r="Q212" s="29"/>
      <c r="R212" s="24"/>
      <c r="S212" s="146" t="s">
        <v>36</v>
      </c>
      <c r="T212" s="146" t="s">
        <v>37</v>
      </c>
    </row>
    <row r="213" spans="2:20" ht="37.5" x14ac:dyDescent="0.3">
      <c r="B213" s="146">
        <v>6</v>
      </c>
      <c r="C213" s="144">
        <v>4</v>
      </c>
      <c r="D213" s="145" t="s">
        <v>177</v>
      </c>
      <c r="E213" s="144">
        <v>1967</v>
      </c>
      <c r="F213" s="144"/>
      <c r="G213" s="144" t="s">
        <v>83</v>
      </c>
      <c r="H213" s="144">
        <v>5</v>
      </c>
      <c r="I213" s="142">
        <v>4169.8</v>
      </c>
      <c r="J213" s="142">
        <v>2608.8000000000002</v>
      </c>
      <c r="K213" s="54" t="s">
        <v>48</v>
      </c>
      <c r="L213" s="53">
        <f t="shared" ref="L213:L226" si="18">I213*O213</f>
        <v>4228760.9720000001</v>
      </c>
      <c r="M213" s="147">
        <f t="shared" ref="M213:M226" si="19">I213*P213</f>
        <v>90484.66</v>
      </c>
      <c r="N213" s="147">
        <f t="shared" si="17"/>
        <v>4319245.6320000002</v>
      </c>
      <c r="O213" s="55">
        <v>1014.14</v>
      </c>
      <c r="P213" s="147">
        <v>21.7</v>
      </c>
      <c r="Q213" s="29"/>
      <c r="R213" s="24"/>
      <c r="S213" s="146" t="s">
        <v>36</v>
      </c>
      <c r="T213" s="146" t="s">
        <v>37</v>
      </c>
    </row>
    <row r="214" spans="2:20" x14ac:dyDescent="0.3">
      <c r="B214" s="146">
        <v>7</v>
      </c>
      <c r="C214" s="144">
        <v>5</v>
      </c>
      <c r="D214" s="145" t="s">
        <v>178</v>
      </c>
      <c r="E214" s="144">
        <v>1966</v>
      </c>
      <c r="F214" s="144"/>
      <c r="G214" s="144" t="s">
        <v>34</v>
      </c>
      <c r="H214" s="144">
        <v>4</v>
      </c>
      <c r="I214" s="142">
        <v>3529.7</v>
      </c>
      <c r="J214" s="142">
        <v>1968.6</v>
      </c>
      <c r="K214" s="54" t="s">
        <v>48</v>
      </c>
      <c r="L214" s="53">
        <f t="shared" si="18"/>
        <v>3672935.2259999993</v>
      </c>
      <c r="M214" s="147">
        <f t="shared" si="19"/>
        <v>78606.418999999994</v>
      </c>
      <c r="N214" s="147">
        <f t="shared" si="17"/>
        <v>3751541.6449999996</v>
      </c>
      <c r="O214" s="55">
        <v>1040.58</v>
      </c>
      <c r="P214" s="147">
        <v>22.27</v>
      </c>
      <c r="Q214" s="29"/>
      <c r="R214" s="24"/>
      <c r="S214" s="146" t="s">
        <v>36</v>
      </c>
      <c r="T214" s="146" t="s">
        <v>37</v>
      </c>
    </row>
    <row r="215" spans="2:20" x14ac:dyDescent="0.3">
      <c r="B215" s="146">
        <v>8</v>
      </c>
      <c r="C215" s="144">
        <v>6</v>
      </c>
      <c r="D215" s="145" t="s">
        <v>179</v>
      </c>
      <c r="E215" s="144">
        <v>1967</v>
      </c>
      <c r="F215" s="144"/>
      <c r="G215" s="144" t="s">
        <v>34</v>
      </c>
      <c r="H215" s="144">
        <v>4</v>
      </c>
      <c r="I215" s="142">
        <v>3509.6</v>
      </c>
      <c r="J215" s="142">
        <v>1965</v>
      </c>
      <c r="K215" s="54" t="s">
        <v>48</v>
      </c>
      <c r="L215" s="53">
        <f t="shared" si="18"/>
        <v>3652019.5679999995</v>
      </c>
      <c r="M215" s="147">
        <f t="shared" si="19"/>
        <v>78158.792000000001</v>
      </c>
      <c r="N215" s="147">
        <f t="shared" si="17"/>
        <v>3730178.3599999994</v>
      </c>
      <c r="O215" s="55">
        <v>1040.58</v>
      </c>
      <c r="P215" s="147">
        <v>22.27</v>
      </c>
      <c r="Q215" s="29"/>
      <c r="R215" s="24"/>
      <c r="S215" s="146" t="s">
        <v>36</v>
      </c>
      <c r="T215" s="146" t="s">
        <v>37</v>
      </c>
    </row>
    <row r="216" spans="2:20" x14ac:dyDescent="0.3">
      <c r="B216" s="146">
        <v>9</v>
      </c>
      <c r="C216" s="144">
        <v>7</v>
      </c>
      <c r="D216" s="145" t="s">
        <v>180</v>
      </c>
      <c r="E216" s="146">
        <v>1985</v>
      </c>
      <c r="F216" s="146"/>
      <c r="G216" s="146" t="s">
        <v>83</v>
      </c>
      <c r="H216" s="146">
        <v>5</v>
      </c>
      <c r="I216" s="142">
        <v>4800.2</v>
      </c>
      <c r="J216" s="147">
        <v>2847.1</v>
      </c>
      <c r="K216" s="54" t="s">
        <v>48</v>
      </c>
      <c r="L216" s="53">
        <f t="shared" si="18"/>
        <v>4868074.8279999997</v>
      </c>
      <c r="M216" s="147">
        <f t="shared" si="19"/>
        <v>104164.34</v>
      </c>
      <c r="N216" s="147">
        <f t="shared" si="17"/>
        <v>4972239.1679999996</v>
      </c>
      <c r="O216" s="146">
        <v>1014.14</v>
      </c>
      <c r="P216" s="147">
        <v>21.7</v>
      </c>
      <c r="Q216" s="29"/>
      <c r="R216" s="24"/>
      <c r="S216" s="146" t="s">
        <v>36</v>
      </c>
      <c r="T216" s="146" t="s">
        <v>37</v>
      </c>
    </row>
    <row r="217" spans="2:20" ht="37.5" x14ac:dyDescent="0.3">
      <c r="B217" s="146">
        <v>10</v>
      </c>
      <c r="C217" s="144">
        <v>8</v>
      </c>
      <c r="D217" s="145" t="s">
        <v>181</v>
      </c>
      <c r="E217" s="146">
        <v>1965</v>
      </c>
      <c r="F217" s="146"/>
      <c r="G217" s="146" t="s">
        <v>34</v>
      </c>
      <c r="H217" s="146">
        <v>5</v>
      </c>
      <c r="I217" s="142">
        <v>4410.7</v>
      </c>
      <c r="J217" s="147">
        <v>3014.3</v>
      </c>
      <c r="K217" s="54" t="s">
        <v>48</v>
      </c>
      <c r="L217" s="53">
        <f t="shared" si="18"/>
        <v>4589686.2059999993</v>
      </c>
      <c r="M217" s="147">
        <f t="shared" si="19"/>
        <v>98226.28899999999</v>
      </c>
      <c r="N217" s="147">
        <f t="shared" si="17"/>
        <v>4687912.4949999992</v>
      </c>
      <c r="O217" s="55">
        <v>1040.58</v>
      </c>
      <c r="P217" s="147">
        <v>22.27</v>
      </c>
      <c r="Q217" s="29"/>
      <c r="R217" s="24"/>
      <c r="S217" s="146" t="s">
        <v>36</v>
      </c>
      <c r="T217" s="146" t="s">
        <v>37</v>
      </c>
    </row>
    <row r="218" spans="2:20" ht="37.5" x14ac:dyDescent="0.3">
      <c r="B218" s="146">
        <v>11</v>
      </c>
      <c r="C218" s="144">
        <v>9</v>
      </c>
      <c r="D218" s="145" t="s">
        <v>182</v>
      </c>
      <c r="E218" s="146">
        <v>1967</v>
      </c>
      <c r="F218" s="146"/>
      <c r="G218" s="146" t="s">
        <v>34</v>
      </c>
      <c r="H218" s="146">
        <v>5</v>
      </c>
      <c r="I218" s="142">
        <v>5258.7</v>
      </c>
      <c r="J218" s="147">
        <f>3282.9+333.2+451.4</f>
        <v>4067.5</v>
      </c>
      <c r="K218" s="54" t="s">
        <v>48</v>
      </c>
      <c r="L218" s="53">
        <f t="shared" si="18"/>
        <v>5472098.0459999992</v>
      </c>
      <c r="M218" s="147">
        <f t="shared" si="19"/>
        <v>117111.249</v>
      </c>
      <c r="N218" s="147">
        <f t="shared" si="17"/>
        <v>5589209.294999999</v>
      </c>
      <c r="O218" s="55">
        <v>1040.58</v>
      </c>
      <c r="P218" s="147">
        <v>22.27</v>
      </c>
      <c r="Q218" s="29"/>
      <c r="R218" s="24"/>
      <c r="S218" s="146" t="s">
        <v>36</v>
      </c>
      <c r="T218" s="146" t="s">
        <v>37</v>
      </c>
    </row>
    <row r="219" spans="2:20" ht="37.5" x14ac:dyDescent="0.3">
      <c r="B219" s="146">
        <v>12</v>
      </c>
      <c r="C219" s="144">
        <v>10</v>
      </c>
      <c r="D219" s="145" t="s">
        <v>183</v>
      </c>
      <c r="E219" s="146">
        <v>1967</v>
      </c>
      <c r="F219" s="146"/>
      <c r="G219" s="146" t="s">
        <v>83</v>
      </c>
      <c r="H219" s="146">
        <v>5</v>
      </c>
      <c r="I219" s="142">
        <v>5540.6</v>
      </c>
      <c r="J219" s="147">
        <f>3561.5+389.9+404.1</f>
        <v>4355.5</v>
      </c>
      <c r="K219" s="54" t="s">
        <v>48</v>
      </c>
      <c r="L219" s="53">
        <f t="shared" si="18"/>
        <v>5618944.0840000007</v>
      </c>
      <c r="M219" s="147">
        <f t="shared" si="19"/>
        <v>120231.02</v>
      </c>
      <c r="N219" s="147">
        <f t="shared" si="17"/>
        <v>5739175.1040000003</v>
      </c>
      <c r="O219" s="146">
        <v>1014.14</v>
      </c>
      <c r="P219" s="147">
        <v>21.7</v>
      </c>
      <c r="Q219" s="29"/>
      <c r="R219" s="24"/>
      <c r="S219" s="146" t="s">
        <v>36</v>
      </c>
      <c r="T219" s="146" t="s">
        <v>37</v>
      </c>
    </row>
    <row r="220" spans="2:20" ht="37.5" x14ac:dyDescent="0.3">
      <c r="B220" s="146">
        <v>13</v>
      </c>
      <c r="C220" s="144">
        <v>11</v>
      </c>
      <c r="D220" s="145" t="s">
        <v>184</v>
      </c>
      <c r="E220" s="144">
        <v>1988</v>
      </c>
      <c r="F220" s="32"/>
      <c r="G220" s="144" t="s">
        <v>34</v>
      </c>
      <c r="H220" s="144">
        <v>5</v>
      </c>
      <c r="I220" s="142">
        <v>5550.2</v>
      </c>
      <c r="J220" s="147">
        <f>3182.7+752.2+359.5</f>
        <v>4294.3999999999996</v>
      </c>
      <c r="K220" s="54" t="s">
        <v>48</v>
      </c>
      <c r="L220" s="53">
        <f t="shared" si="18"/>
        <v>5775427.1159999995</v>
      </c>
      <c r="M220" s="147">
        <f t="shared" si="19"/>
        <v>123602.954</v>
      </c>
      <c r="N220" s="147">
        <f t="shared" si="17"/>
        <v>5899030.0699999994</v>
      </c>
      <c r="O220" s="55">
        <v>1040.58</v>
      </c>
      <c r="P220" s="147">
        <v>22.27</v>
      </c>
      <c r="Q220" s="29"/>
      <c r="R220" s="24"/>
      <c r="S220" s="146" t="s">
        <v>36</v>
      </c>
      <c r="T220" s="146" t="s">
        <v>37</v>
      </c>
    </row>
    <row r="221" spans="2:20" x14ac:dyDescent="0.3">
      <c r="B221" s="146">
        <v>14</v>
      </c>
      <c r="C221" s="144">
        <v>12</v>
      </c>
      <c r="D221" s="145" t="s">
        <v>185</v>
      </c>
      <c r="E221" s="144">
        <v>1969</v>
      </c>
      <c r="F221" s="32"/>
      <c r="G221" s="144" t="s">
        <v>34</v>
      </c>
      <c r="H221" s="144">
        <v>4</v>
      </c>
      <c r="I221" s="142">
        <v>5116</v>
      </c>
      <c r="J221" s="147">
        <f>1907.6+715.9</f>
        <v>2623.5</v>
      </c>
      <c r="K221" s="145" t="s">
        <v>48</v>
      </c>
      <c r="L221" s="53">
        <f t="shared" si="18"/>
        <v>5323607.2799999993</v>
      </c>
      <c r="M221" s="147">
        <f t="shared" si="19"/>
        <v>113933.31999999999</v>
      </c>
      <c r="N221" s="147">
        <f t="shared" si="17"/>
        <v>5437540.5999999996</v>
      </c>
      <c r="O221" s="55">
        <v>1040.58</v>
      </c>
      <c r="P221" s="147">
        <v>22.27</v>
      </c>
      <c r="Q221" s="29"/>
      <c r="R221" s="24"/>
      <c r="S221" s="146" t="s">
        <v>36</v>
      </c>
      <c r="T221" s="146" t="s">
        <v>37</v>
      </c>
    </row>
    <row r="222" spans="2:20" x14ac:dyDescent="0.3">
      <c r="B222" s="146">
        <v>15</v>
      </c>
      <c r="C222" s="144">
        <v>13</v>
      </c>
      <c r="D222" s="145" t="s">
        <v>186</v>
      </c>
      <c r="E222" s="144">
        <v>1952</v>
      </c>
      <c r="F222" s="32"/>
      <c r="G222" s="144" t="s">
        <v>34</v>
      </c>
      <c r="H222" s="144">
        <v>4</v>
      </c>
      <c r="I222" s="142">
        <v>4694.8</v>
      </c>
      <c r="J222" s="142">
        <f>1460.9+834.2</f>
        <v>2295.1000000000004</v>
      </c>
      <c r="K222" s="54" t="s">
        <v>48</v>
      </c>
      <c r="L222" s="53">
        <f t="shared" si="18"/>
        <v>4885314.9840000002</v>
      </c>
      <c r="M222" s="147">
        <f t="shared" si="19"/>
        <v>104553.196</v>
      </c>
      <c r="N222" s="147">
        <f t="shared" si="17"/>
        <v>4989868.18</v>
      </c>
      <c r="O222" s="55">
        <v>1040.58</v>
      </c>
      <c r="P222" s="147">
        <v>22.27</v>
      </c>
      <c r="Q222" s="29"/>
      <c r="R222" s="24"/>
      <c r="S222" s="146" t="s">
        <v>36</v>
      </c>
      <c r="T222" s="146" t="s">
        <v>37</v>
      </c>
    </row>
    <row r="223" spans="2:20" x14ac:dyDescent="0.3">
      <c r="B223" s="146">
        <v>16</v>
      </c>
      <c r="C223" s="144">
        <v>14</v>
      </c>
      <c r="D223" s="145" t="s">
        <v>187</v>
      </c>
      <c r="E223" s="144">
        <v>1964</v>
      </c>
      <c r="F223" s="32"/>
      <c r="G223" s="144" t="s">
        <v>34</v>
      </c>
      <c r="H223" s="144">
        <v>5</v>
      </c>
      <c r="I223" s="142">
        <v>8311.7999999999993</v>
      </c>
      <c r="J223" s="142">
        <v>3646.4</v>
      </c>
      <c r="K223" s="54" t="s">
        <v>48</v>
      </c>
      <c r="L223" s="53">
        <f t="shared" si="18"/>
        <v>8649092.8439999986</v>
      </c>
      <c r="M223" s="147">
        <f t="shared" si="19"/>
        <v>185103.78599999999</v>
      </c>
      <c r="N223" s="147">
        <f t="shared" si="17"/>
        <v>8834196.629999999</v>
      </c>
      <c r="O223" s="55">
        <v>1040.58</v>
      </c>
      <c r="P223" s="147">
        <v>22.27</v>
      </c>
      <c r="Q223" s="29"/>
      <c r="R223" s="24"/>
      <c r="S223" s="146" t="s">
        <v>36</v>
      </c>
      <c r="T223" s="146" t="s">
        <v>37</v>
      </c>
    </row>
    <row r="224" spans="2:20" x14ac:dyDescent="0.3">
      <c r="B224" s="146">
        <v>17</v>
      </c>
      <c r="C224" s="144">
        <v>15</v>
      </c>
      <c r="D224" s="145" t="s">
        <v>188</v>
      </c>
      <c r="E224" s="144">
        <v>1940</v>
      </c>
      <c r="F224" s="32"/>
      <c r="G224" s="144" t="s">
        <v>34</v>
      </c>
      <c r="H224" s="144">
        <v>4</v>
      </c>
      <c r="I224" s="142">
        <v>2569.8000000000002</v>
      </c>
      <c r="J224" s="142">
        <v>1339.3</v>
      </c>
      <c r="K224" s="54" t="s">
        <v>48</v>
      </c>
      <c r="L224" s="53">
        <f t="shared" si="18"/>
        <v>2674082.4840000002</v>
      </c>
      <c r="M224" s="147">
        <f t="shared" si="19"/>
        <v>57229.446000000004</v>
      </c>
      <c r="N224" s="147">
        <f>L224+M224</f>
        <v>2731311.93</v>
      </c>
      <c r="O224" s="55">
        <v>1040.58</v>
      </c>
      <c r="P224" s="147">
        <v>22.27</v>
      </c>
      <c r="Q224" s="29"/>
      <c r="R224" s="24"/>
      <c r="S224" s="146" t="s">
        <v>36</v>
      </c>
      <c r="T224" s="146" t="s">
        <v>37</v>
      </c>
    </row>
    <row r="225" spans="2:20" x14ac:dyDescent="0.3">
      <c r="B225" s="146">
        <v>18</v>
      </c>
      <c r="C225" s="144">
        <v>16</v>
      </c>
      <c r="D225" s="145" t="s">
        <v>189</v>
      </c>
      <c r="E225" s="144">
        <v>1937</v>
      </c>
      <c r="F225" s="144"/>
      <c r="G225" s="144" t="s">
        <v>34</v>
      </c>
      <c r="H225" s="144">
        <v>2</v>
      </c>
      <c r="I225" s="142">
        <v>2366.9</v>
      </c>
      <c r="J225" s="142">
        <v>996.4</v>
      </c>
      <c r="K225" s="54" t="s">
        <v>48</v>
      </c>
      <c r="L225" s="53">
        <f t="shared" si="18"/>
        <v>2529411.3540000003</v>
      </c>
      <c r="M225" s="147">
        <f t="shared" si="19"/>
        <v>92758.811000000002</v>
      </c>
      <c r="N225" s="147">
        <f t="shared" si="17"/>
        <v>2622170.1650000005</v>
      </c>
      <c r="O225" s="55">
        <v>1068.6600000000001</v>
      </c>
      <c r="P225" s="147">
        <v>39.19</v>
      </c>
      <c r="Q225" s="29"/>
      <c r="R225" s="24"/>
      <c r="S225" s="146" t="s">
        <v>36</v>
      </c>
      <c r="T225" s="146" t="s">
        <v>37</v>
      </c>
    </row>
    <row r="226" spans="2:20" ht="37.5" x14ac:dyDescent="0.3">
      <c r="B226" s="146">
        <v>19</v>
      </c>
      <c r="C226" s="186">
        <v>17</v>
      </c>
      <c r="D226" s="188" t="s">
        <v>190</v>
      </c>
      <c r="E226" s="186">
        <v>1984</v>
      </c>
      <c r="F226" s="184"/>
      <c r="G226" s="186" t="s">
        <v>83</v>
      </c>
      <c r="H226" s="186">
        <v>5</v>
      </c>
      <c r="I226" s="193">
        <v>7093.8</v>
      </c>
      <c r="J226" s="193">
        <v>3989.5</v>
      </c>
      <c r="K226" s="145" t="s">
        <v>45</v>
      </c>
      <c r="L226" s="53">
        <f t="shared" si="18"/>
        <v>2829149.3160000001</v>
      </c>
      <c r="M226" s="147">
        <f t="shared" si="19"/>
        <v>111443.59800000001</v>
      </c>
      <c r="N226" s="147">
        <f>L226+M226</f>
        <v>2940592.9140000003</v>
      </c>
      <c r="O226" s="55">
        <v>398.82</v>
      </c>
      <c r="P226" s="147">
        <v>15.71</v>
      </c>
      <c r="Q226" s="29"/>
      <c r="R226" s="24"/>
      <c r="S226" s="146" t="s">
        <v>36</v>
      </c>
      <c r="T226" s="146" t="s">
        <v>37</v>
      </c>
    </row>
    <row r="227" spans="2:20" ht="56.25" x14ac:dyDescent="0.3">
      <c r="B227" s="146">
        <v>20</v>
      </c>
      <c r="C227" s="187"/>
      <c r="D227" s="189"/>
      <c r="E227" s="187"/>
      <c r="F227" s="185"/>
      <c r="G227" s="187"/>
      <c r="H227" s="187"/>
      <c r="I227" s="194"/>
      <c r="J227" s="194"/>
      <c r="K227" s="145" t="s">
        <v>84</v>
      </c>
      <c r="L227" s="53">
        <f>I226*O227</f>
        <v>954825.48</v>
      </c>
      <c r="M227" s="147">
        <f>I226*P227</f>
        <v>100377.27</v>
      </c>
      <c r="N227" s="147">
        <f>L227+M227</f>
        <v>1055202.75</v>
      </c>
      <c r="O227" s="55">
        <v>134.6</v>
      </c>
      <c r="P227" s="147">
        <v>14.15</v>
      </c>
      <c r="Q227" s="29"/>
      <c r="R227" s="24"/>
      <c r="S227" s="146" t="s">
        <v>36</v>
      </c>
      <c r="T227" s="146" t="s">
        <v>37</v>
      </c>
    </row>
    <row r="228" spans="2:20" ht="56.25" x14ac:dyDescent="0.3">
      <c r="B228" s="146">
        <v>21</v>
      </c>
      <c r="C228" s="144">
        <v>18</v>
      </c>
      <c r="D228" s="145" t="s">
        <v>191</v>
      </c>
      <c r="E228" s="144">
        <v>1987</v>
      </c>
      <c r="F228" s="146"/>
      <c r="G228" s="144" t="s">
        <v>83</v>
      </c>
      <c r="H228" s="144">
        <v>9</v>
      </c>
      <c r="I228" s="142">
        <v>9104.7999999999993</v>
      </c>
      <c r="J228" s="142">
        <f>5803.5+726.9</f>
        <v>6530.4</v>
      </c>
      <c r="K228" s="145" t="s">
        <v>174</v>
      </c>
      <c r="L228" s="53">
        <f t="shared" ref="L228:L262" si="20">I228*O228</f>
        <v>7031454.9439999992</v>
      </c>
      <c r="M228" s="147">
        <f t="shared" ref="M228:M262" si="21">I228*P228</f>
        <v>150502.34400000001</v>
      </c>
      <c r="N228" s="147">
        <f t="shared" si="17"/>
        <v>7181957.2879999988</v>
      </c>
      <c r="O228" s="142">
        <v>772.28</v>
      </c>
      <c r="P228" s="147">
        <v>16.53</v>
      </c>
      <c r="Q228" s="29"/>
      <c r="R228" s="24"/>
      <c r="S228" s="146" t="s">
        <v>36</v>
      </c>
      <c r="T228" s="146" t="s">
        <v>37</v>
      </c>
    </row>
    <row r="229" spans="2:20" ht="56.25" x14ac:dyDescent="0.3">
      <c r="B229" s="146">
        <v>22</v>
      </c>
      <c r="C229" s="144">
        <v>19</v>
      </c>
      <c r="D229" s="145" t="s">
        <v>192</v>
      </c>
      <c r="E229" s="144">
        <v>1987</v>
      </c>
      <c r="F229" s="146"/>
      <c r="G229" s="144" t="s">
        <v>83</v>
      </c>
      <c r="H229" s="144">
        <v>9</v>
      </c>
      <c r="I229" s="142">
        <v>11316.899999999998</v>
      </c>
      <c r="J229" s="142">
        <v>5816.1</v>
      </c>
      <c r="K229" s="145" t="s">
        <v>174</v>
      </c>
      <c r="L229" s="53">
        <f t="shared" si="20"/>
        <v>8739815.5319999978</v>
      </c>
      <c r="M229" s="147">
        <f t="shared" si="21"/>
        <v>187068.35699999999</v>
      </c>
      <c r="N229" s="147">
        <f t="shared" si="17"/>
        <v>8926883.8889999986</v>
      </c>
      <c r="O229" s="142">
        <v>772.28</v>
      </c>
      <c r="P229" s="147">
        <v>16.53</v>
      </c>
      <c r="Q229" s="29"/>
      <c r="R229" s="24"/>
      <c r="S229" s="146" t="s">
        <v>36</v>
      </c>
      <c r="T229" s="146" t="s">
        <v>37</v>
      </c>
    </row>
    <row r="230" spans="2:20" ht="56.25" x14ac:dyDescent="0.3">
      <c r="B230" s="146">
        <v>23</v>
      </c>
      <c r="C230" s="144">
        <v>20</v>
      </c>
      <c r="D230" s="145" t="s">
        <v>193</v>
      </c>
      <c r="E230" s="144">
        <v>1987</v>
      </c>
      <c r="F230" s="146"/>
      <c r="G230" s="144" t="s">
        <v>83</v>
      </c>
      <c r="H230" s="144">
        <v>9</v>
      </c>
      <c r="I230" s="142">
        <v>11324.9</v>
      </c>
      <c r="J230" s="142">
        <v>6001.8</v>
      </c>
      <c r="K230" s="145" t="s">
        <v>174</v>
      </c>
      <c r="L230" s="53">
        <f t="shared" si="20"/>
        <v>8745993.7719999999</v>
      </c>
      <c r="M230" s="147">
        <f t="shared" si="21"/>
        <v>187200.59700000001</v>
      </c>
      <c r="N230" s="147">
        <f t="shared" si="17"/>
        <v>8933194.368999999</v>
      </c>
      <c r="O230" s="142">
        <v>772.28</v>
      </c>
      <c r="P230" s="147">
        <v>16.53</v>
      </c>
      <c r="Q230" s="29"/>
      <c r="R230" s="24"/>
      <c r="S230" s="146" t="s">
        <v>36</v>
      </c>
      <c r="T230" s="146" t="s">
        <v>37</v>
      </c>
    </row>
    <row r="231" spans="2:20" x14ac:dyDescent="0.3">
      <c r="B231" s="146">
        <v>24</v>
      </c>
      <c r="C231" s="144">
        <v>21</v>
      </c>
      <c r="D231" s="145" t="s">
        <v>194</v>
      </c>
      <c r="E231" s="144">
        <v>1930</v>
      </c>
      <c r="F231" s="146"/>
      <c r="G231" s="144" t="s">
        <v>63</v>
      </c>
      <c r="H231" s="144">
        <v>2</v>
      </c>
      <c r="I231" s="142">
        <v>785</v>
      </c>
      <c r="J231" s="142">
        <v>423.9</v>
      </c>
      <c r="K231" s="145" t="s">
        <v>48</v>
      </c>
      <c r="L231" s="53">
        <f t="shared" si="20"/>
        <v>667995.75</v>
      </c>
      <c r="M231" s="147">
        <f t="shared" si="21"/>
        <v>14294.85</v>
      </c>
      <c r="N231" s="147">
        <f t="shared" si="17"/>
        <v>682290.6</v>
      </c>
      <c r="O231" s="142">
        <v>850.95</v>
      </c>
      <c r="P231" s="147">
        <v>18.21</v>
      </c>
      <c r="Q231" s="29"/>
      <c r="R231" s="24"/>
      <c r="S231" s="146" t="s">
        <v>36</v>
      </c>
      <c r="T231" s="146" t="s">
        <v>37</v>
      </c>
    </row>
    <row r="232" spans="2:20" x14ac:dyDescent="0.3">
      <c r="B232" s="146">
        <v>25</v>
      </c>
      <c r="C232" s="144">
        <v>22</v>
      </c>
      <c r="D232" s="145" t="s">
        <v>195</v>
      </c>
      <c r="E232" s="146">
        <v>1963</v>
      </c>
      <c r="F232" s="146"/>
      <c r="G232" s="146" t="s">
        <v>34</v>
      </c>
      <c r="H232" s="146">
        <v>5</v>
      </c>
      <c r="I232" s="142">
        <v>4095.74</v>
      </c>
      <c r="J232" s="147">
        <v>2482.1999999999998</v>
      </c>
      <c r="K232" s="54" t="s">
        <v>48</v>
      </c>
      <c r="L232" s="53">
        <f t="shared" si="20"/>
        <v>4261945.1291999994</v>
      </c>
      <c r="M232" s="147">
        <f t="shared" si="21"/>
        <v>91212.129799999995</v>
      </c>
      <c r="N232" s="147">
        <f t="shared" si="17"/>
        <v>4353157.2589999996</v>
      </c>
      <c r="O232" s="55">
        <v>1040.58</v>
      </c>
      <c r="P232" s="147">
        <v>22.27</v>
      </c>
      <c r="Q232" s="29"/>
      <c r="R232" s="24"/>
      <c r="S232" s="146" t="s">
        <v>36</v>
      </c>
      <c r="T232" s="146" t="s">
        <v>37</v>
      </c>
    </row>
    <row r="233" spans="2:20" x14ac:dyDescent="0.3">
      <c r="B233" s="146">
        <v>26</v>
      </c>
      <c r="C233" s="144">
        <v>23</v>
      </c>
      <c r="D233" s="145" t="s">
        <v>196</v>
      </c>
      <c r="E233" s="144">
        <v>1959</v>
      </c>
      <c r="F233" s="144"/>
      <c r="G233" s="144" t="s">
        <v>34</v>
      </c>
      <c r="H233" s="144">
        <v>2</v>
      </c>
      <c r="I233" s="142">
        <v>1539.8000000000002</v>
      </c>
      <c r="J233" s="142">
        <v>675.7</v>
      </c>
      <c r="K233" s="54" t="s">
        <v>48</v>
      </c>
      <c r="L233" s="53">
        <f t="shared" si="20"/>
        <v>1645522.6680000003</v>
      </c>
      <c r="M233" s="147">
        <f t="shared" si="21"/>
        <v>60344.762000000002</v>
      </c>
      <c r="N233" s="147">
        <f t="shared" si="17"/>
        <v>1705867.4300000004</v>
      </c>
      <c r="O233" s="55">
        <v>1068.6600000000001</v>
      </c>
      <c r="P233" s="147">
        <v>39.19</v>
      </c>
      <c r="Q233" s="29"/>
      <c r="R233" s="24"/>
      <c r="S233" s="146" t="s">
        <v>36</v>
      </c>
      <c r="T233" s="146" t="s">
        <v>37</v>
      </c>
    </row>
    <row r="234" spans="2:20" x14ac:dyDescent="0.3">
      <c r="B234" s="146">
        <v>27</v>
      </c>
      <c r="C234" s="144">
        <v>24</v>
      </c>
      <c r="D234" s="145" t="s">
        <v>197</v>
      </c>
      <c r="E234" s="144">
        <v>1971</v>
      </c>
      <c r="F234" s="144"/>
      <c r="G234" s="144" t="s">
        <v>34</v>
      </c>
      <c r="H234" s="144">
        <v>5</v>
      </c>
      <c r="I234" s="142">
        <v>7764.9</v>
      </c>
      <c r="J234" s="142">
        <v>4387</v>
      </c>
      <c r="K234" s="54" t="s">
        <v>48</v>
      </c>
      <c r="L234" s="53">
        <f t="shared" si="20"/>
        <v>8079999.6419999991</v>
      </c>
      <c r="M234" s="147">
        <f t="shared" si="21"/>
        <v>172924.32299999997</v>
      </c>
      <c r="N234" s="147">
        <f t="shared" si="17"/>
        <v>8252923.9649999989</v>
      </c>
      <c r="O234" s="55">
        <v>1040.58</v>
      </c>
      <c r="P234" s="147">
        <v>22.27</v>
      </c>
      <c r="Q234" s="29"/>
      <c r="R234" s="24"/>
      <c r="S234" s="146" t="s">
        <v>36</v>
      </c>
      <c r="T234" s="146" t="s">
        <v>37</v>
      </c>
    </row>
    <row r="235" spans="2:20" x14ac:dyDescent="0.3">
      <c r="B235" s="146">
        <v>28</v>
      </c>
      <c r="C235" s="144">
        <v>25</v>
      </c>
      <c r="D235" s="145" t="s">
        <v>198</v>
      </c>
      <c r="E235" s="144">
        <v>1977</v>
      </c>
      <c r="F235" s="144"/>
      <c r="G235" s="144" t="s">
        <v>34</v>
      </c>
      <c r="H235" s="144">
        <v>5</v>
      </c>
      <c r="I235" s="142">
        <v>7842.0999999999995</v>
      </c>
      <c r="J235" s="142">
        <v>4606.8</v>
      </c>
      <c r="K235" s="54" t="s">
        <v>48</v>
      </c>
      <c r="L235" s="53">
        <f t="shared" si="20"/>
        <v>8160332.4179999987</v>
      </c>
      <c r="M235" s="147">
        <f t="shared" si="21"/>
        <v>174643.56699999998</v>
      </c>
      <c r="N235" s="147">
        <f t="shared" si="17"/>
        <v>8334975.9849999985</v>
      </c>
      <c r="O235" s="55">
        <v>1040.58</v>
      </c>
      <c r="P235" s="147">
        <v>22.27</v>
      </c>
      <c r="Q235" s="29"/>
      <c r="R235" s="24"/>
      <c r="S235" s="146" t="s">
        <v>36</v>
      </c>
      <c r="T235" s="146" t="s">
        <v>37</v>
      </c>
    </row>
    <row r="236" spans="2:20" x14ac:dyDescent="0.3">
      <c r="B236" s="146">
        <v>29</v>
      </c>
      <c r="C236" s="144">
        <v>26</v>
      </c>
      <c r="D236" s="145" t="s">
        <v>199</v>
      </c>
      <c r="E236" s="146">
        <v>1958</v>
      </c>
      <c r="F236" s="146"/>
      <c r="G236" s="146" t="s">
        <v>34</v>
      </c>
      <c r="H236" s="146">
        <v>5</v>
      </c>
      <c r="I236" s="142">
        <v>5280.2000000000007</v>
      </c>
      <c r="J236" s="147">
        <v>2909.5</v>
      </c>
      <c r="K236" s="54" t="s">
        <v>48</v>
      </c>
      <c r="L236" s="53">
        <f t="shared" si="20"/>
        <v>5494470.5160000008</v>
      </c>
      <c r="M236" s="147">
        <f t="shared" si="21"/>
        <v>117590.05400000002</v>
      </c>
      <c r="N236" s="147">
        <f t="shared" si="17"/>
        <v>5612060.5700000012</v>
      </c>
      <c r="O236" s="55">
        <v>1040.58</v>
      </c>
      <c r="P236" s="147">
        <v>22.27</v>
      </c>
      <c r="Q236" s="29"/>
      <c r="R236" s="24"/>
      <c r="S236" s="146" t="s">
        <v>36</v>
      </c>
      <c r="T236" s="146" t="s">
        <v>37</v>
      </c>
    </row>
    <row r="237" spans="2:20" x14ac:dyDescent="0.3">
      <c r="B237" s="146">
        <v>30</v>
      </c>
      <c r="C237" s="144">
        <v>27</v>
      </c>
      <c r="D237" s="145" t="s">
        <v>200</v>
      </c>
      <c r="E237" s="146">
        <v>1965</v>
      </c>
      <c r="F237" s="146"/>
      <c r="G237" s="146" t="s">
        <v>34</v>
      </c>
      <c r="H237" s="146">
        <v>5</v>
      </c>
      <c r="I237" s="142">
        <v>4069</v>
      </c>
      <c r="J237" s="147">
        <v>2352.6999999999998</v>
      </c>
      <c r="K237" s="54" t="s">
        <v>48</v>
      </c>
      <c r="L237" s="53">
        <f t="shared" si="20"/>
        <v>4234120.0199999996</v>
      </c>
      <c r="M237" s="147">
        <f t="shared" si="21"/>
        <v>90616.63</v>
      </c>
      <c r="N237" s="147">
        <f t="shared" si="17"/>
        <v>4324736.6499999994</v>
      </c>
      <c r="O237" s="55">
        <v>1040.58</v>
      </c>
      <c r="P237" s="147">
        <v>22.27</v>
      </c>
      <c r="Q237" s="29"/>
      <c r="R237" s="24"/>
      <c r="S237" s="146" t="s">
        <v>36</v>
      </c>
      <c r="T237" s="146" t="s">
        <v>37</v>
      </c>
    </row>
    <row r="238" spans="2:20" x14ac:dyDescent="0.3">
      <c r="B238" s="146">
        <v>31</v>
      </c>
      <c r="C238" s="144">
        <v>28</v>
      </c>
      <c r="D238" s="145" t="s">
        <v>201</v>
      </c>
      <c r="E238" s="146">
        <v>1953</v>
      </c>
      <c r="F238" s="146"/>
      <c r="G238" s="146" t="s">
        <v>34</v>
      </c>
      <c r="H238" s="146">
        <v>2</v>
      </c>
      <c r="I238" s="142">
        <v>1450.8</v>
      </c>
      <c r="J238" s="147">
        <v>793.7</v>
      </c>
      <c r="K238" s="54" t="s">
        <v>48</v>
      </c>
      <c r="L238" s="53">
        <f t="shared" si="20"/>
        <v>1628842.176</v>
      </c>
      <c r="M238" s="147">
        <f t="shared" si="21"/>
        <v>56856.851999999992</v>
      </c>
      <c r="N238" s="147">
        <f t="shared" si="17"/>
        <v>1685699.0279999999</v>
      </c>
      <c r="O238" s="146">
        <v>1122.72</v>
      </c>
      <c r="P238" s="147">
        <v>39.19</v>
      </c>
      <c r="Q238" s="29"/>
      <c r="R238" s="24"/>
      <c r="S238" s="146" t="s">
        <v>36</v>
      </c>
      <c r="T238" s="146" t="s">
        <v>37</v>
      </c>
    </row>
    <row r="239" spans="2:20" x14ac:dyDescent="0.3">
      <c r="B239" s="146">
        <v>32</v>
      </c>
      <c r="C239" s="144">
        <v>29</v>
      </c>
      <c r="D239" s="145" t="s">
        <v>202</v>
      </c>
      <c r="E239" s="146">
        <v>1952</v>
      </c>
      <c r="F239" s="146"/>
      <c r="G239" s="146" t="s">
        <v>34</v>
      </c>
      <c r="H239" s="146">
        <v>2</v>
      </c>
      <c r="I239" s="142">
        <v>1272.1000000000001</v>
      </c>
      <c r="J239" s="147">
        <v>689.3</v>
      </c>
      <c r="K239" s="54" t="s">
        <v>48</v>
      </c>
      <c r="L239" s="53">
        <f t="shared" si="20"/>
        <v>1428212.1120000002</v>
      </c>
      <c r="M239" s="147">
        <f t="shared" si="21"/>
        <v>49853.599000000002</v>
      </c>
      <c r="N239" s="147">
        <f t="shared" si="17"/>
        <v>1478065.7110000001</v>
      </c>
      <c r="O239" s="146">
        <v>1122.72</v>
      </c>
      <c r="P239" s="147">
        <v>39.19</v>
      </c>
      <c r="Q239" s="29"/>
      <c r="R239" s="24"/>
      <c r="S239" s="146" t="s">
        <v>36</v>
      </c>
      <c r="T239" s="146" t="s">
        <v>37</v>
      </c>
    </row>
    <row r="240" spans="2:20" x14ac:dyDescent="0.3">
      <c r="B240" s="146">
        <v>33</v>
      </c>
      <c r="C240" s="144">
        <v>30</v>
      </c>
      <c r="D240" s="145" t="s">
        <v>203</v>
      </c>
      <c r="E240" s="146">
        <v>1958</v>
      </c>
      <c r="F240" s="146"/>
      <c r="G240" s="146" t="s">
        <v>34</v>
      </c>
      <c r="H240" s="146">
        <v>2</v>
      </c>
      <c r="I240" s="142">
        <v>1525.3</v>
      </c>
      <c r="J240" s="147">
        <v>840.9</v>
      </c>
      <c r="K240" s="54" t="s">
        <v>48</v>
      </c>
      <c r="L240" s="53">
        <f t="shared" si="20"/>
        <v>1712484.8159999999</v>
      </c>
      <c r="M240" s="147">
        <f t="shared" si="21"/>
        <v>59776.506999999998</v>
      </c>
      <c r="N240" s="147">
        <f t="shared" si="17"/>
        <v>1772261.3229999999</v>
      </c>
      <c r="O240" s="146">
        <v>1122.72</v>
      </c>
      <c r="P240" s="147">
        <v>39.19</v>
      </c>
      <c r="Q240" s="29"/>
      <c r="R240" s="24"/>
      <c r="S240" s="146" t="s">
        <v>36</v>
      </c>
      <c r="T240" s="146" t="s">
        <v>37</v>
      </c>
    </row>
    <row r="241" spans="2:20" x14ac:dyDescent="0.3">
      <c r="B241" s="146">
        <v>34</v>
      </c>
      <c r="C241" s="144">
        <v>31</v>
      </c>
      <c r="D241" s="145" t="s">
        <v>204</v>
      </c>
      <c r="E241" s="144">
        <v>1939</v>
      </c>
      <c r="F241" s="146"/>
      <c r="G241" s="144" t="s">
        <v>63</v>
      </c>
      <c r="H241" s="144">
        <v>2</v>
      </c>
      <c r="I241" s="142">
        <v>1033.7</v>
      </c>
      <c r="J241" s="142">
        <v>599.79999999999995</v>
      </c>
      <c r="K241" s="145" t="s">
        <v>48</v>
      </c>
      <c r="L241" s="53">
        <f t="shared" si="20"/>
        <v>1100652.7490000001</v>
      </c>
      <c r="M241" s="147">
        <f t="shared" si="21"/>
        <v>39973.179000000004</v>
      </c>
      <c r="N241" s="147">
        <f t="shared" si="17"/>
        <v>1140625.9280000001</v>
      </c>
      <c r="O241" s="147">
        <v>1064.77</v>
      </c>
      <c r="P241" s="147">
        <v>38.67</v>
      </c>
      <c r="Q241" s="29"/>
      <c r="R241" s="24"/>
      <c r="S241" s="146" t="s">
        <v>36</v>
      </c>
      <c r="T241" s="146" t="s">
        <v>37</v>
      </c>
    </row>
    <row r="242" spans="2:20" ht="37.5" x14ac:dyDescent="0.3">
      <c r="B242" s="146">
        <v>35</v>
      </c>
      <c r="C242" s="144">
        <v>32</v>
      </c>
      <c r="D242" s="145" t="s">
        <v>205</v>
      </c>
      <c r="E242" s="144">
        <v>1965</v>
      </c>
      <c r="F242" s="146"/>
      <c r="G242" s="144" t="s">
        <v>34</v>
      </c>
      <c r="H242" s="144">
        <v>4</v>
      </c>
      <c r="I242" s="142">
        <v>2253.6000000000004</v>
      </c>
      <c r="J242" s="142">
        <v>1171.0999999999999</v>
      </c>
      <c r="K242" s="145" t="s">
        <v>48</v>
      </c>
      <c r="L242" s="53">
        <f t="shared" si="20"/>
        <v>2345051.088</v>
      </c>
      <c r="M242" s="147">
        <f t="shared" si="21"/>
        <v>50187.672000000006</v>
      </c>
      <c r="N242" s="147">
        <f t="shared" si="17"/>
        <v>2395238.7599999998</v>
      </c>
      <c r="O242" s="55">
        <v>1040.58</v>
      </c>
      <c r="P242" s="147">
        <v>22.27</v>
      </c>
      <c r="Q242" s="30"/>
      <c r="R242" s="24"/>
      <c r="S242" s="146" t="s">
        <v>36</v>
      </c>
      <c r="T242" s="146" t="s">
        <v>37</v>
      </c>
    </row>
    <row r="243" spans="2:20" ht="37.5" x14ac:dyDescent="0.3">
      <c r="B243" s="146">
        <v>36</v>
      </c>
      <c r="C243" s="144">
        <v>33</v>
      </c>
      <c r="D243" s="145" t="s">
        <v>206</v>
      </c>
      <c r="E243" s="144">
        <v>1963</v>
      </c>
      <c r="F243" s="146"/>
      <c r="G243" s="144" t="s">
        <v>34</v>
      </c>
      <c r="H243" s="56">
        <v>5</v>
      </c>
      <c r="I243" s="142">
        <v>2640.2000000000003</v>
      </c>
      <c r="J243" s="142">
        <v>1568.2</v>
      </c>
      <c r="K243" s="145" t="s">
        <v>48</v>
      </c>
      <c r="L243" s="53">
        <f t="shared" si="20"/>
        <v>2747339.3160000001</v>
      </c>
      <c r="M243" s="147">
        <f t="shared" si="21"/>
        <v>58797.254000000008</v>
      </c>
      <c r="N243" s="147">
        <f t="shared" si="17"/>
        <v>2806136.5700000003</v>
      </c>
      <c r="O243" s="55">
        <v>1040.58</v>
      </c>
      <c r="P243" s="147">
        <v>22.27</v>
      </c>
      <c r="Q243" s="30"/>
      <c r="R243" s="24"/>
      <c r="S243" s="146" t="s">
        <v>36</v>
      </c>
      <c r="T243" s="146" t="s">
        <v>37</v>
      </c>
    </row>
    <row r="244" spans="2:20" x14ac:dyDescent="0.3">
      <c r="B244" s="146">
        <v>37</v>
      </c>
      <c r="C244" s="144">
        <v>31</v>
      </c>
      <c r="D244" s="145" t="s">
        <v>207</v>
      </c>
      <c r="E244" s="146">
        <v>1987</v>
      </c>
      <c r="F244" s="146"/>
      <c r="G244" s="144" t="s">
        <v>83</v>
      </c>
      <c r="H244" s="146">
        <v>5</v>
      </c>
      <c r="I244" s="142">
        <v>7010.6</v>
      </c>
      <c r="J244" s="142">
        <v>4225.6000000000004</v>
      </c>
      <c r="K244" s="145" t="s">
        <v>48</v>
      </c>
      <c r="L244" s="53">
        <f t="shared" si="20"/>
        <v>7109729.8840000005</v>
      </c>
      <c r="M244" s="147">
        <f t="shared" si="21"/>
        <v>152130.01999999999</v>
      </c>
      <c r="N244" s="147">
        <f t="shared" si="17"/>
        <v>7261859.9040000001</v>
      </c>
      <c r="O244" s="55">
        <v>1014.14</v>
      </c>
      <c r="P244" s="147">
        <v>21.7</v>
      </c>
      <c r="Q244" s="30"/>
      <c r="R244" s="24"/>
      <c r="S244" s="146" t="s">
        <v>36</v>
      </c>
      <c r="T244" s="146" t="s">
        <v>37</v>
      </c>
    </row>
    <row r="245" spans="2:20" ht="56.25" x14ac:dyDescent="0.3">
      <c r="B245" s="146">
        <v>38</v>
      </c>
      <c r="C245" s="144">
        <v>35</v>
      </c>
      <c r="D245" s="145" t="s">
        <v>208</v>
      </c>
      <c r="E245" s="144">
        <v>1988</v>
      </c>
      <c r="F245" s="144"/>
      <c r="G245" s="144" t="s">
        <v>83</v>
      </c>
      <c r="H245" s="144">
        <v>9</v>
      </c>
      <c r="I245" s="142">
        <v>15345.800000000001</v>
      </c>
      <c r="J245" s="143">
        <v>10316.6</v>
      </c>
      <c r="K245" s="145" t="s">
        <v>174</v>
      </c>
      <c r="L245" s="53">
        <f t="shared" si="20"/>
        <v>11851254.424000001</v>
      </c>
      <c r="M245" s="147">
        <f t="shared" si="21"/>
        <v>253666.07400000002</v>
      </c>
      <c r="N245" s="147">
        <f t="shared" si="17"/>
        <v>12104920.498</v>
      </c>
      <c r="O245" s="146">
        <v>772.28</v>
      </c>
      <c r="P245" s="147">
        <v>16.53</v>
      </c>
      <c r="Q245" s="30"/>
      <c r="R245" s="24"/>
      <c r="S245" s="146" t="s">
        <v>36</v>
      </c>
      <c r="T245" s="146" t="s">
        <v>37</v>
      </c>
    </row>
    <row r="246" spans="2:20" ht="56.25" x14ac:dyDescent="0.3">
      <c r="B246" s="146">
        <v>39</v>
      </c>
      <c r="C246" s="144">
        <v>36</v>
      </c>
      <c r="D246" s="145" t="s">
        <v>209</v>
      </c>
      <c r="E246" s="144">
        <v>1991</v>
      </c>
      <c r="F246" s="144"/>
      <c r="G246" s="144" t="s">
        <v>83</v>
      </c>
      <c r="H246" s="144">
        <v>10</v>
      </c>
      <c r="I246" s="142">
        <v>9662.1</v>
      </c>
      <c r="J246" s="143">
        <v>6846.6</v>
      </c>
      <c r="K246" s="145" t="s">
        <v>174</v>
      </c>
      <c r="L246" s="53">
        <f t="shared" si="20"/>
        <v>6997679.3040000005</v>
      </c>
      <c r="M246" s="147">
        <f t="shared" si="21"/>
        <v>149762.55000000002</v>
      </c>
      <c r="N246" s="147">
        <f t="shared" si="17"/>
        <v>7147441.8540000003</v>
      </c>
      <c r="O246" s="146">
        <v>724.24</v>
      </c>
      <c r="P246" s="147">
        <v>15.5</v>
      </c>
      <c r="Q246" s="30"/>
      <c r="R246" s="24"/>
      <c r="S246" s="146" t="s">
        <v>36</v>
      </c>
      <c r="T246" s="146" t="s">
        <v>37</v>
      </c>
    </row>
    <row r="247" spans="2:20" x14ac:dyDescent="0.3">
      <c r="B247" s="146">
        <v>40</v>
      </c>
      <c r="C247" s="144">
        <v>37</v>
      </c>
      <c r="D247" s="145" t="s">
        <v>210</v>
      </c>
      <c r="E247" s="146">
        <v>1957</v>
      </c>
      <c r="F247" s="146"/>
      <c r="G247" s="146" t="s">
        <v>34</v>
      </c>
      <c r="H247" s="146">
        <v>4</v>
      </c>
      <c r="I247" s="142">
        <v>6473.9</v>
      </c>
      <c r="J247" s="147">
        <v>3241</v>
      </c>
      <c r="K247" s="145" t="s">
        <v>48</v>
      </c>
      <c r="L247" s="53">
        <f t="shared" si="20"/>
        <v>6736610.8619999988</v>
      </c>
      <c r="M247" s="147">
        <f t="shared" si="21"/>
        <v>144173.753</v>
      </c>
      <c r="N247" s="147">
        <f t="shared" si="17"/>
        <v>6880784.6149999984</v>
      </c>
      <c r="O247" s="55">
        <v>1040.58</v>
      </c>
      <c r="P247" s="147">
        <v>22.27</v>
      </c>
      <c r="Q247" s="30"/>
      <c r="R247" s="24"/>
      <c r="S247" s="146" t="s">
        <v>36</v>
      </c>
      <c r="T247" s="146" t="s">
        <v>37</v>
      </c>
    </row>
    <row r="248" spans="2:20" x14ac:dyDescent="0.3">
      <c r="B248" s="146">
        <v>41</v>
      </c>
      <c r="C248" s="144">
        <v>38</v>
      </c>
      <c r="D248" s="145" t="s">
        <v>211</v>
      </c>
      <c r="E248" s="144">
        <v>1987</v>
      </c>
      <c r="F248" s="146"/>
      <c r="G248" s="144" t="s">
        <v>34</v>
      </c>
      <c r="H248" s="144">
        <v>5</v>
      </c>
      <c r="I248" s="142">
        <v>5281.8</v>
      </c>
      <c r="J248" s="142">
        <v>3141.4</v>
      </c>
      <c r="K248" s="145" t="s">
        <v>48</v>
      </c>
      <c r="L248" s="53">
        <f t="shared" si="20"/>
        <v>5496135.4440000001</v>
      </c>
      <c r="M248" s="147">
        <f t="shared" si="21"/>
        <v>117625.686</v>
      </c>
      <c r="N248" s="147">
        <f t="shared" si="17"/>
        <v>5613761.1299999999</v>
      </c>
      <c r="O248" s="55">
        <v>1040.58</v>
      </c>
      <c r="P248" s="147">
        <v>22.27</v>
      </c>
      <c r="Q248" s="30"/>
      <c r="R248" s="24"/>
      <c r="S248" s="146" t="s">
        <v>36</v>
      </c>
      <c r="T248" s="146" t="s">
        <v>37</v>
      </c>
    </row>
    <row r="249" spans="2:20" x14ac:dyDescent="0.3">
      <c r="B249" s="146">
        <v>42</v>
      </c>
      <c r="C249" s="144">
        <v>39</v>
      </c>
      <c r="D249" s="145" t="s">
        <v>212</v>
      </c>
      <c r="E249" s="144">
        <v>1990</v>
      </c>
      <c r="F249" s="146"/>
      <c r="G249" s="144" t="s">
        <v>34</v>
      </c>
      <c r="H249" s="144">
        <v>5</v>
      </c>
      <c r="I249" s="142">
        <v>6598</v>
      </c>
      <c r="J249" s="142">
        <v>3860.1</v>
      </c>
      <c r="K249" s="145" t="s">
        <v>48</v>
      </c>
      <c r="L249" s="53">
        <f t="shared" si="20"/>
        <v>6865746.8399999999</v>
      </c>
      <c r="M249" s="147">
        <f t="shared" si="21"/>
        <v>146937.46</v>
      </c>
      <c r="N249" s="147">
        <f t="shared" si="17"/>
        <v>7012684.2999999998</v>
      </c>
      <c r="O249" s="55">
        <v>1040.58</v>
      </c>
      <c r="P249" s="147">
        <v>22.27</v>
      </c>
      <c r="Q249" s="30"/>
      <c r="R249" s="24"/>
      <c r="S249" s="146" t="s">
        <v>36</v>
      </c>
      <c r="T249" s="146" t="s">
        <v>37</v>
      </c>
    </row>
    <row r="250" spans="2:20" x14ac:dyDescent="0.3">
      <c r="B250" s="146">
        <v>43</v>
      </c>
      <c r="C250" s="144">
        <v>40</v>
      </c>
      <c r="D250" s="145" t="s">
        <v>213</v>
      </c>
      <c r="E250" s="144">
        <v>1983</v>
      </c>
      <c r="F250" s="146"/>
      <c r="G250" s="146" t="s">
        <v>34</v>
      </c>
      <c r="H250" s="144">
        <v>5</v>
      </c>
      <c r="I250" s="142">
        <v>5095</v>
      </c>
      <c r="J250" s="142">
        <v>3884.9</v>
      </c>
      <c r="K250" s="145" t="s">
        <v>48</v>
      </c>
      <c r="L250" s="53">
        <f>I250*O250</f>
        <v>5301755.0999999996</v>
      </c>
      <c r="M250" s="147">
        <f t="shared" si="21"/>
        <v>113465.65</v>
      </c>
      <c r="N250" s="147">
        <f t="shared" si="17"/>
        <v>5415220.75</v>
      </c>
      <c r="O250" s="55">
        <v>1040.58</v>
      </c>
      <c r="P250" s="147">
        <v>22.27</v>
      </c>
      <c r="Q250" s="30" t="s">
        <v>214</v>
      </c>
      <c r="R250" s="24" t="s">
        <v>215</v>
      </c>
      <c r="S250" s="146" t="s">
        <v>36</v>
      </c>
      <c r="T250" s="146" t="s">
        <v>37</v>
      </c>
    </row>
    <row r="251" spans="2:20" x14ac:dyDescent="0.3">
      <c r="B251" s="146">
        <v>44</v>
      </c>
      <c r="C251" s="144">
        <v>41</v>
      </c>
      <c r="D251" s="145" t="s">
        <v>216</v>
      </c>
      <c r="E251" s="144">
        <v>1986</v>
      </c>
      <c r="F251" s="146"/>
      <c r="G251" s="146" t="s">
        <v>34</v>
      </c>
      <c r="H251" s="144">
        <v>5</v>
      </c>
      <c r="I251" s="142">
        <v>7990.2</v>
      </c>
      <c r="J251" s="142">
        <v>5798.5</v>
      </c>
      <c r="K251" s="145" t="s">
        <v>48</v>
      </c>
      <c r="L251" s="53">
        <f t="shared" ref="L251:L252" si="22">I251*O251</f>
        <v>8314442.3159999996</v>
      </c>
      <c r="M251" s="147">
        <f t="shared" si="21"/>
        <v>177941.75399999999</v>
      </c>
      <c r="N251" s="147">
        <f t="shared" si="17"/>
        <v>8492384.0700000003</v>
      </c>
      <c r="O251" s="55">
        <v>1040.58</v>
      </c>
      <c r="P251" s="147">
        <v>22.27</v>
      </c>
      <c r="Q251" s="30" t="s">
        <v>36</v>
      </c>
      <c r="R251" s="24" t="s">
        <v>37</v>
      </c>
      <c r="S251" s="146" t="s">
        <v>36</v>
      </c>
      <c r="T251" s="146" t="s">
        <v>37</v>
      </c>
    </row>
    <row r="252" spans="2:20" x14ac:dyDescent="0.3">
      <c r="B252" s="146">
        <v>45</v>
      </c>
      <c r="C252" s="144">
        <v>42</v>
      </c>
      <c r="D252" s="145" t="s">
        <v>217</v>
      </c>
      <c r="E252" s="144">
        <v>1988</v>
      </c>
      <c r="F252" s="146"/>
      <c r="G252" s="146" t="s">
        <v>34</v>
      </c>
      <c r="H252" s="144">
        <v>5</v>
      </c>
      <c r="I252" s="142">
        <v>5331.3</v>
      </c>
      <c r="J252" s="142">
        <v>3923.5</v>
      </c>
      <c r="K252" s="145" t="s">
        <v>48</v>
      </c>
      <c r="L252" s="53">
        <f t="shared" si="22"/>
        <v>5547644.1540000001</v>
      </c>
      <c r="M252" s="147">
        <f t="shared" si="21"/>
        <v>118728.05100000001</v>
      </c>
      <c r="N252" s="147">
        <f t="shared" si="17"/>
        <v>5666372.2050000001</v>
      </c>
      <c r="O252" s="55">
        <v>1040.58</v>
      </c>
      <c r="P252" s="147">
        <v>22.27</v>
      </c>
      <c r="Q252" s="30" t="s">
        <v>36</v>
      </c>
      <c r="R252" s="24" t="s">
        <v>37</v>
      </c>
      <c r="S252" s="146" t="s">
        <v>36</v>
      </c>
      <c r="T252" s="146" t="s">
        <v>37</v>
      </c>
    </row>
    <row r="253" spans="2:20" x14ac:dyDescent="0.3">
      <c r="B253" s="146">
        <v>46</v>
      </c>
      <c r="C253" s="144">
        <v>43</v>
      </c>
      <c r="D253" s="145" t="s">
        <v>218</v>
      </c>
      <c r="E253" s="144">
        <v>1961</v>
      </c>
      <c r="F253" s="146"/>
      <c r="G253" s="144" t="s">
        <v>34</v>
      </c>
      <c r="H253" s="144">
        <v>2</v>
      </c>
      <c r="I253" s="142">
        <v>1286.7</v>
      </c>
      <c r="J253" s="142">
        <v>622.20000000000005</v>
      </c>
      <c r="K253" s="145" t="s">
        <v>48</v>
      </c>
      <c r="L253" s="53">
        <f t="shared" si="20"/>
        <v>1375044.8220000002</v>
      </c>
      <c r="M253" s="147">
        <f t="shared" si="21"/>
        <v>50425.773000000001</v>
      </c>
      <c r="N253" s="147">
        <f t="shared" si="17"/>
        <v>1425470.5950000002</v>
      </c>
      <c r="O253" s="55">
        <v>1068.6600000000001</v>
      </c>
      <c r="P253" s="147">
        <v>39.19</v>
      </c>
      <c r="Q253" s="30"/>
      <c r="R253" s="24"/>
      <c r="S253" s="146" t="s">
        <v>36</v>
      </c>
      <c r="T253" s="146" t="s">
        <v>37</v>
      </c>
    </row>
    <row r="254" spans="2:20" x14ac:dyDescent="0.3">
      <c r="B254" s="146">
        <v>47</v>
      </c>
      <c r="C254" s="144">
        <v>44</v>
      </c>
      <c r="D254" s="145" t="s">
        <v>219</v>
      </c>
      <c r="E254" s="144">
        <v>1961</v>
      </c>
      <c r="F254" s="144"/>
      <c r="G254" s="144" t="s">
        <v>34</v>
      </c>
      <c r="H254" s="144">
        <v>2</v>
      </c>
      <c r="I254" s="142">
        <v>1270.6000000000001</v>
      </c>
      <c r="J254" s="142">
        <v>626.5</v>
      </c>
      <c r="K254" s="54" t="s">
        <v>48</v>
      </c>
      <c r="L254" s="53">
        <f t="shared" si="20"/>
        <v>1357839.3960000002</v>
      </c>
      <c r="M254" s="147">
        <f t="shared" si="21"/>
        <v>49794.814000000006</v>
      </c>
      <c r="N254" s="147">
        <f t="shared" si="17"/>
        <v>1407634.2100000002</v>
      </c>
      <c r="O254" s="55">
        <v>1068.6600000000001</v>
      </c>
      <c r="P254" s="147">
        <v>39.19</v>
      </c>
      <c r="Q254" s="30"/>
      <c r="R254" s="24"/>
      <c r="S254" s="146" t="s">
        <v>36</v>
      </c>
      <c r="T254" s="146" t="s">
        <v>37</v>
      </c>
    </row>
    <row r="255" spans="2:20" x14ac:dyDescent="0.3">
      <c r="B255" s="146">
        <v>48</v>
      </c>
      <c r="C255" s="144">
        <v>45</v>
      </c>
      <c r="D255" s="145" t="s">
        <v>220</v>
      </c>
      <c r="E255" s="144">
        <v>1958</v>
      </c>
      <c r="F255" s="144"/>
      <c r="G255" s="144" t="s">
        <v>34</v>
      </c>
      <c r="H255" s="144">
        <v>2</v>
      </c>
      <c r="I255" s="142">
        <v>1480.3000000000002</v>
      </c>
      <c r="J255" s="142">
        <v>631.20000000000005</v>
      </c>
      <c r="K255" s="54" t="s">
        <v>48</v>
      </c>
      <c r="L255" s="53">
        <f t="shared" si="20"/>
        <v>1581937.3980000003</v>
      </c>
      <c r="M255" s="147">
        <f t="shared" si="21"/>
        <v>58012.957000000002</v>
      </c>
      <c r="N255" s="147">
        <f t="shared" si="17"/>
        <v>1639950.3550000002</v>
      </c>
      <c r="O255" s="55">
        <v>1068.6600000000001</v>
      </c>
      <c r="P255" s="147">
        <v>39.19</v>
      </c>
      <c r="Q255" s="30"/>
      <c r="R255" s="24"/>
      <c r="S255" s="146" t="s">
        <v>36</v>
      </c>
      <c r="T255" s="146" t="s">
        <v>37</v>
      </c>
    </row>
    <row r="256" spans="2:20" x14ac:dyDescent="0.3">
      <c r="B256" s="146">
        <v>49</v>
      </c>
      <c r="C256" s="144">
        <v>46</v>
      </c>
      <c r="D256" s="145" t="s">
        <v>221</v>
      </c>
      <c r="E256" s="146">
        <v>1958</v>
      </c>
      <c r="F256" s="146"/>
      <c r="G256" s="146" t="s">
        <v>34</v>
      </c>
      <c r="H256" s="146">
        <v>2</v>
      </c>
      <c r="I256" s="142">
        <v>1434.1999999999998</v>
      </c>
      <c r="J256" s="147">
        <v>636.9</v>
      </c>
      <c r="K256" s="54" t="s">
        <v>48</v>
      </c>
      <c r="L256" s="53">
        <f t="shared" si="20"/>
        <v>1532672.172</v>
      </c>
      <c r="M256" s="147">
        <f t="shared" si="21"/>
        <v>56206.297999999988</v>
      </c>
      <c r="N256" s="147">
        <f t="shared" si="17"/>
        <v>1588878.47</v>
      </c>
      <c r="O256" s="55">
        <v>1068.6600000000001</v>
      </c>
      <c r="P256" s="147">
        <v>39.19</v>
      </c>
      <c r="Q256" s="30"/>
      <c r="R256" s="24"/>
      <c r="S256" s="146" t="s">
        <v>36</v>
      </c>
      <c r="T256" s="146" t="s">
        <v>37</v>
      </c>
    </row>
    <row r="257" spans="2:21" x14ac:dyDescent="0.3">
      <c r="B257" s="146">
        <v>50</v>
      </c>
      <c r="C257" s="144">
        <v>47</v>
      </c>
      <c r="D257" s="145" t="s">
        <v>222</v>
      </c>
      <c r="E257" s="146">
        <v>1960</v>
      </c>
      <c r="F257" s="146"/>
      <c r="G257" s="146" t="s">
        <v>34</v>
      </c>
      <c r="H257" s="146">
        <v>4</v>
      </c>
      <c r="I257" s="142">
        <v>2236.9</v>
      </c>
      <c r="J257" s="147">
        <f>149.8+1351.8</f>
        <v>1501.6</v>
      </c>
      <c r="K257" s="54" t="s">
        <v>48</v>
      </c>
      <c r="L257" s="53">
        <f t="shared" si="20"/>
        <v>2438668.3800000004</v>
      </c>
      <c r="M257" s="147">
        <f t="shared" si="21"/>
        <v>53439.541000000005</v>
      </c>
      <c r="N257" s="147">
        <f t="shared" si="17"/>
        <v>2492107.9210000006</v>
      </c>
      <c r="O257" s="55">
        <v>1090.2</v>
      </c>
      <c r="P257" s="147">
        <v>23.89</v>
      </c>
      <c r="Q257" s="30"/>
      <c r="R257" s="24"/>
      <c r="S257" s="146" t="s">
        <v>36</v>
      </c>
      <c r="T257" s="146" t="s">
        <v>37</v>
      </c>
    </row>
    <row r="258" spans="2:21" x14ac:dyDescent="0.3">
      <c r="B258" s="146">
        <v>51</v>
      </c>
      <c r="C258" s="144">
        <v>48</v>
      </c>
      <c r="D258" s="145" t="s">
        <v>223</v>
      </c>
      <c r="E258" s="146">
        <v>1940</v>
      </c>
      <c r="F258" s="146"/>
      <c r="G258" s="146" t="s">
        <v>34</v>
      </c>
      <c r="H258" s="146">
        <v>4</v>
      </c>
      <c r="I258" s="142">
        <v>4375.8999999999996</v>
      </c>
      <c r="J258" s="147">
        <v>1967</v>
      </c>
      <c r="K258" s="54" t="s">
        <v>48</v>
      </c>
      <c r="L258" s="53">
        <f t="shared" si="20"/>
        <v>4553474.0219999989</v>
      </c>
      <c r="M258" s="147">
        <f t="shared" si="21"/>
        <v>97451.292999999991</v>
      </c>
      <c r="N258" s="147">
        <f t="shared" si="17"/>
        <v>4650925.3149999985</v>
      </c>
      <c r="O258" s="55">
        <v>1040.58</v>
      </c>
      <c r="P258" s="147">
        <v>22.27</v>
      </c>
      <c r="Q258" s="30"/>
      <c r="R258" s="24"/>
      <c r="S258" s="146" t="s">
        <v>36</v>
      </c>
      <c r="T258" s="146" t="s">
        <v>37</v>
      </c>
    </row>
    <row r="259" spans="2:21" x14ac:dyDescent="0.3">
      <c r="B259" s="146">
        <v>52</v>
      </c>
      <c r="C259" s="144">
        <v>49</v>
      </c>
      <c r="D259" s="145" t="s">
        <v>224</v>
      </c>
      <c r="E259" s="146">
        <v>1964</v>
      </c>
      <c r="F259" s="146"/>
      <c r="G259" s="146" t="s">
        <v>34</v>
      </c>
      <c r="H259" s="146">
        <v>4</v>
      </c>
      <c r="I259" s="142">
        <v>2323.1</v>
      </c>
      <c r="J259" s="147">
        <v>1292.7</v>
      </c>
      <c r="K259" s="54" t="s">
        <v>48</v>
      </c>
      <c r="L259" s="53">
        <f t="shared" si="20"/>
        <v>2417371.3979999996</v>
      </c>
      <c r="M259" s="147">
        <f t="shared" si="21"/>
        <v>51735.436999999998</v>
      </c>
      <c r="N259" s="147">
        <f t="shared" si="17"/>
        <v>2469106.8349999995</v>
      </c>
      <c r="O259" s="55">
        <v>1040.58</v>
      </c>
      <c r="P259" s="147">
        <v>22.27</v>
      </c>
      <c r="Q259" s="30"/>
      <c r="R259" s="24"/>
      <c r="S259" s="146" t="s">
        <v>36</v>
      </c>
      <c r="T259" s="146" t="s">
        <v>37</v>
      </c>
    </row>
    <row r="260" spans="2:21" x14ac:dyDescent="0.3">
      <c r="B260" s="146">
        <v>53</v>
      </c>
      <c r="C260" s="144">
        <v>50</v>
      </c>
      <c r="D260" s="145" t="s">
        <v>225</v>
      </c>
      <c r="E260" s="144">
        <v>1970</v>
      </c>
      <c r="F260" s="144"/>
      <c r="G260" s="146" t="s">
        <v>34</v>
      </c>
      <c r="H260" s="144">
        <v>5</v>
      </c>
      <c r="I260" s="142">
        <v>6095.4</v>
      </c>
      <c r="J260" s="142">
        <v>8319.5</v>
      </c>
      <c r="K260" s="54" t="s">
        <v>48</v>
      </c>
      <c r="L260" s="53">
        <f t="shared" si="20"/>
        <v>6342751.3319999995</v>
      </c>
      <c r="M260" s="147">
        <f t="shared" si="21"/>
        <v>135744.55799999999</v>
      </c>
      <c r="N260" s="147">
        <f t="shared" si="17"/>
        <v>6478495.8899999997</v>
      </c>
      <c r="O260" s="55">
        <v>1040.58</v>
      </c>
      <c r="P260" s="147">
        <v>22.27</v>
      </c>
      <c r="Q260" s="30"/>
      <c r="R260" s="24"/>
      <c r="S260" s="146" t="s">
        <v>36</v>
      </c>
      <c r="T260" s="146" t="s">
        <v>37</v>
      </c>
    </row>
    <row r="261" spans="2:21" x14ac:dyDescent="0.3">
      <c r="B261" s="146">
        <v>54</v>
      </c>
      <c r="C261" s="144">
        <v>51</v>
      </c>
      <c r="D261" s="145" t="s">
        <v>226</v>
      </c>
      <c r="E261" s="146">
        <v>1961</v>
      </c>
      <c r="F261" s="146"/>
      <c r="G261" s="146" t="s">
        <v>34</v>
      </c>
      <c r="H261" s="146">
        <v>5</v>
      </c>
      <c r="I261" s="142">
        <v>2620</v>
      </c>
      <c r="J261" s="147">
        <v>1577.8</v>
      </c>
      <c r="K261" s="54" t="s">
        <v>48</v>
      </c>
      <c r="L261" s="53">
        <f t="shared" si="20"/>
        <v>2726319.5999999996</v>
      </c>
      <c r="M261" s="147">
        <f t="shared" si="21"/>
        <v>58347.4</v>
      </c>
      <c r="N261" s="147">
        <f t="shared" si="17"/>
        <v>2784666.9999999995</v>
      </c>
      <c r="O261" s="55">
        <v>1040.58</v>
      </c>
      <c r="P261" s="147">
        <v>22.27</v>
      </c>
      <c r="Q261" s="30"/>
      <c r="R261" s="24"/>
      <c r="S261" s="146" t="s">
        <v>36</v>
      </c>
      <c r="T261" s="146" t="s">
        <v>37</v>
      </c>
    </row>
    <row r="262" spans="2:21" ht="37.5" x14ac:dyDescent="0.3">
      <c r="B262" s="146">
        <v>55</v>
      </c>
      <c r="C262" s="177">
        <v>52</v>
      </c>
      <c r="D262" s="216" t="s">
        <v>227</v>
      </c>
      <c r="E262" s="217">
        <v>1966</v>
      </c>
      <c r="F262" s="217"/>
      <c r="G262" s="217" t="s">
        <v>34</v>
      </c>
      <c r="H262" s="217">
        <v>4</v>
      </c>
      <c r="I262" s="190">
        <v>3350</v>
      </c>
      <c r="J262" s="218">
        <v>1318.1</v>
      </c>
      <c r="K262" s="145" t="s">
        <v>45</v>
      </c>
      <c r="L262" s="53">
        <f t="shared" si="20"/>
        <v>1372227</v>
      </c>
      <c r="M262" s="147">
        <f t="shared" si="21"/>
        <v>53399</v>
      </c>
      <c r="N262" s="147">
        <f t="shared" si="17"/>
        <v>1425626</v>
      </c>
      <c r="O262" s="55">
        <v>409.62</v>
      </c>
      <c r="P262" s="147">
        <v>15.94</v>
      </c>
      <c r="Q262" s="30"/>
      <c r="R262" s="24"/>
      <c r="S262" s="146" t="s">
        <v>36</v>
      </c>
      <c r="T262" s="146" t="s">
        <v>37</v>
      </c>
    </row>
    <row r="263" spans="2:21" ht="56.25" x14ac:dyDescent="0.3">
      <c r="B263" s="146">
        <v>56</v>
      </c>
      <c r="C263" s="177"/>
      <c r="D263" s="216"/>
      <c r="E263" s="217"/>
      <c r="F263" s="217"/>
      <c r="G263" s="217"/>
      <c r="H263" s="217"/>
      <c r="I263" s="190"/>
      <c r="J263" s="218"/>
      <c r="K263" s="145" t="s">
        <v>84</v>
      </c>
      <c r="L263" s="53">
        <f>I262*O263</f>
        <v>462768.99999999994</v>
      </c>
      <c r="M263" s="147">
        <f>I262*P263</f>
        <v>47670.5</v>
      </c>
      <c r="N263" s="147">
        <f t="shared" si="17"/>
        <v>510439.49999999994</v>
      </c>
      <c r="O263" s="147">
        <v>138.13999999999999</v>
      </c>
      <c r="P263" s="147">
        <v>14.23</v>
      </c>
      <c r="Q263" s="30"/>
      <c r="R263" s="26"/>
      <c r="S263" s="146" t="s">
        <v>36</v>
      </c>
      <c r="T263" s="146" t="s">
        <v>37</v>
      </c>
      <c r="U263" s="58"/>
    </row>
    <row r="264" spans="2:21" x14ac:dyDescent="0.3">
      <c r="B264" s="146">
        <v>57</v>
      </c>
      <c r="C264" s="144">
        <v>53</v>
      </c>
      <c r="D264" s="145" t="s">
        <v>228</v>
      </c>
      <c r="E264" s="144">
        <v>1957</v>
      </c>
      <c r="F264" s="146"/>
      <c r="G264" s="146" t="s">
        <v>34</v>
      </c>
      <c r="H264" s="56">
        <v>3</v>
      </c>
      <c r="I264" s="142">
        <v>3187.9</v>
      </c>
      <c r="J264" s="142">
        <v>1535</v>
      </c>
      <c r="K264" s="145" t="s">
        <v>229</v>
      </c>
      <c r="L264" s="53">
        <f>O264*I264</f>
        <v>3317264.9819999998</v>
      </c>
      <c r="M264" s="147">
        <f>P264*I264</f>
        <v>70994.532999999996</v>
      </c>
      <c r="N264" s="147">
        <f>L264+M264</f>
        <v>3388259.5149999997</v>
      </c>
      <c r="O264" s="55">
        <v>1040.58</v>
      </c>
      <c r="P264" s="147">
        <v>22.27</v>
      </c>
      <c r="Q264" s="30"/>
      <c r="R264" s="26"/>
      <c r="S264" s="146" t="s">
        <v>36</v>
      </c>
      <c r="T264" s="146" t="s">
        <v>37</v>
      </c>
      <c r="U264" s="58"/>
    </row>
    <row r="265" spans="2:21" x14ac:dyDescent="0.3">
      <c r="B265" s="146">
        <v>58</v>
      </c>
      <c r="C265" s="144">
        <v>54</v>
      </c>
      <c r="D265" s="145" t="s">
        <v>230</v>
      </c>
      <c r="E265" s="144">
        <v>1963</v>
      </c>
      <c r="F265" s="146"/>
      <c r="G265" s="59" t="s">
        <v>34</v>
      </c>
      <c r="H265" s="56">
        <v>5</v>
      </c>
      <c r="I265" s="142">
        <v>4147.5999999999995</v>
      </c>
      <c r="J265" s="142">
        <v>2505.6999999999998</v>
      </c>
      <c r="K265" s="145" t="s">
        <v>48</v>
      </c>
      <c r="L265" s="53">
        <f t="shared" ref="L265:L276" si="23">I265*O265</f>
        <v>4315909.6079999991</v>
      </c>
      <c r="M265" s="147">
        <f t="shared" ref="M265:M276" si="24">I265*P265</f>
        <v>92367.051999999981</v>
      </c>
      <c r="N265" s="147">
        <f t="shared" si="17"/>
        <v>4408276.6599999992</v>
      </c>
      <c r="O265" s="55">
        <v>1040.58</v>
      </c>
      <c r="P265" s="147">
        <v>22.27</v>
      </c>
      <c r="Q265" s="30"/>
      <c r="R265" s="24"/>
      <c r="S265" s="146" t="s">
        <v>36</v>
      </c>
      <c r="T265" s="146" t="s">
        <v>37</v>
      </c>
    </row>
    <row r="266" spans="2:21" x14ac:dyDescent="0.3">
      <c r="B266" s="146">
        <v>59</v>
      </c>
      <c r="C266" s="144">
        <v>55</v>
      </c>
      <c r="D266" s="145" t="s">
        <v>231</v>
      </c>
      <c r="E266" s="144">
        <v>1935</v>
      </c>
      <c r="F266" s="146"/>
      <c r="G266" s="59" t="s">
        <v>63</v>
      </c>
      <c r="H266" s="56">
        <v>2</v>
      </c>
      <c r="I266" s="142">
        <v>869.1</v>
      </c>
      <c r="J266" s="142">
        <v>483</v>
      </c>
      <c r="K266" s="145" t="s">
        <v>48</v>
      </c>
      <c r="L266" s="53">
        <f t="shared" si="23"/>
        <v>968299.07400000014</v>
      </c>
      <c r="M266" s="147">
        <f t="shared" si="24"/>
        <v>30870.432000000004</v>
      </c>
      <c r="N266" s="147">
        <f t="shared" si="17"/>
        <v>999169.50600000017</v>
      </c>
      <c r="O266" s="147">
        <v>1114.1400000000001</v>
      </c>
      <c r="P266" s="147">
        <v>35.520000000000003</v>
      </c>
      <c r="Q266" s="30"/>
      <c r="R266" s="24"/>
      <c r="S266" s="146" t="s">
        <v>36</v>
      </c>
      <c r="T266" s="146" t="s">
        <v>37</v>
      </c>
    </row>
    <row r="267" spans="2:21" x14ac:dyDescent="0.3">
      <c r="B267" s="146">
        <v>60</v>
      </c>
      <c r="C267" s="144">
        <v>56</v>
      </c>
      <c r="D267" s="145" t="s">
        <v>232</v>
      </c>
      <c r="E267" s="144">
        <v>1935</v>
      </c>
      <c r="F267" s="146"/>
      <c r="G267" s="59" t="s">
        <v>63</v>
      </c>
      <c r="H267" s="56">
        <v>2</v>
      </c>
      <c r="I267" s="142">
        <v>1102.3</v>
      </c>
      <c r="J267" s="142">
        <v>600.5</v>
      </c>
      <c r="K267" s="145" t="s">
        <v>48</v>
      </c>
      <c r="L267" s="53">
        <f t="shared" si="23"/>
        <v>1228116.5220000001</v>
      </c>
      <c r="M267" s="147">
        <f t="shared" si="24"/>
        <v>39153.696000000004</v>
      </c>
      <c r="N267" s="147">
        <f t="shared" si="17"/>
        <v>1267270.2180000001</v>
      </c>
      <c r="O267" s="147">
        <v>1114.1400000000001</v>
      </c>
      <c r="P267" s="147">
        <v>35.520000000000003</v>
      </c>
      <c r="Q267" s="30"/>
      <c r="R267" s="24"/>
      <c r="S267" s="146" t="s">
        <v>36</v>
      </c>
      <c r="T267" s="146" t="s">
        <v>37</v>
      </c>
    </row>
    <row r="268" spans="2:21" ht="37.5" x14ac:dyDescent="0.3">
      <c r="B268" s="146">
        <v>61</v>
      </c>
      <c r="C268" s="144">
        <v>57</v>
      </c>
      <c r="D268" s="145" t="s">
        <v>233</v>
      </c>
      <c r="E268" s="144">
        <v>1978</v>
      </c>
      <c r="F268" s="146"/>
      <c r="G268" s="59" t="s">
        <v>34</v>
      </c>
      <c r="H268" s="56">
        <v>5</v>
      </c>
      <c r="I268" s="142">
        <v>9617.2000000000007</v>
      </c>
      <c r="J268" s="142">
        <v>5809.9</v>
      </c>
      <c r="K268" s="145" t="s">
        <v>42</v>
      </c>
      <c r="L268" s="53">
        <f t="shared" si="23"/>
        <v>1446907.74</v>
      </c>
      <c r="M268" s="147">
        <f t="shared" si="24"/>
        <v>143873.31200000001</v>
      </c>
      <c r="N268" s="147">
        <f t="shared" si="17"/>
        <v>1590781.0519999999</v>
      </c>
      <c r="O268" s="144">
        <v>150.44999999999999</v>
      </c>
      <c r="P268" s="147">
        <v>14.96</v>
      </c>
      <c r="Q268" s="30"/>
      <c r="R268" s="24"/>
      <c r="S268" s="146" t="s">
        <v>36</v>
      </c>
      <c r="T268" s="146" t="s">
        <v>37</v>
      </c>
    </row>
    <row r="269" spans="2:21" x14ac:dyDescent="0.3">
      <c r="B269" s="146">
        <v>62</v>
      </c>
      <c r="C269" s="144">
        <v>58</v>
      </c>
      <c r="D269" s="145" t="s">
        <v>234</v>
      </c>
      <c r="E269" s="146">
        <v>1960</v>
      </c>
      <c r="F269" s="146"/>
      <c r="G269" s="146" t="s">
        <v>34</v>
      </c>
      <c r="H269" s="146">
        <v>4</v>
      </c>
      <c r="I269" s="142">
        <v>2284.1</v>
      </c>
      <c r="J269" s="147">
        <v>1249.5999999999999</v>
      </c>
      <c r="K269" s="54" t="s">
        <v>48</v>
      </c>
      <c r="L269" s="53">
        <f t="shared" si="23"/>
        <v>2376788.7779999999</v>
      </c>
      <c r="M269" s="147">
        <f t="shared" si="24"/>
        <v>50866.906999999999</v>
      </c>
      <c r="N269" s="147">
        <f t="shared" si="17"/>
        <v>2427655.6850000001</v>
      </c>
      <c r="O269" s="55">
        <v>1040.58</v>
      </c>
      <c r="P269" s="147">
        <v>22.27</v>
      </c>
      <c r="Q269" s="30"/>
      <c r="R269" s="24"/>
      <c r="S269" s="146" t="s">
        <v>36</v>
      </c>
      <c r="T269" s="146" t="s">
        <v>37</v>
      </c>
    </row>
    <row r="270" spans="2:21" x14ac:dyDescent="0.3">
      <c r="B270" s="146">
        <v>63</v>
      </c>
      <c r="C270" s="144">
        <v>59</v>
      </c>
      <c r="D270" s="145" t="s">
        <v>235</v>
      </c>
      <c r="E270" s="146">
        <v>1947</v>
      </c>
      <c r="F270" s="146"/>
      <c r="G270" s="146" t="s">
        <v>63</v>
      </c>
      <c r="H270" s="146">
        <v>2</v>
      </c>
      <c r="I270" s="142">
        <v>1105.4000000000001</v>
      </c>
      <c r="J270" s="147">
        <v>618</v>
      </c>
      <c r="K270" s="54" t="s">
        <v>48</v>
      </c>
      <c r="L270" s="53">
        <f t="shared" si="23"/>
        <v>940640.13000000012</v>
      </c>
      <c r="M270" s="147">
        <f t="shared" si="24"/>
        <v>20129.334000000003</v>
      </c>
      <c r="N270" s="147">
        <f t="shared" si="17"/>
        <v>960769.46400000015</v>
      </c>
      <c r="O270" s="55">
        <v>850.95</v>
      </c>
      <c r="P270" s="55">
        <v>18.21</v>
      </c>
      <c r="Q270" s="30"/>
      <c r="R270" s="24"/>
      <c r="S270" s="146" t="s">
        <v>36</v>
      </c>
      <c r="T270" s="146" t="s">
        <v>37</v>
      </c>
    </row>
    <row r="271" spans="2:21" x14ac:dyDescent="0.3">
      <c r="B271" s="146">
        <v>64</v>
      </c>
      <c r="C271" s="144">
        <v>60</v>
      </c>
      <c r="D271" s="145" t="s">
        <v>236</v>
      </c>
      <c r="E271" s="144">
        <v>1937</v>
      </c>
      <c r="F271" s="144"/>
      <c r="G271" s="144" t="s">
        <v>63</v>
      </c>
      <c r="H271" s="144">
        <v>2</v>
      </c>
      <c r="I271" s="142">
        <v>922.40000000000009</v>
      </c>
      <c r="J271" s="142">
        <v>495.2</v>
      </c>
      <c r="K271" s="54" t="s">
        <v>48</v>
      </c>
      <c r="L271" s="53">
        <f t="shared" si="23"/>
        <v>784916.28000000014</v>
      </c>
      <c r="M271" s="147">
        <f t="shared" si="24"/>
        <v>16796.904000000002</v>
      </c>
      <c r="N271" s="147">
        <f t="shared" si="17"/>
        <v>801713.18400000012</v>
      </c>
      <c r="O271" s="55">
        <v>850.95</v>
      </c>
      <c r="P271" s="55">
        <v>18.21</v>
      </c>
      <c r="Q271" s="30"/>
      <c r="R271" s="24"/>
      <c r="S271" s="146" t="s">
        <v>36</v>
      </c>
      <c r="T271" s="146" t="s">
        <v>37</v>
      </c>
    </row>
    <row r="272" spans="2:21" x14ac:dyDescent="0.3">
      <c r="B272" s="146">
        <v>65</v>
      </c>
      <c r="C272" s="144">
        <v>61</v>
      </c>
      <c r="D272" s="145" t="s">
        <v>237</v>
      </c>
      <c r="E272" s="144">
        <v>1934</v>
      </c>
      <c r="F272" s="144"/>
      <c r="G272" s="144" t="s">
        <v>63</v>
      </c>
      <c r="H272" s="144">
        <v>2</v>
      </c>
      <c r="I272" s="142">
        <v>936.6</v>
      </c>
      <c r="J272" s="147">
        <v>499.37</v>
      </c>
      <c r="K272" s="54" t="s">
        <v>48</v>
      </c>
      <c r="L272" s="53">
        <f t="shared" si="23"/>
        <v>796999.77</v>
      </c>
      <c r="M272" s="147">
        <f t="shared" si="24"/>
        <v>17055.486000000001</v>
      </c>
      <c r="N272" s="147">
        <f>L272+M272</f>
        <v>814055.25600000005</v>
      </c>
      <c r="O272" s="142">
        <v>850.95</v>
      </c>
      <c r="P272" s="147">
        <v>18.21</v>
      </c>
      <c r="Q272" s="30"/>
      <c r="R272" s="24"/>
      <c r="S272" s="146" t="s">
        <v>36</v>
      </c>
      <c r="T272" s="146" t="s">
        <v>37</v>
      </c>
    </row>
    <row r="273" spans="2:20" x14ac:dyDescent="0.3">
      <c r="B273" s="146">
        <v>66</v>
      </c>
      <c r="C273" s="144">
        <v>62</v>
      </c>
      <c r="D273" s="145" t="s">
        <v>238</v>
      </c>
      <c r="E273" s="144">
        <v>1927</v>
      </c>
      <c r="F273" s="144"/>
      <c r="G273" s="144" t="s">
        <v>63</v>
      </c>
      <c r="H273" s="144">
        <v>2</v>
      </c>
      <c r="I273" s="142">
        <v>891.80000000000007</v>
      </c>
      <c r="J273" s="147">
        <v>492.1</v>
      </c>
      <c r="K273" s="54" t="s">
        <v>48</v>
      </c>
      <c r="L273" s="53">
        <f t="shared" si="23"/>
        <v>758877.21000000008</v>
      </c>
      <c r="M273" s="147">
        <f t="shared" si="24"/>
        <v>16239.678000000002</v>
      </c>
      <c r="N273" s="147">
        <f t="shared" ref="N273:N300" si="25">L273+M273</f>
        <v>775116.88800000004</v>
      </c>
      <c r="O273" s="142">
        <v>850.95</v>
      </c>
      <c r="P273" s="147">
        <v>18.21</v>
      </c>
      <c r="Q273" s="30"/>
      <c r="R273" s="24"/>
      <c r="S273" s="146" t="s">
        <v>36</v>
      </c>
      <c r="T273" s="146" t="s">
        <v>37</v>
      </c>
    </row>
    <row r="274" spans="2:20" x14ac:dyDescent="0.3">
      <c r="B274" s="146">
        <v>67</v>
      </c>
      <c r="C274" s="144">
        <v>63</v>
      </c>
      <c r="D274" s="145" t="s">
        <v>239</v>
      </c>
      <c r="E274" s="144">
        <v>1925</v>
      </c>
      <c r="F274" s="144"/>
      <c r="G274" s="144" t="s">
        <v>63</v>
      </c>
      <c r="H274" s="144">
        <v>2</v>
      </c>
      <c r="I274" s="142">
        <v>1000.7</v>
      </c>
      <c r="J274" s="147">
        <v>636.4</v>
      </c>
      <c r="K274" s="54" t="s">
        <v>48</v>
      </c>
      <c r="L274" s="53">
        <f t="shared" si="23"/>
        <v>1065515.3389999999</v>
      </c>
      <c r="M274" s="147">
        <f t="shared" si="24"/>
        <v>38697.069000000003</v>
      </c>
      <c r="N274" s="147">
        <f t="shared" si="25"/>
        <v>1104212.4079999998</v>
      </c>
      <c r="O274" s="142">
        <v>1064.77</v>
      </c>
      <c r="P274" s="147">
        <v>38.67</v>
      </c>
      <c r="Q274" s="30"/>
      <c r="R274" s="24"/>
      <c r="S274" s="146" t="s">
        <v>36</v>
      </c>
      <c r="T274" s="146" t="s">
        <v>37</v>
      </c>
    </row>
    <row r="275" spans="2:20" x14ac:dyDescent="0.3">
      <c r="B275" s="146">
        <v>68</v>
      </c>
      <c r="C275" s="144">
        <v>64</v>
      </c>
      <c r="D275" s="145" t="s">
        <v>240</v>
      </c>
      <c r="E275" s="144">
        <v>1958</v>
      </c>
      <c r="F275" s="144"/>
      <c r="G275" s="144" t="s">
        <v>63</v>
      </c>
      <c r="H275" s="144">
        <v>2</v>
      </c>
      <c r="I275" s="142">
        <v>849.30000000000007</v>
      </c>
      <c r="J275" s="142">
        <v>491.7</v>
      </c>
      <c r="K275" s="54" t="s">
        <v>48</v>
      </c>
      <c r="L275" s="53">
        <f t="shared" si="23"/>
        <v>937236.522</v>
      </c>
      <c r="M275" s="147">
        <f t="shared" si="24"/>
        <v>30167.136000000006</v>
      </c>
      <c r="N275" s="147">
        <f t="shared" si="25"/>
        <v>967403.65800000005</v>
      </c>
      <c r="O275" s="142">
        <v>1103.54</v>
      </c>
      <c r="P275" s="147">
        <v>35.520000000000003</v>
      </c>
      <c r="Q275" s="30"/>
      <c r="R275" s="24"/>
      <c r="S275" s="146" t="s">
        <v>36</v>
      </c>
      <c r="T275" s="146" t="s">
        <v>37</v>
      </c>
    </row>
    <row r="276" spans="2:20" ht="37.5" x14ac:dyDescent="0.3">
      <c r="B276" s="146">
        <v>69</v>
      </c>
      <c r="C276" s="177">
        <v>65</v>
      </c>
      <c r="D276" s="216" t="s">
        <v>241</v>
      </c>
      <c r="E276" s="177">
        <v>1982</v>
      </c>
      <c r="F276" s="177"/>
      <c r="G276" s="177" t="s">
        <v>34</v>
      </c>
      <c r="H276" s="177">
        <v>5</v>
      </c>
      <c r="I276" s="190">
        <v>10830.299999999997</v>
      </c>
      <c r="J276" s="219">
        <v>6739.9</v>
      </c>
      <c r="K276" s="145" t="s">
        <v>45</v>
      </c>
      <c r="L276" s="53">
        <f t="shared" si="23"/>
        <v>4436307.4859999986</v>
      </c>
      <c r="M276" s="147">
        <f t="shared" si="24"/>
        <v>172634.98199999996</v>
      </c>
      <c r="N276" s="147">
        <f t="shared" si="25"/>
        <v>4608942.4679999985</v>
      </c>
      <c r="O276" s="146">
        <v>409.62</v>
      </c>
      <c r="P276" s="147">
        <v>15.94</v>
      </c>
      <c r="Q276" s="30"/>
      <c r="R276" s="24"/>
      <c r="S276" s="146" t="s">
        <v>36</v>
      </c>
      <c r="T276" s="146" t="s">
        <v>37</v>
      </c>
    </row>
    <row r="277" spans="2:20" ht="37.5" x14ac:dyDescent="0.3">
      <c r="B277" s="146">
        <v>70</v>
      </c>
      <c r="C277" s="177"/>
      <c r="D277" s="216"/>
      <c r="E277" s="177"/>
      <c r="F277" s="177"/>
      <c r="G277" s="177"/>
      <c r="H277" s="177"/>
      <c r="I277" s="190"/>
      <c r="J277" s="219"/>
      <c r="K277" s="145" t="s">
        <v>53</v>
      </c>
      <c r="L277" s="53">
        <f>O277*I276</f>
        <v>369963.04799999989</v>
      </c>
      <c r="M277" s="147">
        <f>P277*I276</f>
        <v>118808.39099999997</v>
      </c>
      <c r="N277" s="147">
        <f>L277+M277</f>
        <v>488771.4389999999</v>
      </c>
      <c r="O277" s="146">
        <v>34.159999999999997</v>
      </c>
      <c r="P277" s="147">
        <v>10.97</v>
      </c>
      <c r="Q277" s="30"/>
      <c r="R277" s="24"/>
      <c r="S277" s="146" t="s">
        <v>36</v>
      </c>
      <c r="T277" s="146" t="s">
        <v>37</v>
      </c>
    </row>
    <row r="278" spans="2:20" x14ac:dyDescent="0.3">
      <c r="B278" s="146">
        <v>71</v>
      </c>
      <c r="C278" s="144">
        <v>66</v>
      </c>
      <c r="D278" s="145" t="s">
        <v>242</v>
      </c>
      <c r="E278" s="144">
        <v>1982</v>
      </c>
      <c r="F278" s="144"/>
      <c r="G278" s="144" t="s">
        <v>34</v>
      </c>
      <c r="H278" s="144">
        <v>5</v>
      </c>
      <c r="I278" s="142">
        <v>5084.6000000000004</v>
      </c>
      <c r="J278" s="143">
        <v>2953.9</v>
      </c>
      <c r="K278" s="145" t="s">
        <v>48</v>
      </c>
      <c r="L278" s="53">
        <f>I278*O278</f>
        <v>5290933.068</v>
      </c>
      <c r="M278" s="147">
        <f>I278*P278</f>
        <v>113234.042</v>
      </c>
      <c r="N278" s="147">
        <f>L278+M278</f>
        <v>5404167.1100000003</v>
      </c>
      <c r="O278" s="146">
        <v>1040.58</v>
      </c>
      <c r="P278" s="147">
        <v>22.27</v>
      </c>
      <c r="Q278" s="30"/>
      <c r="R278" s="24"/>
      <c r="S278" s="146"/>
      <c r="T278" s="146"/>
    </row>
    <row r="279" spans="2:20" x14ac:dyDescent="0.3">
      <c r="B279" s="146">
        <v>72</v>
      </c>
      <c r="C279" s="177">
        <v>67</v>
      </c>
      <c r="D279" s="216" t="s">
        <v>243</v>
      </c>
      <c r="E279" s="177">
        <v>1972</v>
      </c>
      <c r="F279" s="177"/>
      <c r="G279" s="177" t="s">
        <v>34</v>
      </c>
      <c r="H279" s="177">
        <v>2</v>
      </c>
      <c r="I279" s="190">
        <v>1080</v>
      </c>
      <c r="J279" s="219">
        <v>367.6</v>
      </c>
      <c r="K279" s="145" t="s">
        <v>48</v>
      </c>
      <c r="L279" s="53">
        <f>I279*O279</f>
        <v>1212537.6000000001</v>
      </c>
      <c r="M279" s="147">
        <f>I279*P279</f>
        <v>42325.2</v>
      </c>
      <c r="N279" s="147">
        <f t="shared" si="25"/>
        <v>1254862.8</v>
      </c>
      <c r="O279" s="146">
        <v>1122.72</v>
      </c>
      <c r="P279" s="147">
        <v>39.19</v>
      </c>
      <c r="Q279" s="30"/>
      <c r="R279" s="24"/>
      <c r="S279" s="146" t="s">
        <v>36</v>
      </c>
      <c r="T279" s="146" t="s">
        <v>37</v>
      </c>
    </row>
    <row r="280" spans="2:20" ht="37.5" x14ac:dyDescent="0.3">
      <c r="B280" s="146">
        <v>73</v>
      </c>
      <c r="C280" s="177"/>
      <c r="D280" s="216"/>
      <c r="E280" s="177"/>
      <c r="F280" s="177"/>
      <c r="G280" s="177"/>
      <c r="H280" s="177"/>
      <c r="I280" s="190"/>
      <c r="J280" s="219"/>
      <c r="K280" s="145" t="s">
        <v>45</v>
      </c>
      <c r="L280" s="53">
        <f>O280*I279</f>
        <v>482014.8</v>
      </c>
      <c r="M280" s="147">
        <f>P280*I279</f>
        <v>19375.2</v>
      </c>
      <c r="N280" s="147">
        <f t="shared" si="25"/>
        <v>501390</v>
      </c>
      <c r="O280" s="146">
        <v>446.31</v>
      </c>
      <c r="P280" s="147">
        <v>17.940000000000001</v>
      </c>
      <c r="Q280" s="30"/>
      <c r="R280" s="24"/>
      <c r="S280" s="146" t="s">
        <v>36</v>
      </c>
      <c r="T280" s="146" t="s">
        <v>37</v>
      </c>
    </row>
    <row r="281" spans="2:20" x14ac:dyDescent="0.3">
      <c r="B281" s="146">
        <v>74</v>
      </c>
      <c r="C281" s="144">
        <v>68</v>
      </c>
      <c r="D281" s="145" t="s">
        <v>244</v>
      </c>
      <c r="E281" s="144">
        <v>1961</v>
      </c>
      <c r="F281" s="146"/>
      <c r="G281" s="144" t="s">
        <v>34</v>
      </c>
      <c r="H281" s="144">
        <v>3</v>
      </c>
      <c r="I281" s="142">
        <v>1199.2</v>
      </c>
      <c r="J281" s="142">
        <v>742.8</v>
      </c>
      <c r="K281" s="34" t="s">
        <v>104</v>
      </c>
      <c r="L281" s="53">
        <f t="shared" ref="L281:L298" si="26">I281*O281</f>
        <v>202964.6</v>
      </c>
      <c r="M281" s="147">
        <f t="shared" ref="M281:M298" si="27">I281*P281</f>
        <v>4353.0960000000005</v>
      </c>
      <c r="N281" s="147">
        <f t="shared" si="25"/>
        <v>207317.696</v>
      </c>
      <c r="O281" s="146">
        <v>169.25</v>
      </c>
      <c r="P281" s="147">
        <v>3.63</v>
      </c>
      <c r="Q281" s="30"/>
      <c r="R281" s="24"/>
      <c r="S281" s="146" t="s">
        <v>36</v>
      </c>
      <c r="T281" s="146" t="s">
        <v>37</v>
      </c>
    </row>
    <row r="282" spans="2:20" x14ac:dyDescent="0.3">
      <c r="B282" s="146">
        <v>75</v>
      </c>
      <c r="C282" s="144">
        <v>69</v>
      </c>
      <c r="D282" s="145" t="s">
        <v>245</v>
      </c>
      <c r="E282" s="144">
        <v>1962</v>
      </c>
      <c r="F282" s="144"/>
      <c r="G282" s="144" t="s">
        <v>34</v>
      </c>
      <c r="H282" s="144">
        <v>4</v>
      </c>
      <c r="I282" s="142">
        <v>1817.5000000000002</v>
      </c>
      <c r="J282" s="142">
        <v>1255.9000000000001</v>
      </c>
      <c r="K282" s="145" t="s">
        <v>48</v>
      </c>
      <c r="L282" s="53">
        <f t="shared" si="26"/>
        <v>1981438.5000000002</v>
      </c>
      <c r="M282" s="147">
        <f t="shared" si="27"/>
        <v>43420.075000000004</v>
      </c>
      <c r="N282" s="147">
        <f t="shared" si="25"/>
        <v>2024858.5750000002</v>
      </c>
      <c r="O282" s="147">
        <v>1090.2</v>
      </c>
      <c r="P282" s="147">
        <v>23.89</v>
      </c>
      <c r="Q282" s="30"/>
      <c r="R282" s="24"/>
      <c r="S282" s="146" t="s">
        <v>36</v>
      </c>
      <c r="T282" s="146" t="s">
        <v>37</v>
      </c>
    </row>
    <row r="283" spans="2:20" x14ac:dyDescent="0.3">
      <c r="B283" s="146">
        <v>76</v>
      </c>
      <c r="C283" s="144">
        <v>70</v>
      </c>
      <c r="D283" s="145" t="s">
        <v>246</v>
      </c>
      <c r="E283" s="144">
        <v>1960</v>
      </c>
      <c r="F283" s="146"/>
      <c r="G283" s="144" t="s">
        <v>34</v>
      </c>
      <c r="H283" s="56">
        <v>4</v>
      </c>
      <c r="I283" s="142">
        <v>1803.1</v>
      </c>
      <c r="J283" s="142">
        <v>1243.8</v>
      </c>
      <c r="K283" s="145" t="s">
        <v>48</v>
      </c>
      <c r="L283" s="53">
        <f t="shared" si="26"/>
        <v>1965739.6199999999</v>
      </c>
      <c r="M283" s="147">
        <f t="shared" si="27"/>
        <v>43076.059000000001</v>
      </c>
      <c r="N283" s="147">
        <f t="shared" si="25"/>
        <v>2008815.6789999998</v>
      </c>
      <c r="O283" s="147">
        <v>1090.2</v>
      </c>
      <c r="P283" s="147">
        <v>23.89</v>
      </c>
      <c r="Q283" s="30"/>
      <c r="R283" s="24"/>
      <c r="S283" s="146" t="s">
        <v>36</v>
      </c>
      <c r="T283" s="146" t="s">
        <v>37</v>
      </c>
    </row>
    <row r="284" spans="2:20" x14ac:dyDescent="0.3">
      <c r="B284" s="146">
        <v>77</v>
      </c>
      <c r="C284" s="144">
        <v>71</v>
      </c>
      <c r="D284" s="145" t="s">
        <v>247</v>
      </c>
      <c r="E284" s="144">
        <v>1961</v>
      </c>
      <c r="F284" s="146"/>
      <c r="G284" s="144" t="s">
        <v>34</v>
      </c>
      <c r="H284" s="56">
        <v>2</v>
      </c>
      <c r="I284" s="142">
        <v>1041.5999999999999</v>
      </c>
      <c r="J284" s="142">
        <v>525.1</v>
      </c>
      <c r="K284" s="145" t="s">
        <v>48</v>
      </c>
      <c r="L284" s="53">
        <f t="shared" si="26"/>
        <v>1113116.2560000001</v>
      </c>
      <c r="M284" s="147">
        <f t="shared" si="27"/>
        <v>40820.303999999996</v>
      </c>
      <c r="N284" s="147">
        <f t="shared" si="25"/>
        <v>1153936.56</v>
      </c>
      <c r="O284" s="55">
        <v>1068.6600000000001</v>
      </c>
      <c r="P284" s="147">
        <v>39.19</v>
      </c>
      <c r="Q284" s="30"/>
      <c r="R284" s="24"/>
      <c r="S284" s="146" t="s">
        <v>36</v>
      </c>
      <c r="T284" s="146" t="s">
        <v>37</v>
      </c>
    </row>
    <row r="285" spans="2:20" x14ac:dyDescent="0.3">
      <c r="B285" s="146">
        <v>78</v>
      </c>
      <c r="C285" s="144">
        <v>72</v>
      </c>
      <c r="D285" s="145" t="s">
        <v>248</v>
      </c>
      <c r="E285" s="144">
        <v>1961</v>
      </c>
      <c r="F285" s="146"/>
      <c r="G285" s="144" t="s">
        <v>34</v>
      </c>
      <c r="H285" s="56">
        <v>2</v>
      </c>
      <c r="I285" s="142">
        <v>1042.4000000000001</v>
      </c>
      <c r="J285" s="142">
        <v>520.1</v>
      </c>
      <c r="K285" s="145" t="s">
        <v>48</v>
      </c>
      <c r="L285" s="53">
        <f t="shared" si="26"/>
        <v>1113971.1840000001</v>
      </c>
      <c r="M285" s="147">
        <f t="shared" si="27"/>
        <v>40851.656000000003</v>
      </c>
      <c r="N285" s="147">
        <f t="shared" si="25"/>
        <v>1154822.8400000001</v>
      </c>
      <c r="O285" s="55">
        <v>1068.6600000000001</v>
      </c>
      <c r="P285" s="147">
        <v>39.19</v>
      </c>
      <c r="Q285" s="30"/>
      <c r="R285" s="24"/>
      <c r="S285" s="146" t="s">
        <v>36</v>
      </c>
      <c r="T285" s="146" t="s">
        <v>37</v>
      </c>
    </row>
    <row r="286" spans="2:20" x14ac:dyDescent="0.3">
      <c r="B286" s="146">
        <v>79</v>
      </c>
      <c r="C286" s="144">
        <v>73</v>
      </c>
      <c r="D286" s="145" t="s">
        <v>249</v>
      </c>
      <c r="E286" s="144">
        <v>1961</v>
      </c>
      <c r="F286" s="146"/>
      <c r="G286" s="144" t="s">
        <v>34</v>
      </c>
      <c r="H286" s="56">
        <v>4</v>
      </c>
      <c r="I286" s="142">
        <v>3536.4</v>
      </c>
      <c r="J286" s="142">
        <v>1957.6</v>
      </c>
      <c r="K286" s="145" t="s">
        <v>48</v>
      </c>
      <c r="L286" s="53">
        <f t="shared" si="26"/>
        <v>3679907.1119999997</v>
      </c>
      <c r="M286" s="147">
        <f t="shared" si="27"/>
        <v>78755.627999999997</v>
      </c>
      <c r="N286" s="147">
        <f t="shared" si="25"/>
        <v>3758662.7399999998</v>
      </c>
      <c r="O286" s="55">
        <v>1040.58</v>
      </c>
      <c r="P286" s="147">
        <v>22.27</v>
      </c>
      <c r="Q286" s="30"/>
      <c r="R286" s="24"/>
      <c r="S286" s="146" t="s">
        <v>36</v>
      </c>
      <c r="T286" s="146" t="s">
        <v>37</v>
      </c>
    </row>
    <row r="287" spans="2:20" x14ac:dyDescent="0.3">
      <c r="B287" s="146">
        <v>80</v>
      </c>
      <c r="C287" s="144">
        <v>74</v>
      </c>
      <c r="D287" s="145" t="s">
        <v>250</v>
      </c>
      <c r="E287" s="144">
        <v>1987</v>
      </c>
      <c r="F287" s="146"/>
      <c r="G287" s="144" t="s">
        <v>34</v>
      </c>
      <c r="H287" s="56">
        <v>5</v>
      </c>
      <c r="I287" s="142">
        <v>4168.2</v>
      </c>
      <c r="J287" s="142">
        <v>2343.4</v>
      </c>
      <c r="K287" s="145" t="s">
        <v>48</v>
      </c>
      <c r="L287" s="53">
        <f t="shared" si="26"/>
        <v>4337345.5559999999</v>
      </c>
      <c r="M287" s="147">
        <f t="shared" si="27"/>
        <v>92825.813999999998</v>
      </c>
      <c r="N287" s="147">
        <f t="shared" si="25"/>
        <v>4430171.37</v>
      </c>
      <c r="O287" s="55">
        <v>1040.58</v>
      </c>
      <c r="P287" s="147">
        <v>22.27</v>
      </c>
      <c r="Q287" s="30"/>
      <c r="R287" s="24"/>
      <c r="S287" s="146" t="s">
        <v>36</v>
      </c>
      <c r="T287" s="146" t="s">
        <v>37</v>
      </c>
    </row>
    <row r="288" spans="2:20" x14ac:dyDescent="0.3">
      <c r="B288" s="146">
        <v>81</v>
      </c>
      <c r="C288" s="144">
        <v>75</v>
      </c>
      <c r="D288" s="145" t="s">
        <v>251</v>
      </c>
      <c r="E288" s="144">
        <v>1983</v>
      </c>
      <c r="F288" s="146"/>
      <c r="G288" s="144" t="s">
        <v>34</v>
      </c>
      <c r="H288" s="56">
        <v>5</v>
      </c>
      <c r="I288" s="142">
        <v>2753.3</v>
      </c>
      <c r="J288" s="142">
        <v>1515.9</v>
      </c>
      <c r="K288" s="145" t="s">
        <v>48</v>
      </c>
      <c r="L288" s="53">
        <f t="shared" si="26"/>
        <v>2865028.9139999999</v>
      </c>
      <c r="M288" s="147">
        <f t="shared" si="27"/>
        <v>61315.991000000002</v>
      </c>
      <c r="N288" s="147">
        <f t="shared" si="25"/>
        <v>2926344.9049999998</v>
      </c>
      <c r="O288" s="55">
        <v>1040.58</v>
      </c>
      <c r="P288" s="147">
        <v>22.27</v>
      </c>
      <c r="Q288" s="30"/>
      <c r="R288" s="24"/>
      <c r="S288" s="146" t="s">
        <v>36</v>
      </c>
      <c r="T288" s="146" t="s">
        <v>37</v>
      </c>
    </row>
    <row r="289" spans="1:20" ht="37.5" x14ac:dyDescent="0.3">
      <c r="B289" s="146">
        <v>82</v>
      </c>
      <c r="C289" s="144">
        <v>76</v>
      </c>
      <c r="D289" s="145" t="s">
        <v>252</v>
      </c>
      <c r="E289" s="144">
        <v>1978</v>
      </c>
      <c r="F289" s="146"/>
      <c r="G289" s="144" t="s">
        <v>34</v>
      </c>
      <c r="H289" s="56">
        <v>5</v>
      </c>
      <c r="I289" s="142">
        <v>11365.300000000001</v>
      </c>
      <c r="J289" s="142">
        <v>6222.6</v>
      </c>
      <c r="K289" s="145" t="s">
        <v>53</v>
      </c>
      <c r="L289" s="53">
        <f t="shared" si="26"/>
        <v>388238.64799999999</v>
      </c>
      <c r="M289" s="147">
        <f t="shared" si="27"/>
        <v>124677.34100000001</v>
      </c>
      <c r="N289" s="147">
        <f t="shared" si="25"/>
        <v>512915.989</v>
      </c>
      <c r="O289" s="147">
        <v>34.159999999999997</v>
      </c>
      <c r="P289" s="147">
        <v>10.97</v>
      </c>
      <c r="Q289" s="30"/>
      <c r="R289" s="24"/>
      <c r="S289" s="146" t="s">
        <v>36</v>
      </c>
      <c r="T289" s="146" t="s">
        <v>37</v>
      </c>
    </row>
    <row r="290" spans="1:20" x14ac:dyDescent="0.3">
      <c r="B290" s="146">
        <v>83</v>
      </c>
      <c r="C290" s="144">
        <v>77</v>
      </c>
      <c r="D290" s="145" t="s">
        <v>253</v>
      </c>
      <c r="E290" s="144">
        <v>1981</v>
      </c>
      <c r="F290" s="144"/>
      <c r="G290" s="144" t="s">
        <v>83</v>
      </c>
      <c r="H290" s="144">
        <v>5</v>
      </c>
      <c r="I290" s="142">
        <v>4576.03</v>
      </c>
      <c r="J290" s="142">
        <v>2866.9</v>
      </c>
      <c r="K290" s="145" t="s">
        <v>48</v>
      </c>
      <c r="L290" s="53">
        <f t="shared" si="26"/>
        <v>4640735.0641999999</v>
      </c>
      <c r="M290" s="147">
        <f t="shared" si="27"/>
        <v>99299.850999999995</v>
      </c>
      <c r="N290" s="147">
        <f t="shared" si="25"/>
        <v>4740034.9151999997</v>
      </c>
      <c r="O290" s="146">
        <v>1014.14</v>
      </c>
      <c r="P290" s="147">
        <v>21.7</v>
      </c>
      <c r="Q290" s="30"/>
      <c r="R290" s="24"/>
      <c r="S290" s="146" t="s">
        <v>36</v>
      </c>
      <c r="T290" s="146" t="s">
        <v>37</v>
      </c>
    </row>
    <row r="291" spans="1:20" x14ac:dyDescent="0.3">
      <c r="B291" s="146">
        <v>84</v>
      </c>
      <c r="C291" s="144">
        <v>78</v>
      </c>
      <c r="D291" s="145" t="s">
        <v>254</v>
      </c>
      <c r="E291" s="60">
        <v>1981</v>
      </c>
      <c r="F291" s="144"/>
      <c r="G291" s="144" t="s">
        <v>83</v>
      </c>
      <c r="H291" s="144">
        <v>5</v>
      </c>
      <c r="I291" s="142">
        <v>4416.1000000000004</v>
      </c>
      <c r="J291" s="142">
        <v>2783</v>
      </c>
      <c r="K291" s="145" t="s">
        <v>48</v>
      </c>
      <c r="L291" s="53">
        <f t="shared" si="26"/>
        <v>4478543.6540000001</v>
      </c>
      <c r="M291" s="147">
        <f t="shared" si="27"/>
        <v>95829.37000000001</v>
      </c>
      <c r="N291" s="147">
        <f t="shared" si="25"/>
        <v>4574373.0240000002</v>
      </c>
      <c r="O291" s="146">
        <v>1014.14</v>
      </c>
      <c r="P291" s="147">
        <v>21.7</v>
      </c>
      <c r="Q291" s="30"/>
      <c r="R291" s="24"/>
      <c r="S291" s="146" t="s">
        <v>36</v>
      </c>
      <c r="T291" s="146" t="s">
        <v>37</v>
      </c>
    </row>
    <row r="292" spans="1:20" x14ac:dyDescent="0.3">
      <c r="B292" s="146">
        <v>85</v>
      </c>
      <c r="C292" s="144">
        <v>79</v>
      </c>
      <c r="D292" s="145" t="s">
        <v>255</v>
      </c>
      <c r="E292" s="146">
        <v>1968</v>
      </c>
      <c r="F292" s="146"/>
      <c r="G292" s="146" t="s">
        <v>34</v>
      </c>
      <c r="H292" s="146">
        <v>5</v>
      </c>
      <c r="I292" s="142">
        <v>4353.8</v>
      </c>
      <c r="J292" s="147">
        <v>2595.5</v>
      </c>
      <c r="K292" s="145" t="s">
        <v>48</v>
      </c>
      <c r="L292" s="53">
        <f t="shared" si="26"/>
        <v>4530477.2039999999</v>
      </c>
      <c r="M292" s="147">
        <f t="shared" si="27"/>
        <v>96959.126000000004</v>
      </c>
      <c r="N292" s="147">
        <f t="shared" si="25"/>
        <v>4627436.33</v>
      </c>
      <c r="O292" s="55">
        <v>1040.58</v>
      </c>
      <c r="P292" s="147">
        <v>22.27</v>
      </c>
      <c r="Q292" s="30"/>
      <c r="R292" s="24"/>
      <c r="S292" s="146" t="s">
        <v>36</v>
      </c>
      <c r="T292" s="146" t="s">
        <v>37</v>
      </c>
    </row>
    <row r="293" spans="1:20" x14ac:dyDescent="0.3">
      <c r="B293" s="146">
        <v>86</v>
      </c>
      <c r="C293" s="144">
        <v>80</v>
      </c>
      <c r="D293" s="145" t="s">
        <v>256</v>
      </c>
      <c r="E293" s="144">
        <v>1967</v>
      </c>
      <c r="F293" s="144"/>
      <c r="G293" s="144" t="s">
        <v>34</v>
      </c>
      <c r="H293" s="144">
        <v>5</v>
      </c>
      <c r="I293" s="142">
        <v>4373.5999999999995</v>
      </c>
      <c r="J293" s="142">
        <v>2609.4</v>
      </c>
      <c r="K293" s="145" t="s">
        <v>48</v>
      </c>
      <c r="L293" s="53">
        <f t="shared" si="26"/>
        <v>4551080.6879999992</v>
      </c>
      <c r="M293" s="147">
        <f t="shared" si="27"/>
        <v>97400.071999999986</v>
      </c>
      <c r="N293" s="147">
        <f t="shared" si="25"/>
        <v>4648480.7599999988</v>
      </c>
      <c r="O293" s="55">
        <v>1040.58</v>
      </c>
      <c r="P293" s="147">
        <v>22.27</v>
      </c>
      <c r="Q293" s="30"/>
      <c r="R293" s="24"/>
      <c r="S293" s="146" t="s">
        <v>36</v>
      </c>
      <c r="T293" s="146" t="s">
        <v>37</v>
      </c>
    </row>
    <row r="294" spans="1:20" ht="37.5" x14ac:dyDescent="0.3">
      <c r="B294" s="146">
        <v>87</v>
      </c>
      <c r="C294" s="144">
        <v>81</v>
      </c>
      <c r="D294" s="145" t="s">
        <v>257</v>
      </c>
      <c r="E294" s="144">
        <v>1960</v>
      </c>
      <c r="F294" s="144"/>
      <c r="G294" s="144" t="s">
        <v>34</v>
      </c>
      <c r="H294" s="144">
        <v>2</v>
      </c>
      <c r="I294" s="142">
        <v>1311.8</v>
      </c>
      <c r="J294" s="142">
        <v>643.9</v>
      </c>
      <c r="K294" s="145" t="s">
        <v>42</v>
      </c>
      <c r="L294" s="53">
        <f t="shared" si="26"/>
        <v>201243.23799999998</v>
      </c>
      <c r="M294" s="147">
        <f t="shared" si="27"/>
        <v>19939.359999999997</v>
      </c>
      <c r="N294" s="147">
        <f t="shared" si="25"/>
        <v>221182.59799999997</v>
      </c>
      <c r="O294" s="55">
        <v>153.41</v>
      </c>
      <c r="P294" s="147">
        <v>15.2</v>
      </c>
      <c r="Q294" s="30"/>
      <c r="R294" s="24"/>
      <c r="S294" s="146" t="s">
        <v>36</v>
      </c>
      <c r="T294" s="146" t="s">
        <v>37</v>
      </c>
    </row>
    <row r="295" spans="1:20" ht="37.5" x14ac:dyDescent="0.3">
      <c r="B295" s="146">
        <v>88</v>
      </c>
      <c r="C295" s="144">
        <v>82</v>
      </c>
      <c r="D295" s="145" t="s">
        <v>258</v>
      </c>
      <c r="E295" s="144">
        <v>1983</v>
      </c>
      <c r="F295" s="144"/>
      <c r="G295" s="144" t="s">
        <v>34</v>
      </c>
      <c r="H295" s="144">
        <v>5</v>
      </c>
      <c r="I295" s="142">
        <v>6225.9999999999991</v>
      </c>
      <c r="J295" s="142">
        <v>3353.6</v>
      </c>
      <c r="K295" s="145" t="s">
        <v>42</v>
      </c>
      <c r="L295" s="53">
        <f t="shared" si="26"/>
        <v>936701.69999999984</v>
      </c>
      <c r="M295" s="147">
        <f t="shared" si="27"/>
        <v>93140.959999999992</v>
      </c>
      <c r="N295" s="147">
        <f t="shared" si="25"/>
        <v>1029842.6599999998</v>
      </c>
      <c r="O295" s="55">
        <v>150.44999999999999</v>
      </c>
      <c r="P295" s="147">
        <v>14.96</v>
      </c>
      <c r="Q295" s="30"/>
      <c r="R295" s="24"/>
      <c r="S295" s="146" t="s">
        <v>36</v>
      </c>
      <c r="T295" s="146" t="s">
        <v>37</v>
      </c>
    </row>
    <row r="296" spans="1:20" x14ac:dyDescent="0.3">
      <c r="B296" s="146">
        <v>89</v>
      </c>
      <c r="C296" s="144">
        <v>83</v>
      </c>
      <c r="D296" s="145" t="s">
        <v>259</v>
      </c>
      <c r="E296" s="144">
        <v>1997</v>
      </c>
      <c r="F296" s="144"/>
      <c r="G296" s="144" t="s">
        <v>34</v>
      </c>
      <c r="H296" s="144">
        <v>4</v>
      </c>
      <c r="I296" s="142">
        <v>6827.5</v>
      </c>
      <c r="J296" s="142">
        <v>3652</v>
      </c>
      <c r="K296" s="145" t="s">
        <v>48</v>
      </c>
      <c r="L296" s="53">
        <f t="shared" si="26"/>
        <v>7104559.9499999993</v>
      </c>
      <c r="M296" s="147">
        <f t="shared" si="27"/>
        <v>152048.42499999999</v>
      </c>
      <c r="N296" s="147">
        <f t="shared" si="25"/>
        <v>7256608.3749999991</v>
      </c>
      <c r="O296" s="55">
        <v>1040.58</v>
      </c>
      <c r="P296" s="147">
        <v>22.27</v>
      </c>
      <c r="Q296" s="30"/>
      <c r="R296" s="24"/>
      <c r="S296" s="146" t="s">
        <v>36</v>
      </c>
      <c r="T296" s="146" t="s">
        <v>37</v>
      </c>
    </row>
    <row r="297" spans="1:20" x14ac:dyDescent="0.3">
      <c r="B297" s="146">
        <v>90</v>
      </c>
      <c r="C297" s="144">
        <v>84</v>
      </c>
      <c r="D297" s="145" t="s">
        <v>260</v>
      </c>
      <c r="E297" s="146">
        <v>1959</v>
      </c>
      <c r="F297" s="146"/>
      <c r="G297" s="146" t="s">
        <v>34</v>
      </c>
      <c r="H297" s="146">
        <v>2</v>
      </c>
      <c r="I297" s="142">
        <v>1273.4000000000001</v>
      </c>
      <c r="J297" s="147">
        <v>634.6</v>
      </c>
      <c r="K297" s="145" t="s">
        <v>48</v>
      </c>
      <c r="L297" s="53">
        <f t="shared" si="26"/>
        <v>1429671.648</v>
      </c>
      <c r="M297" s="147">
        <f t="shared" si="27"/>
        <v>49904.546000000002</v>
      </c>
      <c r="N297" s="147">
        <f t="shared" si="25"/>
        <v>1479576.1940000001</v>
      </c>
      <c r="O297" s="146">
        <v>1122.72</v>
      </c>
      <c r="P297" s="147">
        <v>39.19</v>
      </c>
      <c r="Q297" s="30"/>
      <c r="R297" s="24"/>
      <c r="S297" s="146" t="s">
        <v>36</v>
      </c>
      <c r="T297" s="146" t="s">
        <v>37</v>
      </c>
    </row>
    <row r="298" spans="1:20" ht="37.5" x14ac:dyDescent="0.3">
      <c r="B298" s="146">
        <v>91</v>
      </c>
      <c r="C298" s="144">
        <v>85</v>
      </c>
      <c r="D298" s="145" t="s">
        <v>261</v>
      </c>
      <c r="E298" s="146">
        <v>1968</v>
      </c>
      <c r="F298" s="146"/>
      <c r="G298" s="146" t="s">
        <v>34</v>
      </c>
      <c r="H298" s="146">
        <v>5</v>
      </c>
      <c r="I298" s="142">
        <v>6416.7000000000007</v>
      </c>
      <c r="J298" s="147">
        <v>3837.4</v>
      </c>
      <c r="K298" s="145" t="s">
        <v>48</v>
      </c>
      <c r="L298" s="53">
        <f t="shared" si="26"/>
        <v>6677089.6860000007</v>
      </c>
      <c r="M298" s="147">
        <f t="shared" si="27"/>
        <v>142899.90900000001</v>
      </c>
      <c r="N298" s="147">
        <f t="shared" si="25"/>
        <v>6819989.5950000007</v>
      </c>
      <c r="O298" s="55">
        <v>1040.58</v>
      </c>
      <c r="P298" s="147">
        <v>22.27</v>
      </c>
      <c r="Q298" s="30"/>
      <c r="R298" s="24"/>
      <c r="S298" s="146" t="s">
        <v>36</v>
      </c>
      <c r="T298" s="146" t="s">
        <v>37</v>
      </c>
    </row>
    <row r="299" spans="1:20" ht="37.5" x14ac:dyDescent="0.3">
      <c r="B299" s="146">
        <v>92</v>
      </c>
      <c r="C299" s="144">
        <v>86</v>
      </c>
      <c r="D299" s="145" t="s">
        <v>262</v>
      </c>
      <c r="E299" s="146">
        <v>1963</v>
      </c>
      <c r="F299" s="146"/>
      <c r="G299" s="146" t="s">
        <v>34</v>
      </c>
      <c r="H299" s="146">
        <v>4</v>
      </c>
      <c r="I299" s="142">
        <v>3545.3</v>
      </c>
      <c r="J299" s="147">
        <v>1984.56</v>
      </c>
      <c r="K299" s="145" t="s">
        <v>42</v>
      </c>
      <c r="L299" s="53">
        <f>O299*I299</f>
        <v>533390.38500000001</v>
      </c>
      <c r="M299" s="147">
        <f>P299*I299</f>
        <v>53037.688000000009</v>
      </c>
      <c r="N299" s="147">
        <f t="shared" si="25"/>
        <v>586428.07299999997</v>
      </c>
      <c r="O299" s="146">
        <v>150.44999999999999</v>
      </c>
      <c r="P299" s="147">
        <v>14.96</v>
      </c>
      <c r="Q299" s="30"/>
      <c r="R299" s="24"/>
      <c r="S299" s="146" t="s">
        <v>36</v>
      </c>
      <c r="T299" s="146" t="s">
        <v>37</v>
      </c>
    </row>
    <row r="300" spans="1:20" x14ac:dyDescent="0.3">
      <c r="B300" s="146">
        <v>93</v>
      </c>
      <c r="C300" s="144">
        <v>87</v>
      </c>
      <c r="D300" s="145" t="s">
        <v>263</v>
      </c>
      <c r="E300" s="146">
        <v>1963</v>
      </c>
      <c r="F300" s="146"/>
      <c r="G300" s="146" t="s">
        <v>34</v>
      </c>
      <c r="H300" s="146">
        <v>5</v>
      </c>
      <c r="I300" s="142">
        <v>3552.2999999999997</v>
      </c>
      <c r="J300" s="147">
        <v>2504.6999999999998</v>
      </c>
      <c r="K300" s="54" t="s">
        <v>48</v>
      </c>
      <c r="L300" s="53">
        <f>I300*O300</f>
        <v>3696452.3339999993</v>
      </c>
      <c r="M300" s="147">
        <f>I300*P300</f>
        <v>79109.72099999999</v>
      </c>
      <c r="N300" s="147">
        <f t="shared" si="25"/>
        <v>3775562.0549999992</v>
      </c>
      <c r="O300" s="55">
        <v>1040.58</v>
      </c>
      <c r="P300" s="147">
        <v>22.27</v>
      </c>
      <c r="Q300" s="30"/>
      <c r="R300" s="24"/>
      <c r="S300" s="146" t="s">
        <v>36</v>
      </c>
      <c r="T300" s="146" t="s">
        <v>37</v>
      </c>
    </row>
    <row r="301" spans="1:20" x14ac:dyDescent="0.3">
      <c r="C301" s="144"/>
      <c r="D301" s="145"/>
      <c r="E301" s="146"/>
      <c r="F301" s="146"/>
      <c r="G301" s="146"/>
      <c r="H301" s="146"/>
      <c r="I301" s="142"/>
      <c r="J301" s="147"/>
      <c r="K301" s="54"/>
      <c r="L301" s="53"/>
      <c r="M301" s="147"/>
      <c r="N301" s="147"/>
      <c r="O301" s="55"/>
      <c r="P301" s="147"/>
      <c r="Q301" s="30"/>
      <c r="R301" s="24"/>
      <c r="S301" s="146"/>
      <c r="T301" s="146"/>
    </row>
    <row r="302" spans="1:20" s="61" customFormat="1" x14ac:dyDescent="0.3">
      <c r="A302" s="133"/>
      <c r="B302" s="1">
        <f>C309+C313+C322+C358+C365+C373+C419+C431+C440+C473+C477+C485+C505+C1000+C518+C525+C542+C546+C549+C555+C742</f>
        <v>339</v>
      </c>
      <c r="C302" s="32"/>
      <c r="D302" s="62" t="s">
        <v>264</v>
      </c>
      <c r="E302" s="32"/>
      <c r="F302" s="32"/>
      <c r="G302" s="32"/>
      <c r="H302" s="32"/>
      <c r="I302" s="26"/>
      <c r="J302" s="26"/>
      <c r="K302" s="25"/>
      <c r="L302" s="26">
        <f>L303+L556</f>
        <v>323880595.52463996</v>
      </c>
      <c r="M302" s="30">
        <f>M303+M556</f>
        <v>15653616.828180002</v>
      </c>
      <c r="N302" s="30">
        <f>N303+N556</f>
        <v>339534212.35282004</v>
      </c>
      <c r="O302" s="47"/>
      <c r="P302" s="171"/>
      <c r="Q302" s="30"/>
      <c r="R302" s="30"/>
      <c r="S302" s="30"/>
      <c r="T302" s="171"/>
    </row>
    <row r="303" spans="1:20" s="61" customFormat="1" x14ac:dyDescent="0.3">
      <c r="A303" s="133"/>
      <c r="B303" s="1"/>
      <c r="C303" s="32"/>
      <c r="D303" s="62" t="s">
        <v>31</v>
      </c>
      <c r="E303" s="32"/>
      <c r="F303" s="32"/>
      <c r="G303" s="32"/>
      <c r="H303" s="32"/>
      <c r="I303" s="26"/>
      <c r="J303" s="26"/>
      <c r="K303" s="25"/>
      <c r="L303" s="26">
        <f>L304+L310+L314+L323+L361+L366+L374+L420+L433+L445+L474+L478+L486+L507+L519+L526+L543+L547+L551</f>
        <v>156037111.49379998</v>
      </c>
      <c r="M303" s="30">
        <f>M304+M310+M314+M323+M361+M366+M374+M420+M433+M445+M474+M478+M486+M507+M519+M526+M543+M547+M551</f>
        <v>7801125.6125999996</v>
      </c>
      <c r="N303" s="30">
        <f>N304+N310+N314+N323+N361+N366+N374+N420+N433+N445+N474+N478+N486+N507+N519+N526+N543+N547+N551</f>
        <v>163838237.10640004</v>
      </c>
      <c r="O303" s="47"/>
      <c r="P303" s="171"/>
      <c r="Q303" s="30"/>
      <c r="R303" s="30"/>
      <c r="S303" s="171"/>
      <c r="T303" s="171"/>
    </row>
    <row r="304" spans="1:20" s="61" customFormat="1" x14ac:dyDescent="0.3">
      <c r="A304" s="133"/>
      <c r="B304" s="1"/>
      <c r="C304" s="32"/>
      <c r="D304" s="62" t="s">
        <v>32</v>
      </c>
      <c r="E304" s="32"/>
      <c r="F304" s="32"/>
      <c r="G304" s="32"/>
      <c r="H304" s="32"/>
      <c r="I304" s="26"/>
      <c r="J304" s="26"/>
      <c r="K304" s="25"/>
      <c r="L304" s="26">
        <f>SUM(L305:L309)</f>
        <v>1622224</v>
      </c>
      <c r="M304" s="30">
        <f>SUM(M305:M309)</f>
        <v>160397.39799999999</v>
      </c>
      <c r="N304" s="30">
        <f>SUM(N305:N309)</f>
        <v>1782621.398</v>
      </c>
      <c r="O304" s="47"/>
      <c r="P304" s="171"/>
      <c r="Q304" s="30"/>
      <c r="R304" s="30"/>
      <c r="S304" s="30"/>
    </row>
    <row r="305" spans="3:44" ht="37.5" x14ac:dyDescent="0.3">
      <c r="C305" s="168">
        <v>1</v>
      </c>
      <c r="D305" s="63" t="s">
        <v>33</v>
      </c>
      <c r="E305" s="168">
        <v>1994</v>
      </c>
      <c r="F305" s="168"/>
      <c r="G305" s="168" t="s">
        <v>34</v>
      </c>
      <c r="H305" s="168">
        <v>2</v>
      </c>
      <c r="I305" s="167">
        <v>2039.5</v>
      </c>
      <c r="J305" s="168">
        <v>678.4</v>
      </c>
      <c r="K305" s="64" t="s">
        <v>42</v>
      </c>
      <c r="L305" s="167">
        <f>I305*O305</f>
        <v>326320</v>
      </c>
      <c r="M305" s="171">
        <f>I305*P305</f>
        <v>32264.89</v>
      </c>
      <c r="N305" s="171">
        <f>L305+M305</f>
        <v>358584.89</v>
      </c>
      <c r="O305" s="171">
        <v>160</v>
      </c>
      <c r="P305" s="166">
        <v>15.82</v>
      </c>
      <c r="Q305" s="171"/>
      <c r="R305" s="171" t="s">
        <v>37</v>
      </c>
      <c r="S305" s="170" t="s">
        <v>37</v>
      </c>
      <c r="T305" s="170" t="s">
        <v>265</v>
      </c>
    </row>
    <row r="306" spans="3:44" s="6" customFormat="1" ht="37.5" x14ac:dyDescent="0.3">
      <c r="C306" s="168">
        <v>2</v>
      </c>
      <c r="D306" s="63" t="s">
        <v>266</v>
      </c>
      <c r="E306" s="168">
        <v>1980</v>
      </c>
      <c r="F306" s="168"/>
      <c r="G306" s="168" t="s">
        <v>34</v>
      </c>
      <c r="H306" s="168">
        <v>2</v>
      </c>
      <c r="I306" s="167">
        <v>2113.4</v>
      </c>
      <c r="J306" s="168">
        <v>835</v>
      </c>
      <c r="K306" s="64" t="s">
        <v>42</v>
      </c>
      <c r="L306" s="167">
        <f>I306*O306</f>
        <v>338144</v>
      </c>
      <c r="M306" s="171">
        <f>I306*P306</f>
        <v>33433.988000000005</v>
      </c>
      <c r="N306" s="171">
        <f>L306+M306</f>
        <v>371577.98800000001</v>
      </c>
      <c r="O306" s="171">
        <v>160</v>
      </c>
      <c r="P306" s="171">
        <v>15.82</v>
      </c>
      <c r="Q306" s="30"/>
      <c r="R306" s="171" t="s">
        <v>37</v>
      </c>
      <c r="S306" s="170" t="s">
        <v>37</v>
      </c>
      <c r="T306" s="170" t="s">
        <v>265</v>
      </c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3:44" s="6" customFormat="1" ht="37.5" x14ac:dyDescent="0.3">
      <c r="C307" s="168">
        <v>3</v>
      </c>
      <c r="D307" s="63" t="s">
        <v>39</v>
      </c>
      <c r="E307" s="168">
        <v>1978</v>
      </c>
      <c r="F307" s="168"/>
      <c r="G307" s="168" t="s">
        <v>34</v>
      </c>
      <c r="H307" s="168">
        <v>2</v>
      </c>
      <c r="I307" s="167">
        <v>2165.6999999999998</v>
      </c>
      <c r="J307" s="168">
        <v>849.6</v>
      </c>
      <c r="K307" s="64" t="s">
        <v>42</v>
      </c>
      <c r="L307" s="167">
        <f>I307*O307</f>
        <v>346512</v>
      </c>
      <c r="M307" s="171">
        <f>I307*P307</f>
        <v>34261.373999999996</v>
      </c>
      <c r="N307" s="171">
        <f>L307+M307</f>
        <v>380773.37400000001</v>
      </c>
      <c r="O307" s="171">
        <v>160</v>
      </c>
      <c r="P307" s="171">
        <v>15.82</v>
      </c>
      <c r="Q307" s="30"/>
      <c r="R307" s="171" t="s">
        <v>37</v>
      </c>
      <c r="S307" s="170" t="s">
        <v>37</v>
      </c>
      <c r="T307" s="170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3:44" s="6" customFormat="1" ht="37.5" x14ac:dyDescent="0.3">
      <c r="C308" s="168">
        <v>4</v>
      </c>
      <c r="D308" s="63" t="s">
        <v>267</v>
      </c>
      <c r="E308" s="168">
        <v>1975</v>
      </c>
      <c r="F308" s="168"/>
      <c r="G308" s="168" t="s">
        <v>34</v>
      </c>
      <c r="H308" s="168">
        <v>2</v>
      </c>
      <c r="I308" s="167">
        <v>1778.9</v>
      </c>
      <c r="J308" s="168">
        <v>684.2</v>
      </c>
      <c r="K308" s="64" t="s">
        <v>42</v>
      </c>
      <c r="L308" s="167">
        <f>I308*O308</f>
        <v>284624</v>
      </c>
      <c r="M308" s="171">
        <f>I308*P308</f>
        <v>28142.198</v>
      </c>
      <c r="N308" s="171">
        <f>L308+M308</f>
        <v>312766.19799999997</v>
      </c>
      <c r="O308" s="171">
        <v>160</v>
      </c>
      <c r="P308" s="171">
        <v>15.82</v>
      </c>
      <c r="Q308" s="30"/>
      <c r="R308" s="171" t="s">
        <v>37</v>
      </c>
      <c r="S308" s="170" t="s">
        <v>37</v>
      </c>
      <c r="T308" s="170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3:44" s="6" customFormat="1" ht="37.5" x14ac:dyDescent="0.3">
      <c r="C309" s="168">
        <v>5</v>
      </c>
      <c r="D309" s="63" t="s">
        <v>268</v>
      </c>
      <c r="E309" s="168">
        <v>1985</v>
      </c>
      <c r="F309" s="168"/>
      <c r="G309" s="168" t="s">
        <v>34</v>
      </c>
      <c r="H309" s="168">
        <v>2</v>
      </c>
      <c r="I309" s="167">
        <v>2041.4</v>
      </c>
      <c r="J309" s="168">
        <v>968.5</v>
      </c>
      <c r="K309" s="64" t="s">
        <v>42</v>
      </c>
      <c r="L309" s="167">
        <f>I309*O309</f>
        <v>326624</v>
      </c>
      <c r="M309" s="171">
        <f>I309*P309</f>
        <v>32294.948</v>
      </c>
      <c r="N309" s="171">
        <f>L309+M309</f>
        <v>358918.94799999997</v>
      </c>
      <c r="O309" s="171">
        <v>160</v>
      </c>
      <c r="P309" s="171">
        <v>15.82</v>
      </c>
      <c r="Q309" s="30"/>
      <c r="R309" s="171" t="s">
        <v>37</v>
      </c>
      <c r="S309" s="170" t="s">
        <v>37</v>
      </c>
      <c r="T309" s="170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3:44" s="65" customFormat="1" x14ac:dyDescent="0.3">
      <c r="C310" s="32"/>
      <c r="D310" s="62" t="s">
        <v>43</v>
      </c>
      <c r="E310" s="32"/>
      <c r="F310" s="32"/>
      <c r="G310" s="32"/>
      <c r="H310" s="32"/>
      <c r="I310" s="26"/>
      <c r="J310" s="32"/>
      <c r="K310" s="27"/>
      <c r="L310" s="26">
        <f>SUM(L311:L313)</f>
        <v>1202122.2</v>
      </c>
      <c r="M310" s="30">
        <f>SUM(M311:M313)</f>
        <v>109997.18340000001</v>
      </c>
      <c r="N310" s="30">
        <f>SUM(N311:N313)</f>
        <v>1312119.3834000002</v>
      </c>
      <c r="O310" s="30"/>
      <c r="P310" s="171"/>
      <c r="Q310" s="30"/>
      <c r="R310" s="30"/>
      <c r="S310" s="171"/>
      <c r="T310" s="47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</row>
    <row r="311" spans="3:44" s="6" customFormat="1" ht="37.5" x14ac:dyDescent="0.3">
      <c r="C311" s="168">
        <v>1</v>
      </c>
      <c r="D311" s="63" t="s">
        <v>269</v>
      </c>
      <c r="E311" s="168">
        <v>1976</v>
      </c>
      <c r="F311" s="168"/>
      <c r="G311" s="168" t="s">
        <v>34</v>
      </c>
      <c r="H311" s="168">
        <v>3</v>
      </c>
      <c r="I311" s="167">
        <v>1947.3</v>
      </c>
      <c r="J311" s="168">
        <v>1436.8</v>
      </c>
      <c r="K311" s="64" t="s">
        <v>42</v>
      </c>
      <c r="L311" s="167">
        <f>I311*O311</f>
        <v>447879</v>
      </c>
      <c r="M311" s="171">
        <f>I311*P311</f>
        <v>35421.387000000002</v>
      </c>
      <c r="N311" s="171">
        <f>L311+M311</f>
        <v>483300.38699999999</v>
      </c>
      <c r="O311" s="171">
        <v>230</v>
      </c>
      <c r="P311" s="171">
        <v>18.190000000000001</v>
      </c>
      <c r="Q311" s="171"/>
      <c r="R311" s="171" t="s">
        <v>37</v>
      </c>
      <c r="S311" s="170" t="s">
        <v>37</v>
      </c>
      <c r="T311" s="170" t="s">
        <v>265</v>
      </c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3:44" s="6" customFormat="1" ht="37.5" x14ac:dyDescent="0.3">
      <c r="C312" s="168">
        <v>2</v>
      </c>
      <c r="D312" s="63" t="s">
        <v>270</v>
      </c>
      <c r="E312" s="168">
        <v>1977</v>
      </c>
      <c r="F312" s="168"/>
      <c r="G312" s="168" t="s">
        <v>34</v>
      </c>
      <c r="H312" s="168">
        <v>2</v>
      </c>
      <c r="I312" s="167">
        <v>2385.92</v>
      </c>
      <c r="J312" s="168">
        <v>1044.78</v>
      </c>
      <c r="K312" s="64" t="s">
        <v>42</v>
      </c>
      <c r="L312" s="167">
        <f>I312*O312</f>
        <v>381747.20000000001</v>
      </c>
      <c r="M312" s="171">
        <f>I312*P312</f>
        <v>37745.254400000005</v>
      </c>
      <c r="N312" s="171">
        <f>L312+M312</f>
        <v>419492.45440000005</v>
      </c>
      <c r="O312" s="171">
        <v>160</v>
      </c>
      <c r="P312" s="171">
        <v>15.82</v>
      </c>
      <c r="Q312" s="30"/>
      <c r="R312" s="171" t="s">
        <v>37</v>
      </c>
      <c r="S312" s="170" t="s">
        <v>37</v>
      </c>
      <c r="T312" s="170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3:44" s="6" customFormat="1" ht="37.5" x14ac:dyDescent="0.3">
      <c r="C313" s="168">
        <v>3</v>
      </c>
      <c r="D313" s="63" t="s">
        <v>271</v>
      </c>
      <c r="E313" s="168">
        <v>1983</v>
      </c>
      <c r="F313" s="168"/>
      <c r="G313" s="168" t="s">
        <v>34</v>
      </c>
      <c r="H313" s="168">
        <v>2</v>
      </c>
      <c r="I313" s="167">
        <v>2328.1</v>
      </c>
      <c r="J313" s="168">
        <v>1048.5</v>
      </c>
      <c r="K313" s="64" t="s">
        <v>42</v>
      </c>
      <c r="L313" s="167">
        <f>I313*O313</f>
        <v>372496</v>
      </c>
      <c r="M313" s="171">
        <f>I313*P313</f>
        <v>36830.542000000001</v>
      </c>
      <c r="N313" s="171">
        <f>L313+M313</f>
        <v>409326.54200000002</v>
      </c>
      <c r="O313" s="171">
        <v>160</v>
      </c>
      <c r="P313" s="171">
        <v>15.82</v>
      </c>
      <c r="Q313" s="30"/>
      <c r="R313" s="171" t="s">
        <v>37</v>
      </c>
      <c r="S313" s="170" t="s">
        <v>37</v>
      </c>
      <c r="T313" s="170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3:44" s="65" customFormat="1" x14ac:dyDescent="0.3">
      <c r="C314" s="32"/>
      <c r="D314" s="62" t="s">
        <v>46</v>
      </c>
      <c r="E314" s="32"/>
      <c r="F314" s="32"/>
      <c r="G314" s="32"/>
      <c r="H314" s="32"/>
      <c r="I314" s="26"/>
      <c r="J314" s="32"/>
      <c r="K314" s="27"/>
      <c r="L314" s="26">
        <f>SUM(L315:L322)</f>
        <v>2484446.4128</v>
      </c>
      <c r="M314" s="30">
        <f>SUM(M315:M322)</f>
        <v>176628.59879999998</v>
      </c>
      <c r="N314" s="30">
        <f>SUM(N315:N322)</f>
        <v>2661075.0115999999</v>
      </c>
      <c r="O314" s="30"/>
      <c r="P314" s="171"/>
      <c r="Q314" s="30"/>
      <c r="R314" s="171"/>
      <c r="S314" s="171"/>
      <c r="T314" s="47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</row>
    <row r="315" spans="3:44" s="6" customFormat="1" ht="37.5" x14ac:dyDescent="0.3">
      <c r="C315" s="168">
        <v>1</v>
      </c>
      <c r="D315" s="63" t="s">
        <v>272</v>
      </c>
      <c r="E315" s="168">
        <v>1969</v>
      </c>
      <c r="F315" s="168"/>
      <c r="G315" s="168" t="s">
        <v>34</v>
      </c>
      <c r="H315" s="168">
        <v>2</v>
      </c>
      <c r="I315" s="167">
        <v>1285.5999999999999</v>
      </c>
      <c r="J315" s="168">
        <v>717.11</v>
      </c>
      <c r="K315" s="64" t="s">
        <v>45</v>
      </c>
      <c r="L315" s="167">
        <f>I315*O315</f>
        <v>596724.09600000002</v>
      </c>
      <c r="M315" s="171">
        <f>I315*P315</f>
        <v>23989.295999999998</v>
      </c>
      <c r="N315" s="171">
        <f t="shared" ref="N315:N322" si="28">L315+M315</f>
        <v>620713.39199999999</v>
      </c>
      <c r="O315" s="171">
        <v>464.16</v>
      </c>
      <c r="P315" s="171">
        <v>18.66</v>
      </c>
      <c r="Q315" s="30"/>
      <c r="R315" s="171" t="s">
        <v>37</v>
      </c>
      <c r="S315" s="170" t="s">
        <v>37</v>
      </c>
      <c r="T315" s="170" t="s">
        <v>265</v>
      </c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3:44" s="6" customFormat="1" ht="37.5" x14ac:dyDescent="0.3">
      <c r="C316" s="168">
        <v>2</v>
      </c>
      <c r="D316" s="63" t="s">
        <v>273</v>
      </c>
      <c r="E316" s="168">
        <v>1990</v>
      </c>
      <c r="F316" s="168"/>
      <c r="G316" s="168" t="s">
        <v>34</v>
      </c>
      <c r="H316" s="168">
        <v>3</v>
      </c>
      <c r="I316" s="167">
        <v>2278.88</v>
      </c>
      <c r="J316" s="168">
        <v>1296.3</v>
      </c>
      <c r="K316" s="64" t="s">
        <v>42</v>
      </c>
      <c r="L316" s="167">
        <f>I316*O316</f>
        <v>368540.47360000003</v>
      </c>
      <c r="M316" s="171">
        <f>I316*P316</f>
        <v>35482.161599999999</v>
      </c>
      <c r="N316" s="171">
        <f t="shared" si="28"/>
        <v>404022.63520000002</v>
      </c>
      <c r="O316" s="171">
        <v>161.72</v>
      </c>
      <c r="P316" s="171">
        <v>15.57</v>
      </c>
      <c r="Q316" s="30"/>
      <c r="R316" s="171" t="s">
        <v>37</v>
      </c>
      <c r="S316" s="170" t="s">
        <v>37</v>
      </c>
      <c r="T316" s="170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3:44" s="6" customFormat="1" ht="37.5" x14ac:dyDescent="0.3">
      <c r="C317" s="168">
        <v>3</v>
      </c>
      <c r="D317" s="63" t="s">
        <v>47</v>
      </c>
      <c r="E317" s="168">
        <v>1969</v>
      </c>
      <c r="F317" s="168"/>
      <c r="G317" s="168" t="s">
        <v>34</v>
      </c>
      <c r="H317" s="168">
        <v>2</v>
      </c>
      <c r="I317" s="167">
        <v>376.7</v>
      </c>
      <c r="J317" s="168">
        <v>211.7</v>
      </c>
      <c r="K317" s="64" t="s">
        <v>45</v>
      </c>
      <c r="L317" s="167">
        <f>I317*O317</f>
        <v>174849.07200000001</v>
      </c>
      <c r="M317" s="171">
        <f>I317*P317</f>
        <v>7029.2219999999998</v>
      </c>
      <c r="N317" s="171">
        <f t="shared" si="28"/>
        <v>181878.29400000002</v>
      </c>
      <c r="O317" s="171">
        <v>464.16</v>
      </c>
      <c r="P317" s="171">
        <v>18.66</v>
      </c>
      <c r="Q317" s="30"/>
      <c r="R317" s="171" t="s">
        <v>37</v>
      </c>
      <c r="S317" s="170" t="s">
        <v>37</v>
      </c>
      <c r="T317" s="170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3:44" s="6" customFormat="1" ht="56.25" x14ac:dyDescent="0.3">
      <c r="C318" s="168"/>
      <c r="D318" s="63"/>
      <c r="E318" s="168"/>
      <c r="F318" s="168"/>
      <c r="G318" s="168"/>
      <c r="H318" s="168"/>
      <c r="I318" s="167"/>
      <c r="J318" s="168"/>
      <c r="K318" s="64" t="s">
        <v>35</v>
      </c>
      <c r="L318" s="167">
        <f>I317*O318</f>
        <v>22029.415999999997</v>
      </c>
      <c r="M318" s="171">
        <f>I317*P318</f>
        <v>5401.8779999999997</v>
      </c>
      <c r="N318" s="171">
        <f t="shared" si="28"/>
        <v>27431.293999999998</v>
      </c>
      <c r="O318" s="171">
        <v>58.48</v>
      </c>
      <c r="P318" s="171">
        <v>14.34</v>
      </c>
      <c r="Q318" s="30"/>
      <c r="R318" s="171" t="s">
        <v>37</v>
      </c>
      <c r="S318" s="170" t="s">
        <v>37</v>
      </c>
      <c r="T318" s="170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3:44" s="6" customFormat="1" ht="37.5" x14ac:dyDescent="0.3">
      <c r="C319" s="168">
        <v>4</v>
      </c>
      <c r="D319" s="63" t="s">
        <v>49</v>
      </c>
      <c r="E319" s="168">
        <v>1969</v>
      </c>
      <c r="F319" s="168"/>
      <c r="G319" s="168" t="s">
        <v>34</v>
      </c>
      <c r="H319" s="168">
        <v>2</v>
      </c>
      <c r="I319" s="167">
        <v>867.6</v>
      </c>
      <c r="J319" s="168">
        <v>578.4</v>
      </c>
      <c r="K319" s="64" t="s">
        <v>45</v>
      </c>
      <c r="L319" s="167">
        <f>I319*O319</f>
        <v>402705.21600000001</v>
      </c>
      <c r="M319" s="171">
        <f>I319*P319</f>
        <v>16189.416000000001</v>
      </c>
      <c r="N319" s="171">
        <f t="shared" si="28"/>
        <v>418894.63200000004</v>
      </c>
      <c r="O319" s="171">
        <v>464.16</v>
      </c>
      <c r="P319" s="171">
        <v>18.66</v>
      </c>
      <c r="Q319" s="30"/>
      <c r="R319" s="171" t="s">
        <v>37</v>
      </c>
      <c r="S319" s="170" t="s">
        <v>37</v>
      </c>
      <c r="T319" s="170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3:44" s="6" customFormat="1" ht="37.5" x14ac:dyDescent="0.3">
      <c r="C320" s="168">
        <v>5</v>
      </c>
      <c r="D320" s="63" t="s">
        <v>274</v>
      </c>
      <c r="E320" s="168">
        <v>1985</v>
      </c>
      <c r="F320" s="168"/>
      <c r="G320" s="168" t="s">
        <v>34</v>
      </c>
      <c r="H320" s="168">
        <v>3</v>
      </c>
      <c r="I320" s="167">
        <v>1883.11</v>
      </c>
      <c r="J320" s="168">
        <v>905.51</v>
      </c>
      <c r="K320" s="64" t="s">
        <v>42</v>
      </c>
      <c r="L320" s="167">
        <f>I320*O320</f>
        <v>304536.54920000001</v>
      </c>
      <c r="M320" s="171">
        <f>I320*P320</f>
        <v>29320.022699999998</v>
      </c>
      <c r="N320" s="171">
        <f t="shared" si="28"/>
        <v>333856.57189999998</v>
      </c>
      <c r="O320" s="171">
        <v>161.72</v>
      </c>
      <c r="P320" s="171">
        <v>15.57</v>
      </c>
      <c r="Q320" s="30"/>
      <c r="R320" s="171" t="s">
        <v>37</v>
      </c>
      <c r="S320" s="170" t="s">
        <v>37</v>
      </c>
      <c r="T320" s="170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 x14ac:dyDescent="0.3">
      <c r="C321" s="168">
        <v>6</v>
      </c>
      <c r="D321" s="63" t="s">
        <v>275</v>
      </c>
      <c r="E321" s="168">
        <v>1981</v>
      </c>
      <c r="F321" s="168"/>
      <c r="G321" s="168" t="s">
        <v>34</v>
      </c>
      <c r="H321" s="168">
        <v>3</v>
      </c>
      <c r="I321" s="167">
        <v>2035.98</v>
      </c>
      <c r="J321" s="168">
        <v>1077.3</v>
      </c>
      <c r="K321" s="64" t="s">
        <v>42</v>
      </c>
      <c r="L321" s="167">
        <f>I321*O321</f>
        <v>329258.68560000003</v>
      </c>
      <c r="M321" s="171">
        <f>I321*P321</f>
        <v>31700.208600000002</v>
      </c>
      <c r="N321" s="171">
        <f t="shared" si="28"/>
        <v>360958.89420000004</v>
      </c>
      <c r="O321" s="171">
        <v>161.72</v>
      </c>
      <c r="P321" s="171">
        <v>15.57</v>
      </c>
      <c r="Q321" s="30"/>
      <c r="R321" s="171" t="s">
        <v>37</v>
      </c>
      <c r="S321" s="170" t="s">
        <v>37</v>
      </c>
      <c r="T321" s="170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9" customFormat="1" ht="37.5" x14ac:dyDescent="0.3">
      <c r="C322" s="168">
        <v>7</v>
      </c>
      <c r="D322" s="63" t="s">
        <v>276</v>
      </c>
      <c r="E322" s="168">
        <v>1979</v>
      </c>
      <c r="F322" s="168"/>
      <c r="G322" s="168" t="s">
        <v>34</v>
      </c>
      <c r="H322" s="168">
        <v>3</v>
      </c>
      <c r="I322" s="167">
        <v>1767.27</v>
      </c>
      <c r="J322" s="168">
        <v>878.8</v>
      </c>
      <c r="K322" s="64" t="s">
        <v>42</v>
      </c>
      <c r="L322" s="167">
        <f>I322*O322</f>
        <v>285802.9044</v>
      </c>
      <c r="M322" s="171">
        <f>I322*P322</f>
        <v>27516.393899999999</v>
      </c>
      <c r="N322" s="171">
        <f t="shared" si="28"/>
        <v>313319.29830000002</v>
      </c>
      <c r="O322" s="171">
        <v>161.72</v>
      </c>
      <c r="P322" s="171">
        <v>15.57</v>
      </c>
      <c r="Q322" s="30"/>
      <c r="R322" s="171" t="s">
        <v>37</v>
      </c>
      <c r="S322" s="170" t="s">
        <v>37</v>
      </c>
      <c r="T322" s="170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66" customFormat="1" x14ac:dyDescent="0.3">
      <c r="C323" s="32"/>
      <c r="D323" s="62" t="s">
        <v>50</v>
      </c>
      <c r="E323" s="32"/>
      <c r="F323" s="32"/>
      <c r="G323" s="32"/>
      <c r="H323" s="32"/>
      <c r="I323" s="26"/>
      <c r="J323" s="32"/>
      <c r="K323" s="27"/>
      <c r="L323" s="26">
        <f>SUM(L324:L360)</f>
        <v>11241680.6961</v>
      </c>
      <c r="M323" s="30">
        <f>SUM(M324:M360)</f>
        <v>639253.22269999993</v>
      </c>
      <c r="N323" s="30">
        <f>SUM(N324:N360)</f>
        <v>11880933.918799998</v>
      </c>
      <c r="O323" s="30"/>
      <c r="P323" s="171"/>
      <c r="Q323" s="30"/>
      <c r="R323" s="30" t="s">
        <v>37</v>
      </c>
      <c r="S323" s="30"/>
      <c r="T323" s="47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</row>
    <row r="324" spans="3:44" s="9" customFormat="1" ht="37.5" x14ac:dyDescent="0.3">
      <c r="C324" s="168">
        <v>1</v>
      </c>
      <c r="D324" s="63" t="s">
        <v>277</v>
      </c>
      <c r="E324" s="168">
        <v>1963</v>
      </c>
      <c r="F324" s="168"/>
      <c r="G324" s="168" t="s">
        <v>34</v>
      </c>
      <c r="H324" s="168">
        <v>2</v>
      </c>
      <c r="I324" s="167">
        <v>556.79999999999995</v>
      </c>
      <c r="J324" s="168">
        <v>323.2</v>
      </c>
      <c r="K324" s="64" t="s">
        <v>42</v>
      </c>
      <c r="L324" s="167">
        <f>I324*O324</f>
        <v>95212.799999999988</v>
      </c>
      <c r="M324" s="171">
        <f>I324*P324</f>
        <v>8808.5759999999991</v>
      </c>
      <c r="N324" s="171">
        <f t="shared" ref="N324:N360" si="29">L324+M324</f>
        <v>104021.37599999999</v>
      </c>
      <c r="O324" s="171">
        <v>171</v>
      </c>
      <c r="P324" s="171">
        <v>15.82</v>
      </c>
      <c r="Q324" s="30"/>
      <c r="R324" s="171" t="s">
        <v>37</v>
      </c>
      <c r="S324" s="170" t="s">
        <v>37</v>
      </c>
      <c r="T324" s="170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3:44" s="9" customFormat="1" ht="37.5" x14ac:dyDescent="0.3">
      <c r="C325" s="168">
        <v>2</v>
      </c>
      <c r="D325" s="63" t="s">
        <v>278</v>
      </c>
      <c r="E325" s="168">
        <v>1980</v>
      </c>
      <c r="F325" s="168"/>
      <c r="G325" s="168" t="s">
        <v>34</v>
      </c>
      <c r="H325" s="168">
        <v>3</v>
      </c>
      <c r="I325" s="167">
        <v>1258.8</v>
      </c>
      <c r="J325" s="168">
        <v>820.4</v>
      </c>
      <c r="K325" s="64" t="s">
        <v>42</v>
      </c>
      <c r="L325" s="167">
        <f>I325*O325</f>
        <v>239172</v>
      </c>
      <c r="M325" s="171">
        <f>I325*P325</f>
        <v>20178.564000000002</v>
      </c>
      <c r="N325" s="171">
        <f t="shared" si="29"/>
        <v>259350.56400000001</v>
      </c>
      <c r="O325" s="171">
        <v>190</v>
      </c>
      <c r="P325" s="171">
        <v>16.03</v>
      </c>
      <c r="Q325" s="30"/>
      <c r="R325" s="171" t="s">
        <v>37</v>
      </c>
      <c r="S325" s="170" t="s">
        <v>37</v>
      </c>
      <c r="T325" s="170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56.25" x14ac:dyDescent="0.3">
      <c r="C326" s="168">
        <v>3</v>
      </c>
      <c r="D326" s="63" t="s">
        <v>279</v>
      </c>
      <c r="E326" s="168">
        <v>1965</v>
      </c>
      <c r="F326" s="168"/>
      <c r="G326" s="168" t="s">
        <v>56</v>
      </c>
      <c r="H326" s="168">
        <v>2</v>
      </c>
      <c r="I326" s="167">
        <v>752.8</v>
      </c>
      <c r="J326" s="168">
        <v>423.4</v>
      </c>
      <c r="K326" s="64" t="s">
        <v>45</v>
      </c>
      <c r="L326" s="167">
        <f>I326*O326</f>
        <v>307315.54399999999</v>
      </c>
      <c r="M326" s="171">
        <f>I326*P326</f>
        <v>11721.096</v>
      </c>
      <c r="N326" s="171">
        <f t="shared" si="29"/>
        <v>319036.64</v>
      </c>
      <c r="O326" s="171">
        <v>408.23</v>
      </c>
      <c r="P326" s="171">
        <v>15.57</v>
      </c>
      <c r="Q326" s="30"/>
      <c r="R326" s="171" t="s">
        <v>37</v>
      </c>
      <c r="S326" s="170" t="s">
        <v>37</v>
      </c>
      <c r="T326" s="170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37.5" x14ac:dyDescent="0.3">
      <c r="C327" s="168">
        <v>4</v>
      </c>
      <c r="D327" s="63" t="s">
        <v>280</v>
      </c>
      <c r="E327" s="168">
        <v>1957</v>
      </c>
      <c r="F327" s="168"/>
      <c r="G327" s="168" t="s">
        <v>34</v>
      </c>
      <c r="H327" s="168">
        <v>2</v>
      </c>
      <c r="I327" s="167">
        <v>698.3</v>
      </c>
      <c r="J327" s="168">
        <v>594</v>
      </c>
      <c r="K327" s="64" t="s">
        <v>45</v>
      </c>
      <c r="L327" s="167">
        <f>I327*O327</f>
        <v>324122.92800000001</v>
      </c>
      <c r="M327" s="171">
        <f>I327*P327</f>
        <v>13030.277999999998</v>
      </c>
      <c r="N327" s="171">
        <f t="shared" si="29"/>
        <v>337153.20600000001</v>
      </c>
      <c r="O327" s="171">
        <v>464.16</v>
      </c>
      <c r="P327" s="171">
        <v>18.66</v>
      </c>
      <c r="Q327" s="30"/>
      <c r="R327" s="171" t="s">
        <v>37</v>
      </c>
      <c r="S327" s="170" t="s">
        <v>37</v>
      </c>
      <c r="T327" s="170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56.25" x14ac:dyDescent="0.3">
      <c r="C328" s="168"/>
      <c r="D328" s="63"/>
      <c r="E328" s="168"/>
      <c r="F328" s="168"/>
      <c r="G328" s="168"/>
      <c r="H328" s="168"/>
      <c r="I328" s="167"/>
      <c r="J328" s="168"/>
      <c r="K328" s="64" t="s">
        <v>35</v>
      </c>
      <c r="L328" s="167">
        <f>I327*O328</f>
        <v>39174.629999999997</v>
      </c>
      <c r="M328" s="171">
        <f>I327*P328</f>
        <v>10013.621999999999</v>
      </c>
      <c r="N328" s="171">
        <f t="shared" si="29"/>
        <v>49188.251999999993</v>
      </c>
      <c r="O328" s="171">
        <v>56.1</v>
      </c>
      <c r="P328" s="171">
        <v>14.34</v>
      </c>
      <c r="Q328" s="30"/>
      <c r="R328" s="171" t="s">
        <v>37</v>
      </c>
      <c r="S328" s="170" t="s">
        <v>37</v>
      </c>
      <c r="T328" s="170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37.5" x14ac:dyDescent="0.3">
      <c r="C329" s="168"/>
      <c r="D329" s="63"/>
      <c r="E329" s="168"/>
      <c r="F329" s="168"/>
      <c r="G329" s="168"/>
      <c r="H329" s="168"/>
      <c r="I329" s="167"/>
      <c r="J329" s="168"/>
      <c r="K329" s="64" t="s">
        <v>53</v>
      </c>
      <c r="L329" s="167">
        <f>I327*O329</f>
        <v>25397.170999999995</v>
      </c>
      <c r="M329" s="171">
        <f>I327*P329</f>
        <v>9978.7069999999985</v>
      </c>
      <c r="N329" s="171">
        <f t="shared" si="29"/>
        <v>35375.877999999997</v>
      </c>
      <c r="O329" s="171">
        <v>36.369999999999997</v>
      </c>
      <c r="P329" s="171">
        <v>14.29</v>
      </c>
      <c r="Q329" s="30"/>
      <c r="R329" s="171" t="s">
        <v>37</v>
      </c>
      <c r="S329" s="170" t="s">
        <v>37</v>
      </c>
      <c r="T329" s="170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 x14ac:dyDescent="0.3">
      <c r="C330" s="168"/>
      <c r="D330" s="63"/>
      <c r="E330" s="168"/>
      <c r="F330" s="168"/>
      <c r="G330" s="168"/>
      <c r="H330" s="168"/>
      <c r="I330" s="167"/>
      <c r="J330" s="168"/>
      <c r="K330" s="64" t="s">
        <v>229</v>
      </c>
      <c r="L330" s="167">
        <f>I327*O330</f>
        <v>1047449.9999999999</v>
      </c>
      <c r="M330" s="171">
        <f>I327*P330</f>
        <v>28462.707999999995</v>
      </c>
      <c r="N330" s="171">
        <f t="shared" si="29"/>
        <v>1075912.7079999999</v>
      </c>
      <c r="O330" s="171">
        <v>1500</v>
      </c>
      <c r="P330" s="171">
        <v>40.76</v>
      </c>
      <c r="Q330" s="30"/>
      <c r="R330" s="171" t="s">
        <v>37</v>
      </c>
      <c r="S330" s="170" t="s">
        <v>37</v>
      </c>
      <c r="T330" s="170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 ht="37.5" x14ac:dyDescent="0.3">
      <c r="C331" s="168">
        <v>5</v>
      </c>
      <c r="D331" s="63" t="s">
        <v>281</v>
      </c>
      <c r="E331" s="168">
        <v>1978</v>
      </c>
      <c r="F331" s="168"/>
      <c r="G331" s="168" t="s">
        <v>34</v>
      </c>
      <c r="H331" s="168">
        <v>3</v>
      </c>
      <c r="I331" s="167">
        <v>2669.02</v>
      </c>
      <c r="J331" s="168">
        <v>1265.0999999999999</v>
      </c>
      <c r="K331" s="64" t="s">
        <v>42</v>
      </c>
      <c r="L331" s="167">
        <f>I331*O331</f>
        <v>415032.61</v>
      </c>
      <c r="M331" s="171">
        <f>I331*P331</f>
        <v>39955.229400000004</v>
      </c>
      <c r="N331" s="171">
        <f t="shared" si="29"/>
        <v>454987.8394</v>
      </c>
      <c r="O331" s="171">
        <v>155.5</v>
      </c>
      <c r="P331" s="171">
        <v>14.97</v>
      </c>
      <c r="Q331" s="171"/>
      <c r="R331" s="171"/>
      <c r="S331" s="170" t="s">
        <v>37</v>
      </c>
      <c r="T331" s="170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 x14ac:dyDescent="0.3">
      <c r="C332" s="168">
        <v>6</v>
      </c>
      <c r="D332" s="63" t="s">
        <v>282</v>
      </c>
      <c r="E332" s="168">
        <v>1977</v>
      </c>
      <c r="F332" s="168"/>
      <c r="G332" s="168" t="s">
        <v>34</v>
      </c>
      <c r="H332" s="168">
        <v>3</v>
      </c>
      <c r="I332" s="167">
        <v>2626.1</v>
      </c>
      <c r="J332" s="168">
        <v>1262.5</v>
      </c>
      <c r="K332" s="64" t="s">
        <v>42</v>
      </c>
      <c r="L332" s="167">
        <f>I332*O332</f>
        <v>408358.55</v>
      </c>
      <c r="M332" s="171">
        <f>I332*P332</f>
        <v>39312.716999999997</v>
      </c>
      <c r="N332" s="171">
        <f t="shared" si="29"/>
        <v>447671.26699999999</v>
      </c>
      <c r="O332" s="171">
        <v>155.5</v>
      </c>
      <c r="P332" s="171">
        <v>14.97</v>
      </c>
      <c r="Q332" s="171"/>
      <c r="R332" s="171"/>
      <c r="S332" s="170" t="s">
        <v>37</v>
      </c>
      <c r="T332" s="170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 x14ac:dyDescent="0.3">
      <c r="C333" s="168">
        <v>7</v>
      </c>
      <c r="D333" s="63" t="s">
        <v>283</v>
      </c>
      <c r="E333" s="168">
        <v>1970</v>
      </c>
      <c r="F333" s="168"/>
      <c r="G333" s="168" t="s">
        <v>34</v>
      </c>
      <c r="H333" s="168">
        <v>2</v>
      </c>
      <c r="I333" s="167">
        <v>1575.6</v>
      </c>
      <c r="J333" s="168">
        <v>625</v>
      </c>
      <c r="K333" s="64" t="s">
        <v>42</v>
      </c>
      <c r="L333" s="167">
        <f>I333*O333</f>
        <v>252096</v>
      </c>
      <c r="M333" s="171">
        <f>I333*P333</f>
        <v>24925.991999999998</v>
      </c>
      <c r="N333" s="171">
        <f t="shared" si="29"/>
        <v>277021.99199999997</v>
      </c>
      <c r="O333" s="171">
        <v>160</v>
      </c>
      <c r="P333" s="171">
        <v>15.82</v>
      </c>
      <c r="Q333" s="171"/>
      <c r="R333" s="171"/>
      <c r="S333" s="170" t="s">
        <v>37</v>
      </c>
      <c r="T333" s="170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 x14ac:dyDescent="0.3">
      <c r="C334" s="168"/>
      <c r="D334" s="63"/>
      <c r="E334" s="168"/>
      <c r="F334" s="168"/>
      <c r="G334" s="168"/>
      <c r="H334" s="168"/>
      <c r="I334" s="167"/>
      <c r="J334" s="168"/>
      <c r="K334" s="64" t="s">
        <v>229</v>
      </c>
      <c r="L334" s="167">
        <f>I333*O334</f>
        <v>2363400</v>
      </c>
      <c r="M334" s="171">
        <f>I333*P334</f>
        <v>64221.455999999991</v>
      </c>
      <c r="N334" s="171">
        <f t="shared" si="29"/>
        <v>2427621.4559999998</v>
      </c>
      <c r="O334" s="171">
        <v>1500</v>
      </c>
      <c r="P334" s="171">
        <v>40.76</v>
      </c>
      <c r="Q334" s="171"/>
      <c r="R334" s="171"/>
      <c r="S334" s="170" t="s">
        <v>37</v>
      </c>
      <c r="T334" s="170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 ht="37.5" x14ac:dyDescent="0.3">
      <c r="C335" s="168">
        <v>8</v>
      </c>
      <c r="D335" s="63" t="s">
        <v>284</v>
      </c>
      <c r="E335" s="168">
        <v>1975</v>
      </c>
      <c r="F335" s="168"/>
      <c r="G335" s="168" t="s">
        <v>34</v>
      </c>
      <c r="H335" s="168">
        <v>3</v>
      </c>
      <c r="I335" s="167">
        <v>2224</v>
      </c>
      <c r="J335" s="168">
        <v>1091.7</v>
      </c>
      <c r="K335" s="64" t="s">
        <v>42</v>
      </c>
      <c r="L335" s="167">
        <f>I335*O335</f>
        <v>345832</v>
      </c>
      <c r="M335" s="171">
        <f>I335*P335</f>
        <v>33293.279999999999</v>
      </c>
      <c r="N335" s="171">
        <f t="shared" si="29"/>
        <v>379125.28</v>
      </c>
      <c r="O335" s="171">
        <v>155.5</v>
      </c>
      <c r="P335" s="171">
        <v>14.97</v>
      </c>
      <c r="Q335" s="30"/>
      <c r="R335" s="171"/>
      <c r="S335" s="170" t="s">
        <v>37</v>
      </c>
      <c r="T335" s="170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 x14ac:dyDescent="0.3">
      <c r="C336" s="168">
        <v>9</v>
      </c>
      <c r="D336" s="63" t="s">
        <v>285</v>
      </c>
      <c r="E336" s="168">
        <v>1976</v>
      </c>
      <c r="F336" s="168"/>
      <c r="G336" s="168" t="s">
        <v>34</v>
      </c>
      <c r="H336" s="168">
        <v>3</v>
      </c>
      <c r="I336" s="167">
        <v>2200.6</v>
      </c>
      <c r="J336" s="168">
        <v>1083.5</v>
      </c>
      <c r="K336" s="64" t="s">
        <v>42</v>
      </c>
      <c r="L336" s="167">
        <f>I336*O336</f>
        <v>342193.3</v>
      </c>
      <c r="M336" s="171">
        <f>I336*P336</f>
        <v>32942.982000000004</v>
      </c>
      <c r="N336" s="171">
        <f t="shared" si="29"/>
        <v>375136.28200000001</v>
      </c>
      <c r="O336" s="171">
        <v>155.5</v>
      </c>
      <c r="P336" s="171">
        <v>14.97</v>
      </c>
      <c r="Q336" s="171"/>
      <c r="R336" s="171"/>
      <c r="S336" s="170" t="s">
        <v>37</v>
      </c>
      <c r="T336" s="170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 x14ac:dyDescent="0.3">
      <c r="C337" s="168">
        <v>10</v>
      </c>
      <c r="D337" s="63" t="s">
        <v>286</v>
      </c>
      <c r="E337" s="168">
        <v>1973</v>
      </c>
      <c r="F337" s="168"/>
      <c r="G337" s="168" t="s">
        <v>34</v>
      </c>
      <c r="H337" s="168">
        <v>2</v>
      </c>
      <c r="I337" s="167">
        <v>1814.8</v>
      </c>
      <c r="J337" s="168">
        <v>724.4</v>
      </c>
      <c r="K337" s="64" t="s">
        <v>42</v>
      </c>
      <c r="L337" s="167">
        <f>I337*O337</f>
        <v>290368</v>
      </c>
      <c r="M337" s="171">
        <f>I337*P337</f>
        <v>28710.135999999999</v>
      </c>
      <c r="N337" s="171">
        <f t="shared" si="29"/>
        <v>319078.136</v>
      </c>
      <c r="O337" s="171">
        <v>160</v>
      </c>
      <c r="P337" s="171">
        <v>15.82</v>
      </c>
      <c r="Q337" s="30"/>
      <c r="R337" s="171"/>
      <c r="S337" s="170" t="s">
        <v>37</v>
      </c>
      <c r="T337" s="170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 x14ac:dyDescent="0.3">
      <c r="C338" s="168">
        <v>11</v>
      </c>
      <c r="D338" s="63" t="s">
        <v>287</v>
      </c>
      <c r="E338" s="168">
        <v>1973</v>
      </c>
      <c r="F338" s="168"/>
      <c r="G338" s="168" t="s">
        <v>34</v>
      </c>
      <c r="H338" s="168">
        <v>2</v>
      </c>
      <c r="I338" s="167">
        <v>2483</v>
      </c>
      <c r="J338" s="168">
        <v>1012</v>
      </c>
      <c r="K338" s="64" t="s">
        <v>42</v>
      </c>
      <c r="L338" s="167">
        <f>I338*O338</f>
        <v>397280</v>
      </c>
      <c r="M338" s="171">
        <f>I338*P338</f>
        <v>39281.06</v>
      </c>
      <c r="N338" s="171">
        <f t="shared" si="29"/>
        <v>436561.06</v>
      </c>
      <c r="O338" s="171">
        <v>160</v>
      </c>
      <c r="P338" s="171">
        <v>15.82</v>
      </c>
      <c r="Q338" s="30"/>
      <c r="R338" s="171"/>
      <c r="S338" s="170" t="s">
        <v>37</v>
      </c>
      <c r="T338" s="170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 x14ac:dyDescent="0.3">
      <c r="C339" s="168">
        <v>12</v>
      </c>
      <c r="D339" s="63" t="s">
        <v>288</v>
      </c>
      <c r="E339" s="168">
        <v>1952</v>
      </c>
      <c r="F339" s="168"/>
      <c r="G339" s="168" t="s">
        <v>34</v>
      </c>
      <c r="H339" s="168">
        <v>2</v>
      </c>
      <c r="I339" s="167">
        <v>578.29999999999995</v>
      </c>
      <c r="J339" s="168">
        <v>308.39999999999998</v>
      </c>
      <c r="K339" s="64" t="s">
        <v>45</v>
      </c>
      <c r="L339" s="167">
        <f>I339*O339</f>
        <v>268423.728</v>
      </c>
      <c r="M339" s="171">
        <f>I339*P339</f>
        <v>10791.078</v>
      </c>
      <c r="N339" s="171">
        <f t="shared" si="29"/>
        <v>279214.80599999998</v>
      </c>
      <c r="O339" s="171">
        <v>464.16</v>
      </c>
      <c r="P339" s="171">
        <v>18.66</v>
      </c>
      <c r="Q339" s="30"/>
      <c r="R339" s="171"/>
      <c r="S339" s="170" t="s">
        <v>37</v>
      </c>
      <c r="T339" s="170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56.25" x14ac:dyDescent="0.3">
      <c r="C340" s="168"/>
      <c r="D340" s="63"/>
      <c r="E340" s="168"/>
      <c r="F340" s="168"/>
      <c r="G340" s="168"/>
      <c r="H340" s="168"/>
      <c r="I340" s="167"/>
      <c r="J340" s="168"/>
      <c r="K340" s="64" t="s">
        <v>35</v>
      </c>
      <c r="L340" s="167">
        <f>I339*O340</f>
        <v>33818.983999999997</v>
      </c>
      <c r="M340" s="171">
        <f>I339*P340</f>
        <v>8292.8220000000001</v>
      </c>
      <c r="N340" s="171">
        <f t="shared" si="29"/>
        <v>42111.805999999997</v>
      </c>
      <c r="O340" s="171">
        <v>58.48</v>
      </c>
      <c r="P340" s="171">
        <v>14.34</v>
      </c>
      <c r="Q340" s="30"/>
      <c r="R340" s="171"/>
      <c r="S340" s="170" t="s">
        <v>37</v>
      </c>
      <c r="T340" s="170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37.5" x14ac:dyDescent="0.3">
      <c r="C341" s="168"/>
      <c r="D341" s="63"/>
      <c r="E341" s="168"/>
      <c r="F341" s="168"/>
      <c r="G341" s="168"/>
      <c r="H341" s="168"/>
      <c r="I341" s="167"/>
      <c r="J341" s="168"/>
      <c r="K341" s="64" t="s">
        <v>53</v>
      </c>
      <c r="L341" s="167">
        <f>I339*O341</f>
        <v>21032.770999999997</v>
      </c>
      <c r="M341" s="171">
        <f>I339*P341</f>
        <v>8015.2379999999994</v>
      </c>
      <c r="N341" s="171">
        <f t="shared" si="29"/>
        <v>29048.008999999998</v>
      </c>
      <c r="O341" s="171">
        <v>36.369999999999997</v>
      </c>
      <c r="P341" s="171">
        <v>13.86</v>
      </c>
      <c r="Q341" s="30"/>
      <c r="R341" s="171"/>
      <c r="S341" s="170" t="s">
        <v>37</v>
      </c>
      <c r="T341" s="170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 x14ac:dyDescent="0.3">
      <c r="C342" s="168"/>
      <c r="D342" s="63"/>
      <c r="E342" s="168"/>
      <c r="F342" s="168"/>
      <c r="G342" s="168"/>
      <c r="H342" s="168"/>
      <c r="I342" s="167"/>
      <c r="J342" s="168"/>
      <c r="K342" s="64" t="s">
        <v>229</v>
      </c>
      <c r="L342" s="167">
        <f>I339*O342</f>
        <v>867449.99999999988</v>
      </c>
      <c r="M342" s="171">
        <f>I339*P342</f>
        <v>23571.507999999998</v>
      </c>
      <c r="N342" s="171">
        <f t="shared" si="29"/>
        <v>891021.50799999991</v>
      </c>
      <c r="O342" s="171">
        <v>1500</v>
      </c>
      <c r="P342" s="171">
        <v>40.76</v>
      </c>
      <c r="Q342" s="30"/>
      <c r="R342" s="171"/>
      <c r="S342" s="170" t="s">
        <v>37</v>
      </c>
      <c r="T342" s="170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 ht="37.5" x14ac:dyDescent="0.3">
      <c r="C343" s="168">
        <v>13</v>
      </c>
      <c r="D343" s="63" t="s">
        <v>289</v>
      </c>
      <c r="E343" s="168">
        <v>1956</v>
      </c>
      <c r="F343" s="168"/>
      <c r="G343" s="168" t="s">
        <v>63</v>
      </c>
      <c r="H343" s="168">
        <v>2</v>
      </c>
      <c r="I343" s="167">
        <v>565.21</v>
      </c>
      <c r="J343" s="168">
        <v>327.17</v>
      </c>
      <c r="K343" s="64" t="s">
        <v>42</v>
      </c>
      <c r="L343" s="167">
        <f>I343*O343</f>
        <v>98911.75</v>
      </c>
      <c r="M343" s="171">
        <f>I343*P343</f>
        <v>8969.8827000000001</v>
      </c>
      <c r="N343" s="171">
        <f t="shared" si="29"/>
        <v>107881.6327</v>
      </c>
      <c r="O343" s="171">
        <v>175</v>
      </c>
      <c r="P343" s="171">
        <v>15.87</v>
      </c>
      <c r="Q343" s="30"/>
      <c r="R343" s="171"/>
      <c r="S343" s="170" t="s">
        <v>37</v>
      </c>
      <c r="T343" s="170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 x14ac:dyDescent="0.3">
      <c r="C344" s="168"/>
      <c r="D344" s="63"/>
      <c r="E344" s="168"/>
      <c r="F344" s="168"/>
      <c r="G344" s="168"/>
      <c r="H344" s="168"/>
      <c r="I344" s="167"/>
      <c r="J344" s="168"/>
      <c r="K344" s="64" t="s">
        <v>45</v>
      </c>
      <c r="L344" s="167">
        <f>I343*O344</f>
        <v>262347.87360000005</v>
      </c>
      <c r="M344" s="171">
        <f>I343*P344</f>
        <v>10546.818600000001</v>
      </c>
      <c r="N344" s="171">
        <f t="shared" si="29"/>
        <v>272894.69220000005</v>
      </c>
      <c r="O344" s="171">
        <v>464.16</v>
      </c>
      <c r="P344" s="171">
        <v>18.66</v>
      </c>
      <c r="Q344" s="30"/>
      <c r="R344" s="171"/>
      <c r="S344" s="170" t="s">
        <v>37</v>
      </c>
      <c r="T344" s="170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56.25" x14ac:dyDescent="0.3">
      <c r="C345" s="168"/>
      <c r="D345" s="63"/>
      <c r="E345" s="168"/>
      <c r="F345" s="168"/>
      <c r="G345" s="168"/>
      <c r="H345" s="168"/>
      <c r="I345" s="167"/>
      <c r="J345" s="168"/>
      <c r="K345" s="64" t="s">
        <v>35</v>
      </c>
      <c r="L345" s="167">
        <f>I343*O345</f>
        <v>33053.480799999998</v>
      </c>
      <c r="M345" s="171">
        <f>I343*P345</f>
        <v>7539.9014000000006</v>
      </c>
      <c r="N345" s="171">
        <f t="shared" si="29"/>
        <v>40593.3822</v>
      </c>
      <c r="O345" s="171">
        <v>58.48</v>
      </c>
      <c r="P345" s="171">
        <v>13.34</v>
      </c>
      <c r="Q345" s="30"/>
      <c r="R345" s="171"/>
      <c r="S345" s="170" t="s">
        <v>37</v>
      </c>
      <c r="T345" s="170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37.5" x14ac:dyDescent="0.3">
      <c r="C346" s="168"/>
      <c r="D346" s="63"/>
      <c r="E346" s="168"/>
      <c r="F346" s="168"/>
      <c r="G346" s="168"/>
      <c r="H346" s="168"/>
      <c r="I346" s="167"/>
      <c r="J346" s="168"/>
      <c r="K346" s="64" t="s">
        <v>53</v>
      </c>
      <c r="L346" s="167">
        <f>I343*O346</f>
        <v>20556.687699999999</v>
      </c>
      <c r="M346" s="171">
        <f>I343*P346</f>
        <v>7833.8105999999998</v>
      </c>
      <c r="N346" s="171">
        <f t="shared" si="29"/>
        <v>28390.498299999999</v>
      </c>
      <c r="O346" s="171">
        <v>36.369999999999997</v>
      </c>
      <c r="P346" s="171">
        <v>13.86</v>
      </c>
      <c r="Q346" s="30"/>
      <c r="R346" s="171"/>
      <c r="S346" s="170" t="s">
        <v>37</v>
      </c>
      <c r="T346" s="170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 x14ac:dyDescent="0.3">
      <c r="C347" s="168">
        <v>14</v>
      </c>
      <c r="D347" s="63" t="s">
        <v>290</v>
      </c>
      <c r="E347" s="168">
        <v>1959</v>
      </c>
      <c r="F347" s="168"/>
      <c r="G347" s="168" t="s">
        <v>63</v>
      </c>
      <c r="H347" s="168">
        <v>2</v>
      </c>
      <c r="I347" s="167">
        <v>576.29999999999995</v>
      </c>
      <c r="J347" s="168">
        <v>342.9</v>
      </c>
      <c r="K347" s="64" t="s">
        <v>45</v>
      </c>
      <c r="L347" s="167">
        <f>I347*O347</f>
        <v>267495.408</v>
      </c>
      <c r="M347" s="171">
        <f>I347*P347</f>
        <v>10753.758</v>
      </c>
      <c r="N347" s="171">
        <f t="shared" si="29"/>
        <v>278249.16599999997</v>
      </c>
      <c r="O347" s="171">
        <v>464.16</v>
      </c>
      <c r="P347" s="171">
        <v>18.66</v>
      </c>
      <c r="Q347" s="30"/>
      <c r="R347" s="171"/>
      <c r="S347" s="170" t="s">
        <v>37</v>
      </c>
      <c r="T347" s="170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56.25" x14ac:dyDescent="0.3">
      <c r="C348" s="168"/>
      <c r="D348" s="63"/>
      <c r="E348" s="168"/>
      <c r="F348" s="168"/>
      <c r="G348" s="168"/>
      <c r="H348" s="168"/>
      <c r="I348" s="167"/>
      <c r="J348" s="168"/>
      <c r="K348" s="64" t="s">
        <v>35</v>
      </c>
      <c r="L348" s="167">
        <f>I347*O348</f>
        <v>33702.023999999998</v>
      </c>
      <c r="M348" s="171">
        <f>I347*P348</f>
        <v>7687.8419999999996</v>
      </c>
      <c r="N348" s="171">
        <f t="shared" si="29"/>
        <v>41389.865999999995</v>
      </c>
      <c r="O348" s="171">
        <v>58.48</v>
      </c>
      <c r="P348" s="171">
        <v>13.34</v>
      </c>
      <c r="Q348" s="30"/>
      <c r="R348" s="171"/>
      <c r="S348" s="170" t="s">
        <v>37</v>
      </c>
      <c r="T348" s="170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37.5" x14ac:dyDescent="0.3">
      <c r="C349" s="168"/>
      <c r="D349" s="63"/>
      <c r="E349" s="168"/>
      <c r="F349" s="168"/>
      <c r="G349" s="168"/>
      <c r="H349" s="168"/>
      <c r="I349" s="167"/>
      <c r="J349" s="168"/>
      <c r="K349" s="64" t="s">
        <v>53</v>
      </c>
      <c r="L349" s="167">
        <f>I347*O349</f>
        <v>20960.030999999995</v>
      </c>
      <c r="M349" s="171">
        <f>I347*P349</f>
        <v>7664.79</v>
      </c>
      <c r="N349" s="171">
        <f t="shared" si="29"/>
        <v>28624.820999999996</v>
      </c>
      <c r="O349" s="171">
        <v>36.369999999999997</v>
      </c>
      <c r="P349" s="171">
        <v>13.3</v>
      </c>
      <c r="Q349" s="30"/>
      <c r="R349" s="171"/>
      <c r="S349" s="170" t="s">
        <v>37</v>
      </c>
      <c r="T349" s="170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 x14ac:dyDescent="0.3">
      <c r="C350" s="168">
        <v>15</v>
      </c>
      <c r="D350" s="63" t="s">
        <v>291</v>
      </c>
      <c r="E350" s="168">
        <v>1959</v>
      </c>
      <c r="F350" s="168"/>
      <c r="G350" s="168" t="s">
        <v>63</v>
      </c>
      <c r="H350" s="168">
        <v>2</v>
      </c>
      <c r="I350" s="167">
        <v>583</v>
      </c>
      <c r="J350" s="168">
        <v>328.8</v>
      </c>
      <c r="K350" s="64" t="s">
        <v>45</v>
      </c>
      <c r="L350" s="167">
        <f>I350*O350</f>
        <v>270605.28000000003</v>
      </c>
      <c r="M350" s="171">
        <f>I350*P350</f>
        <v>10878.78</v>
      </c>
      <c r="N350" s="171">
        <f t="shared" si="29"/>
        <v>281484.06000000006</v>
      </c>
      <c r="O350" s="171">
        <v>464.16</v>
      </c>
      <c r="P350" s="171">
        <v>18.66</v>
      </c>
      <c r="Q350" s="30"/>
      <c r="R350" s="171"/>
      <c r="S350" s="170" t="s">
        <v>37</v>
      </c>
      <c r="T350" s="170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56.25" x14ac:dyDescent="0.3">
      <c r="C351" s="168"/>
      <c r="D351" s="63"/>
      <c r="E351" s="168"/>
      <c r="F351" s="168"/>
      <c r="G351" s="168"/>
      <c r="H351" s="168"/>
      <c r="I351" s="167"/>
      <c r="J351" s="168"/>
      <c r="K351" s="64" t="s">
        <v>35</v>
      </c>
      <c r="L351" s="167">
        <f>I350*O351</f>
        <v>34093.839999999997</v>
      </c>
      <c r="M351" s="171">
        <f>I350*P351</f>
        <v>7777.22</v>
      </c>
      <c r="N351" s="171">
        <f t="shared" si="29"/>
        <v>41871.06</v>
      </c>
      <c r="O351" s="171">
        <v>58.48</v>
      </c>
      <c r="P351" s="171">
        <v>13.34</v>
      </c>
      <c r="Q351" s="30"/>
      <c r="R351" s="171"/>
      <c r="S351" s="170" t="s">
        <v>37</v>
      </c>
      <c r="T351" s="170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37.5" x14ac:dyDescent="0.3">
      <c r="C352" s="168"/>
      <c r="D352" s="63"/>
      <c r="E352" s="168"/>
      <c r="F352" s="168"/>
      <c r="G352" s="168"/>
      <c r="H352" s="168"/>
      <c r="I352" s="167"/>
      <c r="J352" s="168"/>
      <c r="K352" s="64" t="s">
        <v>53</v>
      </c>
      <c r="L352" s="167">
        <f>I350*O352</f>
        <v>21203.71</v>
      </c>
      <c r="M352" s="171">
        <f>I350*P352</f>
        <v>7753.9000000000005</v>
      </c>
      <c r="N352" s="171">
        <f t="shared" si="29"/>
        <v>28957.61</v>
      </c>
      <c r="O352" s="171">
        <v>36.369999999999997</v>
      </c>
      <c r="P352" s="171">
        <v>13.3</v>
      </c>
      <c r="Q352" s="30"/>
      <c r="R352" s="171"/>
      <c r="S352" s="170" t="s">
        <v>37</v>
      </c>
      <c r="T352" s="170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 x14ac:dyDescent="0.3">
      <c r="C353" s="168"/>
      <c r="D353" s="63"/>
      <c r="E353" s="168"/>
      <c r="F353" s="168"/>
      <c r="G353" s="168"/>
      <c r="H353" s="168"/>
      <c r="I353" s="167"/>
      <c r="J353" s="168"/>
      <c r="K353" s="64" t="s">
        <v>229</v>
      </c>
      <c r="L353" s="167">
        <f>I350*O353</f>
        <v>874500</v>
      </c>
      <c r="M353" s="171">
        <f>I350*P353</f>
        <v>23448.26</v>
      </c>
      <c r="N353" s="171">
        <f t="shared" si="29"/>
        <v>897948.26</v>
      </c>
      <c r="O353" s="171">
        <v>1500</v>
      </c>
      <c r="P353" s="171">
        <v>40.22</v>
      </c>
      <c r="Q353" s="30"/>
      <c r="R353" s="171"/>
      <c r="S353" s="170" t="s">
        <v>37</v>
      </c>
      <c r="T353" s="170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 x14ac:dyDescent="0.3">
      <c r="C354" s="168">
        <v>16</v>
      </c>
      <c r="D354" s="63" t="s">
        <v>292</v>
      </c>
      <c r="E354" s="168">
        <v>1962</v>
      </c>
      <c r="F354" s="168"/>
      <c r="G354" s="168" t="s">
        <v>34</v>
      </c>
      <c r="H354" s="168">
        <v>2</v>
      </c>
      <c r="I354" s="167">
        <v>541.5</v>
      </c>
      <c r="J354" s="168">
        <v>293.2</v>
      </c>
      <c r="K354" s="64" t="s">
        <v>229</v>
      </c>
      <c r="L354" s="167">
        <f>I354*O354</f>
        <v>614873.25</v>
      </c>
      <c r="M354" s="171">
        <f>I354*P354</f>
        <v>22071.539999999997</v>
      </c>
      <c r="N354" s="171">
        <f t="shared" si="29"/>
        <v>636944.79</v>
      </c>
      <c r="O354" s="171">
        <v>1135.5</v>
      </c>
      <c r="P354" s="171">
        <v>40.76</v>
      </c>
      <c r="Q354" s="30"/>
      <c r="R354" s="171"/>
      <c r="S354" s="170" t="s">
        <v>37</v>
      </c>
      <c r="T354" s="170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 ht="37.5" x14ac:dyDescent="0.3">
      <c r="C355" s="168"/>
      <c r="D355" s="63"/>
      <c r="E355" s="168"/>
      <c r="F355" s="168"/>
      <c r="G355" s="168"/>
      <c r="H355" s="168"/>
      <c r="I355" s="167"/>
      <c r="J355" s="168"/>
      <c r="K355" s="64" t="s">
        <v>45</v>
      </c>
      <c r="L355" s="167">
        <f>I354*O355</f>
        <v>251342.64</v>
      </c>
      <c r="M355" s="171">
        <f>I354*P355</f>
        <v>10104.39</v>
      </c>
      <c r="N355" s="171">
        <f t="shared" si="29"/>
        <v>261447.03000000003</v>
      </c>
      <c r="O355" s="171">
        <v>464.16</v>
      </c>
      <c r="P355" s="171">
        <v>18.66</v>
      </c>
      <c r="Q355" s="30"/>
      <c r="R355" s="171"/>
      <c r="S355" s="170" t="s">
        <v>37</v>
      </c>
      <c r="T355" s="170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56.25" x14ac:dyDescent="0.3">
      <c r="C356" s="168"/>
      <c r="D356" s="63"/>
      <c r="E356" s="168"/>
      <c r="F356" s="168"/>
      <c r="G356" s="168"/>
      <c r="H356" s="168"/>
      <c r="I356" s="167"/>
      <c r="J356" s="168"/>
      <c r="K356" s="64" t="s">
        <v>35</v>
      </c>
      <c r="L356" s="167">
        <f>I354*O356</f>
        <v>31666.92</v>
      </c>
      <c r="M356" s="171">
        <f>I354*P356</f>
        <v>7765.11</v>
      </c>
      <c r="N356" s="171">
        <f t="shared" si="29"/>
        <v>39432.03</v>
      </c>
      <c r="O356" s="171">
        <v>58.48</v>
      </c>
      <c r="P356" s="171">
        <v>14.34</v>
      </c>
      <c r="Q356" s="30"/>
      <c r="R356" s="171"/>
      <c r="S356" s="170" t="s">
        <v>37</v>
      </c>
      <c r="T356" s="170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37.5" x14ac:dyDescent="0.3">
      <c r="C357" s="168"/>
      <c r="D357" s="63"/>
      <c r="E357" s="168"/>
      <c r="F357" s="168"/>
      <c r="G357" s="168"/>
      <c r="H357" s="168"/>
      <c r="I357" s="167"/>
      <c r="J357" s="168"/>
      <c r="K357" s="64" t="s">
        <v>53</v>
      </c>
      <c r="L357" s="167">
        <f>I354*O357</f>
        <v>19694.355</v>
      </c>
      <c r="M357" s="171">
        <f>I354*P357</f>
        <v>7505.19</v>
      </c>
      <c r="N357" s="171">
        <f t="shared" si="29"/>
        <v>27199.544999999998</v>
      </c>
      <c r="O357" s="171">
        <v>36.369999999999997</v>
      </c>
      <c r="P357" s="171">
        <v>13.86</v>
      </c>
      <c r="Q357" s="30"/>
      <c r="R357" s="171"/>
      <c r="S357" s="170" t="s">
        <v>37</v>
      </c>
      <c r="T357" s="170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 x14ac:dyDescent="0.3">
      <c r="C358" s="168">
        <v>17</v>
      </c>
      <c r="D358" s="63" t="s">
        <v>293</v>
      </c>
      <c r="E358" s="168">
        <v>1959</v>
      </c>
      <c r="F358" s="168"/>
      <c r="G358" s="168" t="s">
        <v>34</v>
      </c>
      <c r="H358" s="168">
        <v>2</v>
      </c>
      <c r="I358" s="167">
        <v>543</v>
      </c>
      <c r="J358" s="168">
        <v>304</v>
      </c>
      <c r="K358" s="64" t="s">
        <v>45</v>
      </c>
      <c r="L358" s="167">
        <f>I358*O358</f>
        <v>252038.88</v>
      </c>
      <c r="M358" s="171">
        <f>I358*P358</f>
        <v>10132.379999999999</v>
      </c>
      <c r="N358" s="171">
        <f t="shared" si="29"/>
        <v>262171.26</v>
      </c>
      <c r="O358" s="171">
        <v>464.16</v>
      </c>
      <c r="P358" s="171">
        <v>18.66</v>
      </c>
      <c r="Q358" s="30"/>
      <c r="R358" s="171"/>
      <c r="S358" s="170" t="s">
        <v>37</v>
      </c>
      <c r="T358" s="170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56.25" x14ac:dyDescent="0.3">
      <c r="C359" s="168"/>
      <c r="D359" s="63"/>
      <c r="E359" s="168"/>
      <c r="F359" s="168"/>
      <c r="G359" s="168"/>
      <c r="H359" s="168"/>
      <c r="I359" s="167"/>
      <c r="J359" s="168"/>
      <c r="K359" s="64" t="s">
        <v>35</v>
      </c>
      <c r="L359" s="167">
        <f>I358*O359</f>
        <v>31754.639999999999</v>
      </c>
      <c r="M359" s="171">
        <f>I358*P359</f>
        <v>7786.62</v>
      </c>
      <c r="N359" s="171">
        <f t="shared" si="29"/>
        <v>39541.26</v>
      </c>
      <c r="O359" s="171">
        <v>58.48</v>
      </c>
      <c r="P359" s="171">
        <v>14.34</v>
      </c>
      <c r="Q359" s="30"/>
      <c r="R359" s="171"/>
      <c r="S359" s="170" t="s">
        <v>37</v>
      </c>
      <c r="T359" s="170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37.5" x14ac:dyDescent="0.3">
      <c r="C360" s="168"/>
      <c r="D360" s="63"/>
      <c r="E360" s="168"/>
      <c r="F360" s="168"/>
      <c r="G360" s="168"/>
      <c r="H360" s="168"/>
      <c r="I360" s="167"/>
      <c r="J360" s="168"/>
      <c r="K360" s="64" t="s">
        <v>53</v>
      </c>
      <c r="L360" s="167">
        <f>I358*O360</f>
        <v>19748.91</v>
      </c>
      <c r="M360" s="171">
        <f>I358*P360</f>
        <v>7525.98</v>
      </c>
      <c r="N360" s="171">
        <f t="shared" si="29"/>
        <v>27274.89</v>
      </c>
      <c r="O360" s="171">
        <v>36.369999999999997</v>
      </c>
      <c r="P360" s="171">
        <v>13.86</v>
      </c>
      <c r="Q360" s="30"/>
      <c r="R360" s="171"/>
      <c r="S360" s="170" t="s">
        <v>37</v>
      </c>
      <c r="T360" s="170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66" customFormat="1" x14ac:dyDescent="0.3">
      <c r="C361" s="32"/>
      <c r="D361" s="62" t="s">
        <v>68</v>
      </c>
      <c r="E361" s="32"/>
      <c r="F361" s="32"/>
      <c r="G361" s="32"/>
      <c r="H361" s="32"/>
      <c r="I361" s="26"/>
      <c r="J361" s="32"/>
      <c r="K361" s="27"/>
      <c r="L361" s="26">
        <f>SUM(L362:L365)</f>
        <v>4067189</v>
      </c>
      <c r="M361" s="30">
        <f>SUM(M362:M365)</f>
        <v>394238.57</v>
      </c>
      <c r="N361" s="30">
        <f>SUM(N362:N365)</f>
        <v>4461427.5699999994</v>
      </c>
      <c r="O361" s="30"/>
      <c r="P361" s="171"/>
      <c r="Q361" s="30"/>
      <c r="R361" s="30"/>
      <c r="S361" s="30"/>
      <c r="T361" s="47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</row>
    <row r="362" spans="3:44" s="9" customFormat="1" ht="37.5" x14ac:dyDescent="0.3">
      <c r="C362" s="168">
        <v>1</v>
      </c>
      <c r="D362" s="63" t="s">
        <v>294</v>
      </c>
      <c r="E362" s="168">
        <v>1976</v>
      </c>
      <c r="F362" s="168"/>
      <c r="G362" s="168" t="s">
        <v>34</v>
      </c>
      <c r="H362" s="168">
        <v>5</v>
      </c>
      <c r="I362" s="167">
        <v>6821</v>
      </c>
      <c r="J362" s="168">
        <v>3331.5</v>
      </c>
      <c r="K362" s="64" t="s">
        <v>42</v>
      </c>
      <c r="L362" s="167">
        <f>I362*O362</f>
        <v>1091360</v>
      </c>
      <c r="M362" s="171">
        <f>I362*P362</f>
        <v>106134.76000000001</v>
      </c>
      <c r="N362" s="171">
        <f>L362+M362</f>
        <v>1197494.76</v>
      </c>
      <c r="O362" s="171">
        <v>160</v>
      </c>
      <c r="P362" s="171">
        <v>15.56</v>
      </c>
      <c r="Q362" s="30"/>
      <c r="R362" s="171"/>
      <c r="S362" s="170" t="s">
        <v>37</v>
      </c>
      <c r="T362" s="170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3:44" s="9" customFormat="1" ht="37.5" x14ac:dyDescent="0.3">
      <c r="C363" s="168">
        <v>2</v>
      </c>
      <c r="D363" s="63" t="s">
        <v>295</v>
      </c>
      <c r="E363" s="168">
        <v>1981</v>
      </c>
      <c r="F363" s="168"/>
      <c r="G363" s="168" t="s">
        <v>34</v>
      </c>
      <c r="H363" s="168">
        <v>5</v>
      </c>
      <c r="I363" s="167">
        <v>6850</v>
      </c>
      <c r="J363" s="168">
        <v>3362.4</v>
      </c>
      <c r="K363" s="64" t="s">
        <v>42</v>
      </c>
      <c r="L363" s="167">
        <f>I363*O363</f>
        <v>1096000</v>
      </c>
      <c r="M363" s="171">
        <f>I363*P363</f>
        <v>106586</v>
      </c>
      <c r="N363" s="171">
        <f>L363+M363</f>
        <v>1202586</v>
      </c>
      <c r="O363" s="171">
        <v>160</v>
      </c>
      <c r="P363" s="171">
        <v>15.56</v>
      </c>
      <c r="Q363" s="30"/>
      <c r="R363" s="171"/>
      <c r="S363" s="170" t="s">
        <v>37</v>
      </c>
      <c r="T363" s="170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 x14ac:dyDescent="0.3">
      <c r="C364" s="168">
        <v>3</v>
      </c>
      <c r="D364" s="63" t="s">
        <v>296</v>
      </c>
      <c r="E364" s="168">
        <v>1986</v>
      </c>
      <c r="F364" s="168"/>
      <c r="G364" s="168" t="s">
        <v>34</v>
      </c>
      <c r="H364" s="168">
        <v>5</v>
      </c>
      <c r="I364" s="167">
        <v>10515.4</v>
      </c>
      <c r="J364" s="168">
        <v>6084.4</v>
      </c>
      <c r="K364" s="64" t="s">
        <v>42</v>
      </c>
      <c r="L364" s="167">
        <f>I364*O364</f>
        <v>1682464</v>
      </c>
      <c r="M364" s="171">
        <f>I364*P364</f>
        <v>163619.62400000001</v>
      </c>
      <c r="N364" s="171">
        <f>L364+M364</f>
        <v>1846083.6240000001</v>
      </c>
      <c r="O364" s="171">
        <v>160</v>
      </c>
      <c r="P364" s="171">
        <v>15.56</v>
      </c>
      <c r="Q364" s="30"/>
      <c r="R364" s="171"/>
      <c r="S364" s="170" t="s">
        <v>37</v>
      </c>
      <c r="T364" s="170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 x14ac:dyDescent="0.3">
      <c r="C365" s="168">
        <v>4</v>
      </c>
      <c r="D365" s="63" t="s">
        <v>297</v>
      </c>
      <c r="E365" s="168">
        <v>1977</v>
      </c>
      <c r="F365" s="168"/>
      <c r="G365" s="168" t="s">
        <v>63</v>
      </c>
      <c r="H365" s="168">
        <v>1</v>
      </c>
      <c r="I365" s="167">
        <v>1127.8</v>
      </c>
      <c r="J365" s="168">
        <v>525.29999999999995</v>
      </c>
      <c r="K365" s="64" t="s">
        <v>42</v>
      </c>
      <c r="L365" s="167">
        <f>I365*O365</f>
        <v>197365</v>
      </c>
      <c r="M365" s="171">
        <f>I365*P365</f>
        <v>17898.185999999998</v>
      </c>
      <c r="N365" s="171">
        <f>L365+M365</f>
        <v>215263.18599999999</v>
      </c>
      <c r="O365" s="171">
        <v>175</v>
      </c>
      <c r="P365" s="171">
        <v>15.87</v>
      </c>
      <c r="Q365" s="30"/>
      <c r="R365" s="171"/>
      <c r="S365" s="170" t="s">
        <v>37</v>
      </c>
      <c r="T365" s="170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66" customFormat="1" x14ac:dyDescent="0.3">
      <c r="C366" s="32"/>
      <c r="D366" s="62" t="s">
        <v>74</v>
      </c>
      <c r="E366" s="32"/>
      <c r="F366" s="32"/>
      <c r="G366" s="32"/>
      <c r="H366" s="32"/>
      <c r="I366" s="26"/>
      <c r="J366" s="32"/>
      <c r="K366" s="27"/>
      <c r="L366" s="26">
        <f>SUM(L367:L373)</f>
        <v>19065033.841000002</v>
      </c>
      <c r="M366" s="30">
        <f>SUM(M367:M373)</f>
        <v>487203.99399999995</v>
      </c>
      <c r="N366" s="30">
        <f>SUM(N367:N373)</f>
        <v>19552237.835000001</v>
      </c>
      <c r="O366" s="30"/>
      <c r="P366" s="171"/>
      <c r="Q366" s="30"/>
      <c r="R366" s="171"/>
      <c r="S366" s="171"/>
      <c r="T366" s="47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</row>
    <row r="367" spans="3:44" s="9" customFormat="1" ht="37.5" x14ac:dyDescent="0.3">
      <c r="C367" s="168">
        <v>1</v>
      </c>
      <c r="D367" s="63" t="s">
        <v>298</v>
      </c>
      <c r="E367" s="168">
        <v>1965</v>
      </c>
      <c r="F367" s="168"/>
      <c r="G367" s="168" t="s">
        <v>34</v>
      </c>
      <c r="H367" s="168">
        <v>3</v>
      </c>
      <c r="I367" s="167">
        <v>2945</v>
      </c>
      <c r="J367" s="168">
        <v>1460.9</v>
      </c>
      <c r="K367" s="64" t="s">
        <v>48</v>
      </c>
      <c r="L367" s="167">
        <f>I367*O367</f>
        <v>3187079</v>
      </c>
      <c r="M367" s="171">
        <f>I367*P367</f>
        <v>68206.2</v>
      </c>
      <c r="N367" s="171">
        <f t="shared" ref="N367:N373" si="30">L367+M367</f>
        <v>3255285.2</v>
      </c>
      <c r="O367" s="171">
        <v>1082.2</v>
      </c>
      <c r="P367" s="171">
        <v>23.16</v>
      </c>
      <c r="Q367" s="30"/>
      <c r="R367" s="171"/>
      <c r="S367" s="170" t="s">
        <v>37</v>
      </c>
      <c r="T367" s="170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3:44" s="9" customFormat="1" ht="37.5" x14ac:dyDescent="0.3">
      <c r="C368" s="168">
        <v>2</v>
      </c>
      <c r="D368" s="63" t="s">
        <v>299</v>
      </c>
      <c r="E368" s="168">
        <v>1965</v>
      </c>
      <c r="F368" s="168"/>
      <c r="G368" s="168" t="s">
        <v>34</v>
      </c>
      <c r="H368" s="168">
        <v>3</v>
      </c>
      <c r="I368" s="167">
        <v>2927.4</v>
      </c>
      <c r="J368" s="168">
        <v>1438.8</v>
      </c>
      <c r="K368" s="64" t="s">
        <v>229</v>
      </c>
      <c r="L368" s="167">
        <f>I368*O368</f>
        <v>3168032.2800000003</v>
      </c>
      <c r="M368" s="171">
        <f>I368*P368</f>
        <v>67798.584000000003</v>
      </c>
      <c r="N368" s="171">
        <f t="shared" si="30"/>
        <v>3235830.8640000001</v>
      </c>
      <c r="O368" s="171">
        <v>1082.2</v>
      </c>
      <c r="P368" s="171">
        <v>23.16</v>
      </c>
      <c r="Q368" s="30"/>
      <c r="R368" s="171"/>
      <c r="S368" s="170" t="s">
        <v>37</v>
      </c>
      <c r="T368" s="170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 x14ac:dyDescent="0.3">
      <c r="C369" s="168">
        <v>3</v>
      </c>
      <c r="D369" s="63" t="s">
        <v>300</v>
      </c>
      <c r="E369" s="168">
        <v>1972</v>
      </c>
      <c r="F369" s="168"/>
      <c r="G369" s="168" t="s">
        <v>34</v>
      </c>
      <c r="H369" s="168">
        <v>4</v>
      </c>
      <c r="I369" s="167">
        <v>3552.7</v>
      </c>
      <c r="J369" s="168">
        <v>1982.8</v>
      </c>
      <c r="K369" s="64" t="s">
        <v>42</v>
      </c>
      <c r="L369" s="167">
        <f>I369*O369</f>
        <v>552444.85</v>
      </c>
      <c r="M369" s="171">
        <f>I369*P369</f>
        <v>53183.919000000002</v>
      </c>
      <c r="N369" s="171">
        <f t="shared" si="30"/>
        <v>605628.76899999997</v>
      </c>
      <c r="O369" s="171">
        <v>155.5</v>
      </c>
      <c r="P369" s="171">
        <v>14.97</v>
      </c>
      <c r="Q369" s="30"/>
      <c r="R369" s="171"/>
      <c r="S369" s="170" t="s">
        <v>37</v>
      </c>
      <c r="T369" s="170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 x14ac:dyDescent="0.3">
      <c r="C370" s="168"/>
      <c r="D370" s="63"/>
      <c r="E370" s="168"/>
      <c r="F370" s="168"/>
      <c r="G370" s="168"/>
      <c r="H370" s="168"/>
      <c r="I370" s="167"/>
      <c r="J370" s="168"/>
      <c r="K370" s="64" t="s">
        <v>53</v>
      </c>
      <c r="L370" s="167">
        <f>I369*O370</f>
        <v>126227.431</v>
      </c>
      <c r="M370" s="171">
        <f>I369*P370</f>
        <v>40536.307000000001</v>
      </c>
      <c r="N370" s="171">
        <f>L370+M370</f>
        <v>166763.73800000001</v>
      </c>
      <c r="O370" s="171">
        <v>35.53</v>
      </c>
      <c r="P370" s="171">
        <v>11.41</v>
      </c>
      <c r="Q370" s="30"/>
      <c r="R370" s="171"/>
      <c r="S370" s="170" t="s">
        <v>37</v>
      </c>
      <c r="T370" s="170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 x14ac:dyDescent="0.3">
      <c r="C371" s="168">
        <v>4</v>
      </c>
      <c r="D371" s="63" t="s">
        <v>301</v>
      </c>
      <c r="E371" s="168">
        <v>1974</v>
      </c>
      <c r="F371" s="168"/>
      <c r="G371" s="168" t="s">
        <v>34</v>
      </c>
      <c r="H371" s="168">
        <v>4</v>
      </c>
      <c r="I371" s="167">
        <v>2844.1</v>
      </c>
      <c r="J371" s="168">
        <v>1597.2</v>
      </c>
      <c r="K371" s="64" t="s">
        <v>229</v>
      </c>
      <c r="L371" s="167">
        <f>I371*O371</f>
        <v>3077885.02</v>
      </c>
      <c r="M371" s="171">
        <f>I371*P371</f>
        <v>65869.356</v>
      </c>
      <c r="N371" s="171">
        <f t="shared" si="30"/>
        <v>3143754.3760000002</v>
      </c>
      <c r="O371" s="171">
        <v>1082.2</v>
      </c>
      <c r="P371" s="171">
        <v>23.16</v>
      </c>
      <c r="Q371" s="171"/>
      <c r="R371" s="171"/>
      <c r="S371" s="170" t="s">
        <v>37</v>
      </c>
      <c r="T371" s="170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 x14ac:dyDescent="0.3">
      <c r="C372" s="168">
        <v>5</v>
      </c>
      <c r="D372" s="63" t="s">
        <v>302</v>
      </c>
      <c r="E372" s="168">
        <v>1985</v>
      </c>
      <c r="F372" s="168"/>
      <c r="G372" s="168" t="s">
        <v>34</v>
      </c>
      <c r="H372" s="168">
        <v>5</v>
      </c>
      <c r="I372" s="167">
        <v>5705.3</v>
      </c>
      <c r="J372" s="168">
        <v>3457.9</v>
      </c>
      <c r="K372" s="64" t="s">
        <v>229</v>
      </c>
      <c r="L372" s="167">
        <f>I372*O372</f>
        <v>6174275.6600000001</v>
      </c>
      <c r="M372" s="171">
        <f>I372*P372</f>
        <v>132134.74799999999</v>
      </c>
      <c r="N372" s="171">
        <f t="shared" si="30"/>
        <v>6306410.4079999998</v>
      </c>
      <c r="O372" s="171">
        <v>1082.2</v>
      </c>
      <c r="P372" s="171">
        <v>23.16</v>
      </c>
      <c r="Q372" s="30"/>
      <c r="R372" s="171"/>
      <c r="S372" s="170" t="s">
        <v>37</v>
      </c>
      <c r="T372" s="170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 x14ac:dyDescent="0.3">
      <c r="C373" s="168">
        <v>6</v>
      </c>
      <c r="D373" s="63" t="s">
        <v>303</v>
      </c>
      <c r="E373" s="168">
        <v>1991</v>
      </c>
      <c r="F373" s="168"/>
      <c r="G373" s="168" t="s">
        <v>34</v>
      </c>
      <c r="H373" s="168">
        <v>4</v>
      </c>
      <c r="I373" s="167">
        <v>2568</v>
      </c>
      <c r="J373" s="168">
        <v>1399.6</v>
      </c>
      <c r="K373" s="64" t="s">
        <v>229</v>
      </c>
      <c r="L373" s="167">
        <f>I373*O373</f>
        <v>2779089.6</v>
      </c>
      <c r="M373" s="171">
        <f>I373*P373</f>
        <v>59474.879999999997</v>
      </c>
      <c r="N373" s="171">
        <f t="shared" si="30"/>
        <v>2838564.48</v>
      </c>
      <c r="O373" s="171">
        <v>1082.2</v>
      </c>
      <c r="P373" s="171">
        <v>23.16</v>
      </c>
      <c r="Q373" s="30"/>
      <c r="R373" s="171"/>
      <c r="S373" s="170" t="s">
        <v>37</v>
      </c>
      <c r="T373" s="170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66" customFormat="1" x14ac:dyDescent="0.3">
      <c r="C374" s="32"/>
      <c r="D374" s="62" t="s">
        <v>76</v>
      </c>
      <c r="E374" s="32"/>
      <c r="F374" s="32"/>
      <c r="G374" s="32"/>
      <c r="H374" s="32"/>
      <c r="I374" s="26"/>
      <c r="J374" s="32"/>
      <c r="K374" s="27"/>
      <c r="L374" s="26">
        <f>SUM(L375:L419)</f>
        <v>43783755.683200002</v>
      </c>
      <c r="M374" s="30">
        <f>SUM(M375:M419)</f>
        <v>1793260.8593999997</v>
      </c>
      <c r="N374" s="30">
        <f>SUM(N375:N419)</f>
        <v>45577016.542600006</v>
      </c>
      <c r="O374" s="30"/>
      <c r="P374" s="171"/>
      <c r="Q374" s="30"/>
      <c r="R374" s="30"/>
      <c r="S374" s="30"/>
      <c r="T374" s="47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</row>
    <row r="375" spans="3:44" s="9" customFormat="1" ht="37.5" x14ac:dyDescent="0.3">
      <c r="C375" s="168">
        <v>1</v>
      </c>
      <c r="D375" s="63" t="s">
        <v>304</v>
      </c>
      <c r="E375" s="168">
        <v>1959</v>
      </c>
      <c r="F375" s="168"/>
      <c r="G375" s="168" t="s">
        <v>63</v>
      </c>
      <c r="H375" s="168">
        <v>1</v>
      </c>
      <c r="I375" s="167">
        <v>998.9</v>
      </c>
      <c r="J375" s="168">
        <v>370.4</v>
      </c>
      <c r="K375" s="64" t="s">
        <v>42</v>
      </c>
      <c r="L375" s="167">
        <f t="shared" ref="L375:L383" si="31">I375*O375</f>
        <v>129857</v>
      </c>
      <c r="M375" s="171">
        <f t="shared" ref="M375:M380" si="32">I375*P375</f>
        <v>15842.553999999998</v>
      </c>
      <c r="N375" s="171">
        <f t="shared" ref="N375:N419" si="33">L375+M375</f>
        <v>145699.554</v>
      </c>
      <c r="O375" s="171">
        <v>130</v>
      </c>
      <c r="P375" s="171">
        <v>15.86</v>
      </c>
      <c r="Q375" s="30"/>
      <c r="R375" s="171"/>
      <c r="S375" s="170" t="s">
        <v>37</v>
      </c>
      <c r="T375" s="170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3:44" s="9" customFormat="1" ht="37.5" x14ac:dyDescent="0.3">
      <c r="C376" s="168">
        <v>2</v>
      </c>
      <c r="D376" s="63" t="s">
        <v>305</v>
      </c>
      <c r="E376" s="168">
        <v>1987</v>
      </c>
      <c r="F376" s="168"/>
      <c r="G376" s="168" t="s">
        <v>34</v>
      </c>
      <c r="H376" s="168">
        <v>3</v>
      </c>
      <c r="I376" s="167">
        <v>1786.1</v>
      </c>
      <c r="J376" s="168">
        <v>883.8</v>
      </c>
      <c r="K376" s="64" t="s">
        <v>42</v>
      </c>
      <c r="L376" s="167">
        <f t="shared" si="31"/>
        <v>288848.092</v>
      </c>
      <c r="M376" s="171">
        <f t="shared" si="32"/>
        <v>27809.576999999997</v>
      </c>
      <c r="N376" s="171">
        <f t="shared" si="33"/>
        <v>316657.66899999999</v>
      </c>
      <c r="O376" s="171">
        <v>161.72</v>
      </c>
      <c r="P376" s="171">
        <v>15.57</v>
      </c>
      <c r="Q376" s="30"/>
      <c r="R376" s="171"/>
      <c r="S376" s="170" t="s">
        <v>37</v>
      </c>
      <c r="T376" s="170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 x14ac:dyDescent="0.3">
      <c r="C377" s="168">
        <v>3</v>
      </c>
      <c r="D377" s="63" t="s">
        <v>306</v>
      </c>
      <c r="E377" s="168">
        <v>1987</v>
      </c>
      <c r="F377" s="168"/>
      <c r="G377" s="168" t="s">
        <v>34</v>
      </c>
      <c r="H377" s="168">
        <v>3</v>
      </c>
      <c r="I377" s="167">
        <v>1716.8</v>
      </c>
      <c r="J377" s="168">
        <v>892.5</v>
      </c>
      <c r="K377" s="64" t="s">
        <v>42</v>
      </c>
      <c r="L377" s="167">
        <f t="shared" si="31"/>
        <v>277640.89600000001</v>
      </c>
      <c r="M377" s="171">
        <f t="shared" si="32"/>
        <v>26730.576000000001</v>
      </c>
      <c r="N377" s="171">
        <f t="shared" si="33"/>
        <v>304371.47200000001</v>
      </c>
      <c r="O377" s="171">
        <v>161.72</v>
      </c>
      <c r="P377" s="171">
        <v>15.57</v>
      </c>
      <c r="Q377" s="30"/>
      <c r="R377" s="171"/>
      <c r="S377" s="170" t="s">
        <v>37</v>
      </c>
      <c r="T377" s="170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 x14ac:dyDescent="0.3">
      <c r="C378" s="168">
        <v>4</v>
      </c>
      <c r="D378" s="63" t="s">
        <v>307</v>
      </c>
      <c r="E378" s="168">
        <v>1990</v>
      </c>
      <c r="F378" s="168"/>
      <c r="G378" s="168" t="s">
        <v>34</v>
      </c>
      <c r="H378" s="168">
        <v>3</v>
      </c>
      <c r="I378" s="167">
        <v>2556.9</v>
      </c>
      <c r="J378" s="168">
        <v>1212.5</v>
      </c>
      <c r="K378" s="64" t="s">
        <v>42</v>
      </c>
      <c r="L378" s="167">
        <f t="shared" si="31"/>
        <v>413501.86800000002</v>
      </c>
      <c r="M378" s="171">
        <f t="shared" si="32"/>
        <v>39810.933000000005</v>
      </c>
      <c r="N378" s="171">
        <f t="shared" si="33"/>
        <v>453312.80100000004</v>
      </c>
      <c r="O378" s="171">
        <v>161.72</v>
      </c>
      <c r="P378" s="171">
        <v>15.57</v>
      </c>
      <c r="Q378" s="30"/>
      <c r="R378" s="171"/>
      <c r="S378" s="170" t="s">
        <v>37</v>
      </c>
      <c r="T378" s="170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 x14ac:dyDescent="0.3">
      <c r="C379" s="168">
        <v>5</v>
      </c>
      <c r="D379" s="63" t="s">
        <v>308</v>
      </c>
      <c r="E379" s="168">
        <v>1987</v>
      </c>
      <c r="F379" s="168"/>
      <c r="G379" s="168" t="s">
        <v>34</v>
      </c>
      <c r="H379" s="168">
        <v>3</v>
      </c>
      <c r="I379" s="167">
        <v>2504.1999999999998</v>
      </c>
      <c r="J379" s="168">
        <v>1180.5999999999999</v>
      </c>
      <c r="K379" s="64" t="s">
        <v>42</v>
      </c>
      <c r="L379" s="167">
        <f t="shared" si="31"/>
        <v>404979.22399999999</v>
      </c>
      <c r="M379" s="171">
        <f t="shared" si="32"/>
        <v>38990.394</v>
      </c>
      <c r="N379" s="171">
        <f t="shared" si="33"/>
        <v>443969.61800000002</v>
      </c>
      <c r="O379" s="171">
        <v>161.72</v>
      </c>
      <c r="P379" s="171">
        <v>15.57</v>
      </c>
      <c r="Q379" s="30"/>
      <c r="R379" s="171"/>
      <c r="S379" s="170" t="s">
        <v>37</v>
      </c>
      <c r="T379" s="170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 x14ac:dyDescent="0.3">
      <c r="C380" s="168">
        <v>6</v>
      </c>
      <c r="D380" s="63" t="s">
        <v>309</v>
      </c>
      <c r="E380" s="168">
        <v>1961</v>
      </c>
      <c r="F380" s="168"/>
      <c r="G380" s="168" t="s">
        <v>63</v>
      </c>
      <c r="H380" s="168">
        <v>1</v>
      </c>
      <c r="I380" s="167">
        <v>1026.4000000000001</v>
      </c>
      <c r="J380" s="168">
        <v>593</v>
      </c>
      <c r="K380" s="64" t="s">
        <v>229</v>
      </c>
      <c r="L380" s="167">
        <f t="shared" si="31"/>
        <v>1539600.0000000002</v>
      </c>
      <c r="M380" s="171">
        <f t="shared" si="32"/>
        <v>36457.72800000001</v>
      </c>
      <c r="N380" s="171">
        <f t="shared" si="33"/>
        <v>1576057.7280000004</v>
      </c>
      <c r="O380" s="171">
        <v>1500</v>
      </c>
      <c r="P380" s="171">
        <v>35.520000000000003</v>
      </c>
      <c r="Q380" s="171"/>
      <c r="R380" s="171"/>
      <c r="S380" s="170" t="s">
        <v>37</v>
      </c>
      <c r="T380" s="170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 ht="37.5" x14ac:dyDescent="0.3">
      <c r="C381" s="168">
        <v>7</v>
      </c>
      <c r="D381" s="63" t="s">
        <v>80</v>
      </c>
      <c r="E381" s="168">
        <v>1987</v>
      </c>
      <c r="F381" s="168"/>
      <c r="G381" s="168" t="s">
        <v>63</v>
      </c>
      <c r="H381" s="168">
        <v>2</v>
      </c>
      <c r="I381" s="167">
        <v>1301.9000000000001</v>
      </c>
      <c r="J381" s="168">
        <v>738.2</v>
      </c>
      <c r="K381" s="64" t="s">
        <v>42</v>
      </c>
      <c r="L381" s="167">
        <f t="shared" si="31"/>
        <v>227832.50000000003</v>
      </c>
      <c r="M381" s="171">
        <f>I381*O381</f>
        <v>227832.50000000003</v>
      </c>
      <c r="N381" s="171">
        <f t="shared" si="33"/>
        <v>455665.00000000006</v>
      </c>
      <c r="O381" s="171">
        <v>175</v>
      </c>
      <c r="P381" s="171">
        <v>15.87</v>
      </c>
      <c r="Q381" s="30"/>
      <c r="R381" s="171"/>
      <c r="S381" s="170" t="s">
        <v>37</v>
      </c>
      <c r="T381" s="170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 x14ac:dyDescent="0.3">
      <c r="C382" s="168">
        <v>8</v>
      </c>
      <c r="D382" s="63" t="s">
        <v>310</v>
      </c>
      <c r="E382" s="168">
        <v>1979</v>
      </c>
      <c r="F382" s="168"/>
      <c r="G382" s="168" t="s">
        <v>34</v>
      </c>
      <c r="H382" s="168">
        <v>2</v>
      </c>
      <c r="I382" s="167">
        <v>2057</v>
      </c>
      <c r="J382" s="168">
        <v>834</v>
      </c>
      <c r="K382" s="64" t="s">
        <v>45</v>
      </c>
      <c r="L382" s="167">
        <f t="shared" si="31"/>
        <v>954777.12</v>
      </c>
      <c r="M382" s="171">
        <f>I382*P382</f>
        <v>38383.620000000003</v>
      </c>
      <c r="N382" s="171">
        <f t="shared" si="33"/>
        <v>993160.74</v>
      </c>
      <c r="O382" s="171">
        <v>464.16</v>
      </c>
      <c r="P382" s="171">
        <v>18.66</v>
      </c>
      <c r="Q382" s="30"/>
      <c r="R382" s="171"/>
      <c r="S382" s="170" t="s">
        <v>37</v>
      </c>
      <c r="T382" s="170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 x14ac:dyDescent="0.3">
      <c r="C383" s="168">
        <v>9</v>
      </c>
      <c r="D383" s="63" t="s">
        <v>311</v>
      </c>
      <c r="E383" s="168">
        <v>1939</v>
      </c>
      <c r="F383" s="168"/>
      <c r="G383" s="168" t="s">
        <v>63</v>
      </c>
      <c r="H383" s="168">
        <v>2</v>
      </c>
      <c r="I383" s="167">
        <v>830.98</v>
      </c>
      <c r="J383" s="168">
        <v>452.7</v>
      </c>
      <c r="K383" s="64" t="s">
        <v>42</v>
      </c>
      <c r="L383" s="167">
        <f t="shared" si="31"/>
        <v>108027.40000000001</v>
      </c>
      <c r="M383" s="171">
        <f>I383*P383</f>
        <v>13179.3428</v>
      </c>
      <c r="N383" s="171">
        <f t="shared" si="33"/>
        <v>121206.74280000001</v>
      </c>
      <c r="O383" s="171">
        <v>130</v>
      </c>
      <c r="P383" s="171">
        <v>15.86</v>
      </c>
      <c r="Q383" s="30"/>
      <c r="R383" s="171"/>
      <c r="S383" s="170" t="s">
        <v>37</v>
      </c>
      <c r="T383" s="170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 x14ac:dyDescent="0.3">
      <c r="C384" s="168"/>
      <c r="D384" s="63"/>
      <c r="E384" s="168"/>
      <c r="F384" s="168"/>
      <c r="G384" s="168"/>
      <c r="H384" s="168"/>
      <c r="I384" s="167"/>
      <c r="J384" s="168"/>
      <c r="K384" s="64" t="s">
        <v>229</v>
      </c>
      <c r="L384" s="167">
        <f>I383*O384</f>
        <v>1246470</v>
      </c>
      <c r="M384" s="171">
        <f>I383*P384</f>
        <v>15132.1458</v>
      </c>
      <c r="N384" s="171">
        <f t="shared" si="33"/>
        <v>1261602.1458000001</v>
      </c>
      <c r="O384" s="171">
        <v>1500</v>
      </c>
      <c r="P384" s="171">
        <v>18.21</v>
      </c>
      <c r="Q384" s="30"/>
      <c r="R384" s="171"/>
      <c r="S384" s="170" t="s">
        <v>37</v>
      </c>
      <c r="T384" s="170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 ht="37.5" x14ac:dyDescent="0.3">
      <c r="C385" s="168">
        <v>10</v>
      </c>
      <c r="D385" s="63" t="s">
        <v>81</v>
      </c>
      <c r="E385" s="168">
        <v>1978</v>
      </c>
      <c r="F385" s="168"/>
      <c r="G385" s="168" t="s">
        <v>34</v>
      </c>
      <c r="H385" s="168">
        <v>2</v>
      </c>
      <c r="I385" s="167">
        <v>2181.4</v>
      </c>
      <c r="J385" s="168">
        <v>994.6</v>
      </c>
      <c r="K385" s="64" t="s">
        <v>42</v>
      </c>
      <c r="L385" s="167">
        <f>I385*O385</f>
        <v>349024</v>
      </c>
      <c r="M385" s="171">
        <f>I385*P385</f>
        <v>34509.748</v>
      </c>
      <c r="N385" s="171">
        <f t="shared" si="33"/>
        <v>383533.74800000002</v>
      </c>
      <c r="O385" s="171">
        <v>160</v>
      </c>
      <c r="P385" s="171">
        <v>15.82</v>
      </c>
      <c r="Q385" s="30"/>
      <c r="R385" s="171"/>
      <c r="S385" s="170" t="s">
        <v>37</v>
      </c>
      <c r="T385" s="170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 x14ac:dyDescent="0.3">
      <c r="C386" s="168">
        <v>11</v>
      </c>
      <c r="D386" s="63" t="s">
        <v>312</v>
      </c>
      <c r="E386" s="168">
        <v>1985</v>
      </c>
      <c r="F386" s="168"/>
      <c r="G386" s="168" t="s">
        <v>34</v>
      </c>
      <c r="H386" s="168">
        <v>2</v>
      </c>
      <c r="I386" s="167">
        <v>2238.5</v>
      </c>
      <c r="J386" s="168">
        <v>961.1</v>
      </c>
      <c r="K386" s="64" t="s">
        <v>42</v>
      </c>
      <c r="L386" s="167">
        <f>I386*O386</f>
        <v>358160</v>
      </c>
      <c r="M386" s="171">
        <f>I386*P386</f>
        <v>35413.07</v>
      </c>
      <c r="N386" s="171">
        <f t="shared" si="33"/>
        <v>393573.07</v>
      </c>
      <c r="O386" s="171">
        <v>160</v>
      </c>
      <c r="P386" s="171">
        <v>15.82</v>
      </c>
      <c r="Q386" s="30"/>
      <c r="R386" s="171"/>
      <c r="S386" s="170" t="s">
        <v>37</v>
      </c>
      <c r="T386" s="170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 x14ac:dyDescent="0.3">
      <c r="C387" s="168">
        <v>12</v>
      </c>
      <c r="D387" s="63" t="s">
        <v>313</v>
      </c>
      <c r="E387" s="168">
        <v>1968</v>
      </c>
      <c r="F387" s="168"/>
      <c r="G387" s="168" t="s">
        <v>34</v>
      </c>
      <c r="H387" s="168">
        <v>4</v>
      </c>
      <c r="I387" s="167">
        <v>3615.9</v>
      </c>
      <c r="J387" s="168">
        <v>2075.9</v>
      </c>
      <c r="K387" s="64" t="s">
        <v>42</v>
      </c>
      <c r="L387" s="167">
        <f>I387*O387</f>
        <v>562272.45000000007</v>
      </c>
      <c r="M387" s="171">
        <f>I387*P387</f>
        <v>54130.023000000001</v>
      </c>
      <c r="N387" s="171">
        <f t="shared" si="33"/>
        <v>616402.47300000011</v>
      </c>
      <c r="O387" s="171">
        <v>155.5</v>
      </c>
      <c r="P387" s="171">
        <v>14.97</v>
      </c>
      <c r="Q387" s="30"/>
      <c r="R387" s="171"/>
      <c r="S387" s="170" t="s">
        <v>37</v>
      </c>
      <c r="T387" s="170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 x14ac:dyDescent="0.3">
      <c r="C388" s="168"/>
      <c r="D388" s="63"/>
      <c r="E388" s="168"/>
      <c r="F388" s="168"/>
      <c r="G388" s="168"/>
      <c r="H388" s="168"/>
      <c r="I388" s="167"/>
      <c r="J388" s="168"/>
      <c r="K388" s="64" t="s">
        <v>45</v>
      </c>
      <c r="L388" s="167">
        <f>I387*O388</f>
        <v>1481398.071</v>
      </c>
      <c r="M388" s="171">
        <f>I387*P388</f>
        <v>53949.228000000003</v>
      </c>
      <c r="N388" s="171">
        <f t="shared" si="33"/>
        <v>1535347.2990000001</v>
      </c>
      <c r="O388" s="171">
        <v>409.69</v>
      </c>
      <c r="P388" s="171">
        <v>14.92</v>
      </c>
      <c r="Q388" s="30"/>
      <c r="R388" s="171"/>
      <c r="S388" s="170" t="s">
        <v>37</v>
      </c>
      <c r="T388" s="170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56.25" x14ac:dyDescent="0.3">
      <c r="C389" s="168">
        <v>13</v>
      </c>
      <c r="D389" s="63" t="s">
        <v>314</v>
      </c>
      <c r="E389" s="168">
        <v>1959</v>
      </c>
      <c r="F389" s="168"/>
      <c r="G389" s="168" t="s">
        <v>56</v>
      </c>
      <c r="H389" s="168">
        <v>2</v>
      </c>
      <c r="I389" s="167">
        <v>1063.8</v>
      </c>
      <c r="J389" s="168">
        <v>419.3</v>
      </c>
      <c r="K389" s="64" t="s">
        <v>42</v>
      </c>
      <c r="L389" s="167">
        <f>I389*O389</f>
        <v>163389.04199999999</v>
      </c>
      <c r="M389" s="171">
        <f>I389*P389</f>
        <v>16180.398000000001</v>
      </c>
      <c r="N389" s="171">
        <f t="shared" si="33"/>
        <v>179569.44</v>
      </c>
      <c r="O389" s="171">
        <v>153.59</v>
      </c>
      <c r="P389" s="171">
        <v>15.21</v>
      </c>
      <c r="Q389" s="30"/>
      <c r="R389" s="171"/>
      <c r="S389" s="170" t="s">
        <v>37</v>
      </c>
      <c r="T389" s="170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37.5" x14ac:dyDescent="0.3">
      <c r="C390" s="168"/>
      <c r="D390" s="63"/>
      <c r="E390" s="168"/>
      <c r="F390" s="168"/>
      <c r="G390" s="168"/>
      <c r="H390" s="168"/>
      <c r="I390" s="167"/>
      <c r="J390" s="168"/>
      <c r="K390" s="64" t="s">
        <v>45</v>
      </c>
      <c r="L390" s="167">
        <f>I389*O390</f>
        <v>493773.408</v>
      </c>
      <c r="M390" s="171">
        <f>I389*P390</f>
        <v>19850.507999999998</v>
      </c>
      <c r="N390" s="171">
        <f t="shared" si="33"/>
        <v>513623.91599999997</v>
      </c>
      <c r="O390" s="171">
        <v>464.16</v>
      </c>
      <c r="P390" s="171">
        <v>18.66</v>
      </c>
      <c r="Q390" s="30"/>
      <c r="R390" s="171"/>
      <c r="S390" s="170" t="s">
        <v>37</v>
      </c>
      <c r="T390" s="170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56.25" x14ac:dyDescent="0.3">
      <c r="C391" s="168"/>
      <c r="D391" s="63"/>
      <c r="E391" s="168"/>
      <c r="F391" s="168"/>
      <c r="G391" s="168"/>
      <c r="H391" s="168"/>
      <c r="I391" s="167"/>
      <c r="J391" s="168"/>
      <c r="K391" s="64" t="s">
        <v>35</v>
      </c>
      <c r="L391" s="167">
        <f>I389*O391</f>
        <v>62211.023999999998</v>
      </c>
      <c r="M391" s="171">
        <f>I389*P391</f>
        <v>14191.091999999999</v>
      </c>
      <c r="N391" s="171">
        <f t="shared" si="33"/>
        <v>76402.115999999995</v>
      </c>
      <c r="O391" s="171">
        <v>58.48</v>
      </c>
      <c r="P391" s="171">
        <v>13.34</v>
      </c>
      <c r="Q391" s="30"/>
      <c r="R391" s="171"/>
      <c r="S391" s="170" t="s">
        <v>37</v>
      </c>
      <c r="T391" s="170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37.5" x14ac:dyDescent="0.3">
      <c r="C392" s="168"/>
      <c r="D392" s="63"/>
      <c r="E392" s="168"/>
      <c r="F392" s="168"/>
      <c r="G392" s="168"/>
      <c r="H392" s="168"/>
      <c r="I392" s="167"/>
      <c r="J392" s="168"/>
      <c r="K392" s="64" t="s">
        <v>53</v>
      </c>
      <c r="L392" s="167">
        <f>I389*O392</f>
        <v>38690.405999999995</v>
      </c>
      <c r="M392" s="171">
        <f>I389*P392</f>
        <v>14148.54</v>
      </c>
      <c r="N392" s="171">
        <f t="shared" si="33"/>
        <v>52838.945999999996</v>
      </c>
      <c r="O392" s="171">
        <v>36.369999999999997</v>
      </c>
      <c r="P392" s="171">
        <v>13.3</v>
      </c>
      <c r="Q392" s="30"/>
      <c r="R392" s="171"/>
      <c r="S392" s="170" t="s">
        <v>37</v>
      </c>
      <c r="T392" s="170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56.25" x14ac:dyDescent="0.3">
      <c r="C393" s="168">
        <v>14</v>
      </c>
      <c r="D393" s="63" t="s">
        <v>315</v>
      </c>
      <c r="E393" s="168">
        <v>1953</v>
      </c>
      <c r="F393" s="168"/>
      <c r="G393" s="168" t="s">
        <v>56</v>
      </c>
      <c r="H393" s="168">
        <v>2</v>
      </c>
      <c r="I393" s="167">
        <v>716.7</v>
      </c>
      <c r="J393" s="168">
        <v>384.3</v>
      </c>
      <c r="K393" s="64" t="s">
        <v>229</v>
      </c>
      <c r="L393" s="167">
        <f>I393*O393</f>
        <v>1075050</v>
      </c>
      <c r="M393" s="171">
        <f>I393*P393</f>
        <v>28653.666000000001</v>
      </c>
      <c r="N393" s="171">
        <f t="shared" si="33"/>
        <v>1103703.666</v>
      </c>
      <c r="O393" s="171">
        <v>1500</v>
      </c>
      <c r="P393" s="171">
        <v>39.979999999999997</v>
      </c>
      <c r="Q393" s="30"/>
      <c r="R393" s="171"/>
      <c r="S393" s="170" t="s">
        <v>37</v>
      </c>
      <c r="T393" s="170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 x14ac:dyDescent="0.3">
      <c r="C394" s="168">
        <v>15</v>
      </c>
      <c r="D394" s="63" t="s">
        <v>316</v>
      </c>
      <c r="E394" s="168">
        <v>1954</v>
      </c>
      <c r="F394" s="168"/>
      <c r="G394" s="168" t="s">
        <v>56</v>
      </c>
      <c r="H394" s="168">
        <v>2</v>
      </c>
      <c r="I394" s="167">
        <v>726.8</v>
      </c>
      <c r="J394" s="168">
        <v>387.6</v>
      </c>
      <c r="K394" s="64" t="s">
        <v>229</v>
      </c>
      <c r="L394" s="167">
        <f>I394*O394</f>
        <v>1090200</v>
      </c>
      <c r="M394" s="171">
        <f>I394*P394</f>
        <v>29057.463999999996</v>
      </c>
      <c r="N394" s="171">
        <f t="shared" si="33"/>
        <v>1119257.4639999999</v>
      </c>
      <c r="O394" s="171">
        <v>1500</v>
      </c>
      <c r="P394" s="171">
        <v>39.979999999999997</v>
      </c>
      <c r="Q394" s="30"/>
      <c r="R394" s="171"/>
      <c r="S394" s="170" t="s">
        <v>37</v>
      </c>
      <c r="T394" s="170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 x14ac:dyDescent="0.3">
      <c r="C395" s="168">
        <v>16</v>
      </c>
      <c r="D395" s="63" t="s">
        <v>317</v>
      </c>
      <c r="E395" s="168">
        <v>1957</v>
      </c>
      <c r="F395" s="168"/>
      <c r="G395" s="168" t="s">
        <v>56</v>
      </c>
      <c r="H395" s="168">
        <v>2</v>
      </c>
      <c r="I395" s="167">
        <v>1813</v>
      </c>
      <c r="J395" s="168">
        <v>732.7</v>
      </c>
      <c r="K395" s="64" t="s">
        <v>104</v>
      </c>
      <c r="L395" s="167">
        <f>I395*O395</f>
        <v>1199372.02</v>
      </c>
      <c r="M395" s="171">
        <f>I395*P395</f>
        <v>25672.080000000002</v>
      </c>
      <c r="N395" s="171">
        <f t="shared" si="33"/>
        <v>1225044.1000000001</v>
      </c>
      <c r="O395" s="171">
        <v>661.54</v>
      </c>
      <c r="P395" s="171">
        <v>14.16</v>
      </c>
      <c r="Q395" s="30"/>
      <c r="R395" s="171"/>
      <c r="S395" s="170" t="s">
        <v>37</v>
      </c>
      <c r="T395" s="170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 x14ac:dyDescent="0.3">
      <c r="C396" s="168">
        <v>17</v>
      </c>
      <c r="D396" s="63" t="s">
        <v>318</v>
      </c>
      <c r="E396" s="168">
        <v>1956</v>
      </c>
      <c r="F396" s="168"/>
      <c r="G396" s="168" t="s">
        <v>56</v>
      </c>
      <c r="H396" s="168">
        <v>2</v>
      </c>
      <c r="I396" s="167">
        <v>729.9</v>
      </c>
      <c r="J396" s="168">
        <v>384.4</v>
      </c>
      <c r="K396" s="64" t="s">
        <v>42</v>
      </c>
      <c r="L396" s="167">
        <f>I396*O396</f>
        <v>119761.992</v>
      </c>
      <c r="M396" s="171">
        <f>I396*P396</f>
        <v>11101.779</v>
      </c>
      <c r="N396" s="171">
        <f t="shared" si="33"/>
        <v>130863.77099999999</v>
      </c>
      <c r="O396" s="171">
        <v>164.08</v>
      </c>
      <c r="P396" s="171">
        <v>15.21</v>
      </c>
      <c r="Q396" s="30"/>
      <c r="R396" s="171"/>
      <c r="S396" s="170" t="s">
        <v>37</v>
      </c>
      <c r="T396" s="170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 x14ac:dyDescent="0.3">
      <c r="C397" s="168"/>
      <c r="D397" s="63"/>
      <c r="E397" s="168"/>
      <c r="F397" s="168"/>
      <c r="G397" s="168"/>
      <c r="H397" s="168"/>
      <c r="I397" s="167"/>
      <c r="J397" s="168"/>
      <c r="K397" s="64" t="s">
        <v>229</v>
      </c>
      <c r="L397" s="167">
        <f>I396*O397</f>
        <v>1094850</v>
      </c>
      <c r="M397" s="171">
        <f>I396*P397</f>
        <v>29181.401999999998</v>
      </c>
      <c r="N397" s="171">
        <f t="shared" si="33"/>
        <v>1124031.402</v>
      </c>
      <c r="O397" s="171">
        <v>1500</v>
      </c>
      <c r="P397" s="171">
        <v>39.979999999999997</v>
      </c>
      <c r="Q397" s="30"/>
      <c r="R397" s="171"/>
      <c r="S397" s="170" t="s">
        <v>37</v>
      </c>
      <c r="T397" s="170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 ht="56.25" x14ac:dyDescent="0.3">
      <c r="C398" s="168">
        <v>18</v>
      </c>
      <c r="D398" s="63" t="s">
        <v>319</v>
      </c>
      <c r="E398" s="168">
        <v>1952</v>
      </c>
      <c r="F398" s="168"/>
      <c r="G398" s="168" t="s">
        <v>56</v>
      </c>
      <c r="H398" s="168">
        <v>2</v>
      </c>
      <c r="I398" s="167">
        <v>694.9</v>
      </c>
      <c r="J398" s="168">
        <v>368.9</v>
      </c>
      <c r="K398" s="64" t="s">
        <v>42</v>
      </c>
      <c r="L398" s="167">
        <f t="shared" ref="L398:L415" si="34">I398*O398</f>
        <v>114019.19200000001</v>
      </c>
      <c r="M398" s="171">
        <f t="shared" ref="M398:M415" si="35">I398*P398</f>
        <v>10569.429</v>
      </c>
      <c r="N398" s="171">
        <f t="shared" si="33"/>
        <v>124588.62100000001</v>
      </c>
      <c r="O398" s="171">
        <v>164.08</v>
      </c>
      <c r="P398" s="171">
        <v>15.21</v>
      </c>
      <c r="Q398" s="30"/>
      <c r="R398" s="171"/>
      <c r="S398" s="170" t="s">
        <v>37</v>
      </c>
      <c r="T398" s="170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37.5" x14ac:dyDescent="0.3">
      <c r="C399" s="168">
        <v>19</v>
      </c>
      <c r="D399" s="63" t="s">
        <v>320</v>
      </c>
      <c r="E399" s="168">
        <v>1981</v>
      </c>
      <c r="F399" s="168"/>
      <c r="G399" s="168" t="s">
        <v>34</v>
      </c>
      <c r="H399" s="168">
        <v>2</v>
      </c>
      <c r="I399" s="167">
        <v>1305.1500000000001</v>
      </c>
      <c r="J399" s="168">
        <v>726.6</v>
      </c>
      <c r="K399" s="64" t="s">
        <v>42</v>
      </c>
      <c r="L399" s="167">
        <f t="shared" si="34"/>
        <v>213835.77600000001</v>
      </c>
      <c r="M399" s="171">
        <f t="shared" si="35"/>
        <v>20647.473000000002</v>
      </c>
      <c r="N399" s="171">
        <f t="shared" si="33"/>
        <v>234483.24900000001</v>
      </c>
      <c r="O399" s="171">
        <v>163.84</v>
      </c>
      <c r="P399" s="171">
        <v>15.82</v>
      </c>
      <c r="Q399" s="30"/>
      <c r="R399" s="171"/>
      <c r="S399" s="170" t="s">
        <v>37</v>
      </c>
      <c r="T399" s="170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56.25" x14ac:dyDescent="0.3">
      <c r="C400" s="168">
        <v>20</v>
      </c>
      <c r="D400" s="63" t="s">
        <v>321</v>
      </c>
      <c r="E400" s="168">
        <v>1957</v>
      </c>
      <c r="F400" s="168"/>
      <c r="G400" s="168" t="s">
        <v>56</v>
      </c>
      <c r="H400" s="168">
        <v>3</v>
      </c>
      <c r="I400" s="167">
        <v>2862.5</v>
      </c>
      <c r="J400" s="168">
        <v>1502</v>
      </c>
      <c r="K400" s="64" t="s">
        <v>229</v>
      </c>
      <c r="L400" s="167">
        <f t="shared" si="34"/>
        <v>2858578.375</v>
      </c>
      <c r="M400" s="171">
        <f t="shared" si="35"/>
        <v>61171.625</v>
      </c>
      <c r="N400" s="171">
        <f t="shared" si="33"/>
        <v>2919750</v>
      </c>
      <c r="O400" s="171">
        <v>998.63</v>
      </c>
      <c r="P400" s="171">
        <v>21.37</v>
      </c>
      <c r="Q400" s="30"/>
      <c r="R400" s="171"/>
      <c r="S400" s="170" t="s">
        <v>37</v>
      </c>
      <c r="T400" s="170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 x14ac:dyDescent="0.3">
      <c r="C401" s="168">
        <v>21</v>
      </c>
      <c r="D401" s="63" t="s">
        <v>322</v>
      </c>
      <c r="E401" s="168">
        <v>1963</v>
      </c>
      <c r="F401" s="168"/>
      <c r="G401" s="168" t="s">
        <v>56</v>
      </c>
      <c r="H401" s="168">
        <v>2</v>
      </c>
      <c r="I401" s="167">
        <v>1011.9</v>
      </c>
      <c r="J401" s="168">
        <v>380.9</v>
      </c>
      <c r="K401" s="64" t="s">
        <v>229</v>
      </c>
      <c r="L401" s="167">
        <f t="shared" si="34"/>
        <v>1517850</v>
      </c>
      <c r="M401" s="171">
        <f t="shared" si="35"/>
        <v>40455.761999999995</v>
      </c>
      <c r="N401" s="171">
        <f t="shared" si="33"/>
        <v>1558305.7620000001</v>
      </c>
      <c r="O401" s="171">
        <v>1500</v>
      </c>
      <c r="P401" s="171">
        <v>39.979999999999997</v>
      </c>
      <c r="Q401" s="30"/>
      <c r="R401" s="171"/>
      <c r="S401" s="170" t="s">
        <v>37</v>
      </c>
      <c r="T401" s="170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 x14ac:dyDescent="0.3">
      <c r="C402" s="168">
        <v>22</v>
      </c>
      <c r="D402" s="63" t="s">
        <v>323</v>
      </c>
      <c r="E402" s="168">
        <v>1958</v>
      </c>
      <c r="F402" s="168"/>
      <c r="G402" s="168" t="s">
        <v>56</v>
      </c>
      <c r="H402" s="168">
        <v>2</v>
      </c>
      <c r="I402" s="167">
        <v>2519.2199999999998</v>
      </c>
      <c r="J402" s="168">
        <v>988.22</v>
      </c>
      <c r="K402" s="64" t="s">
        <v>229</v>
      </c>
      <c r="L402" s="167">
        <f t="shared" si="34"/>
        <v>3778829.9999999995</v>
      </c>
      <c r="M402" s="171">
        <f t="shared" si="35"/>
        <v>100718.41559999998</v>
      </c>
      <c r="N402" s="171">
        <f t="shared" si="33"/>
        <v>3879548.4155999995</v>
      </c>
      <c r="O402" s="171">
        <v>1500</v>
      </c>
      <c r="P402" s="171">
        <v>39.979999999999997</v>
      </c>
      <c r="Q402" s="30"/>
      <c r="R402" s="171"/>
      <c r="S402" s="170" t="s">
        <v>37</v>
      </c>
      <c r="T402" s="170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37.5" x14ac:dyDescent="0.3">
      <c r="C403" s="168">
        <v>23</v>
      </c>
      <c r="D403" s="63" t="s">
        <v>324</v>
      </c>
      <c r="E403" s="168">
        <v>1987</v>
      </c>
      <c r="F403" s="168"/>
      <c r="G403" s="168" t="s">
        <v>34</v>
      </c>
      <c r="H403" s="168">
        <v>4</v>
      </c>
      <c r="I403" s="167">
        <v>9191.1</v>
      </c>
      <c r="J403" s="168">
        <v>4925.5</v>
      </c>
      <c r="K403" s="64" t="s">
        <v>229</v>
      </c>
      <c r="L403" s="167">
        <f t="shared" si="34"/>
        <v>9946608.4199999999</v>
      </c>
      <c r="M403" s="171">
        <f t="shared" si="35"/>
        <v>212865.87600000002</v>
      </c>
      <c r="N403" s="171">
        <f t="shared" si="33"/>
        <v>10159474.296</v>
      </c>
      <c r="O403" s="171">
        <v>1082.2</v>
      </c>
      <c r="P403" s="171">
        <v>23.16</v>
      </c>
      <c r="Q403" s="30"/>
      <c r="R403" s="171"/>
      <c r="S403" s="170" t="s">
        <v>37</v>
      </c>
      <c r="T403" s="170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56.25" x14ac:dyDescent="0.3">
      <c r="C404" s="168">
        <v>24</v>
      </c>
      <c r="D404" s="63" t="s">
        <v>325</v>
      </c>
      <c r="E404" s="168">
        <v>1967</v>
      </c>
      <c r="F404" s="168"/>
      <c r="G404" s="168" t="s">
        <v>56</v>
      </c>
      <c r="H404" s="168">
        <v>2</v>
      </c>
      <c r="I404" s="167">
        <v>687.6</v>
      </c>
      <c r="J404" s="168">
        <v>362.5</v>
      </c>
      <c r="K404" s="64" t="s">
        <v>42</v>
      </c>
      <c r="L404" s="167">
        <f t="shared" si="34"/>
        <v>112766.40000000001</v>
      </c>
      <c r="M404" s="171">
        <f t="shared" si="35"/>
        <v>10458.396000000001</v>
      </c>
      <c r="N404" s="171">
        <f t="shared" si="33"/>
        <v>123224.796</v>
      </c>
      <c r="O404" s="171">
        <v>164</v>
      </c>
      <c r="P404" s="171">
        <v>15.21</v>
      </c>
      <c r="Q404" s="30"/>
      <c r="R404" s="171"/>
      <c r="S404" s="170" t="s">
        <v>37</v>
      </c>
      <c r="T404" s="170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 x14ac:dyDescent="0.3">
      <c r="C405" s="168">
        <v>25</v>
      </c>
      <c r="D405" s="63" t="s">
        <v>326</v>
      </c>
      <c r="E405" s="168">
        <v>1969</v>
      </c>
      <c r="F405" s="168"/>
      <c r="G405" s="168" t="s">
        <v>56</v>
      </c>
      <c r="H405" s="168">
        <v>2</v>
      </c>
      <c r="I405" s="167">
        <v>1124.4000000000001</v>
      </c>
      <c r="J405" s="168">
        <v>577.70000000000005</v>
      </c>
      <c r="K405" s="64" t="s">
        <v>42</v>
      </c>
      <c r="L405" s="167">
        <f t="shared" si="34"/>
        <v>184401.6</v>
      </c>
      <c r="M405" s="171">
        <f t="shared" si="35"/>
        <v>17102.124000000003</v>
      </c>
      <c r="N405" s="171">
        <f t="shared" si="33"/>
        <v>201503.72400000002</v>
      </c>
      <c r="O405" s="171">
        <v>164</v>
      </c>
      <c r="P405" s="171">
        <v>15.21</v>
      </c>
      <c r="Q405" s="30"/>
      <c r="R405" s="171"/>
      <c r="S405" s="170" t="s">
        <v>37</v>
      </c>
      <c r="T405" s="170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 x14ac:dyDescent="0.3">
      <c r="C406" s="168">
        <v>26</v>
      </c>
      <c r="D406" s="63" t="s">
        <v>327</v>
      </c>
      <c r="E406" s="168">
        <v>1965</v>
      </c>
      <c r="F406" s="168"/>
      <c r="G406" s="168" t="s">
        <v>56</v>
      </c>
      <c r="H406" s="168">
        <v>2</v>
      </c>
      <c r="I406" s="167">
        <v>571.9</v>
      </c>
      <c r="J406" s="168">
        <v>334.9</v>
      </c>
      <c r="K406" s="64" t="s">
        <v>42</v>
      </c>
      <c r="L406" s="167">
        <f t="shared" si="34"/>
        <v>93791.599999999991</v>
      </c>
      <c r="M406" s="171">
        <f t="shared" si="35"/>
        <v>8698.5990000000002</v>
      </c>
      <c r="N406" s="171">
        <f t="shared" si="33"/>
        <v>102490.19899999999</v>
      </c>
      <c r="O406" s="171">
        <v>164</v>
      </c>
      <c r="P406" s="171">
        <v>15.21</v>
      </c>
      <c r="Q406" s="30"/>
      <c r="R406" s="171"/>
      <c r="S406" s="170" t="s">
        <v>37</v>
      </c>
      <c r="T406" s="170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 x14ac:dyDescent="0.3">
      <c r="C407" s="168">
        <v>27</v>
      </c>
      <c r="D407" s="63" t="s">
        <v>328</v>
      </c>
      <c r="E407" s="168">
        <v>1965</v>
      </c>
      <c r="F407" s="168"/>
      <c r="G407" s="168" t="s">
        <v>56</v>
      </c>
      <c r="H407" s="168">
        <v>2</v>
      </c>
      <c r="I407" s="167">
        <v>656</v>
      </c>
      <c r="J407" s="168">
        <v>350.8</v>
      </c>
      <c r="K407" s="64" t="s">
        <v>42</v>
      </c>
      <c r="L407" s="167">
        <f t="shared" si="34"/>
        <v>107584</v>
      </c>
      <c r="M407" s="171">
        <f t="shared" si="35"/>
        <v>9977.76</v>
      </c>
      <c r="N407" s="171">
        <f t="shared" si="33"/>
        <v>117561.76</v>
      </c>
      <c r="O407" s="171">
        <v>164</v>
      </c>
      <c r="P407" s="171">
        <v>15.21</v>
      </c>
      <c r="Q407" s="30"/>
      <c r="R407" s="171"/>
      <c r="S407" s="170" t="s">
        <v>37</v>
      </c>
      <c r="T407" s="170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37.5" x14ac:dyDescent="0.3">
      <c r="C408" s="168">
        <v>28</v>
      </c>
      <c r="D408" s="63" t="s">
        <v>329</v>
      </c>
      <c r="E408" s="168">
        <v>1974</v>
      </c>
      <c r="F408" s="168"/>
      <c r="G408" s="168" t="s">
        <v>34</v>
      </c>
      <c r="H408" s="168">
        <v>2</v>
      </c>
      <c r="I408" s="167">
        <v>1290.3</v>
      </c>
      <c r="J408" s="168">
        <v>711.7</v>
      </c>
      <c r="K408" s="64" t="s">
        <v>42</v>
      </c>
      <c r="L408" s="167">
        <f t="shared" si="34"/>
        <v>220641.3</v>
      </c>
      <c r="M408" s="171">
        <f t="shared" si="35"/>
        <v>20412.545999999998</v>
      </c>
      <c r="N408" s="171">
        <f t="shared" si="33"/>
        <v>241053.84599999999</v>
      </c>
      <c r="O408" s="171">
        <v>171</v>
      </c>
      <c r="P408" s="171">
        <v>15.82</v>
      </c>
      <c r="Q408" s="30"/>
      <c r="R408" s="171"/>
      <c r="S408" s="170" t="s">
        <v>37</v>
      </c>
      <c r="T408" s="170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 x14ac:dyDescent="0.3">
      <c r="C409" s="168">
        <v>29</v>
      </c>
      <c r="D409" s="63" t="s">
        <v>330</v>
      </c>
      <c r="E409" s="168">
        <v>1972</v>
      </c>
      <c r="F409" s="168"/>
      <c r="G409" s="168" t="s">
        <v>34</v>
      </c>
      <c r="H409" s="168">
        <v>2</v>
      </c>
      <c r="I409" s="167">
        <v>1726.2</v>
      </c>
      <c r="J409" s="168">
        <v>672.4</v>
      </c>
      <c r="K409" s="64" t="s">
        <v>42</v>
      </c>
      <c r="L409" s="167">
        <f t="shared" si="34"/>
        <v>276192</v>
      </c>
      <c r="M409" s="171">
        <f t="shared" si="35"/>
        <v>27308.484</v>
      </c>
      <c r="N409" s="171">
        <f t="shared" si="33"/>
        <v>303500.484</v>
      </c>
      <c r="O409" s="171">
        <v>160</v>
      </c>
      <c r="P409" s="171">
        <v>15.82</v>
      </c>
      <c r="Q409" s="30"/>
      <c r="R409" s="171"/>
      <c r="S409" s="170" t="s">
        <v>37</v>
      </c>
      <c r="T409" s="170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 x14ac:dyDescent="0.3">
      <c r="C410" s="168">
        <v>30</v>
      </c>
      <c r="D410" s="63" t="s">
        <v>331</v>
      </c>
      <c r="E410" s="168">
        <v>1980</v>
      </c>
      <c r="F410" s="168"/>
      <c r="G410" s="168" t="s">
        <v>34</v>
      </c>
      <c r="H410" s="168">
        <v>2</v>
      </c>
      <c r="I410" s="167">
        <v>2293.3200000000002</v>
      </c>
      <c r="J410" s="168">
        <v>921.2</v>
      </c>
      <c r="K410" s="64" t="s">
        <v>45</v>
      </c>
      <c r="L410" s="167">
        <f t="shared" si="34"/>
        <v>1064467.4112000002</v>
      </c>
      <c r="M410" s="171">
        <f t="shared" si="35"/>
        <v>42793.351200000005</v>
      </c>
      <c r="N410" s="171">
        <f t="shared" si="33"/>
        <v>1107260.7624000001</v>
      </c>
      <c r="O410" s="171">
        <v>464.16</v>
      </c>
      <c r="P410" s="171">
        <v>18.66</v>
      </c>
      <c r="Q410" s="171"/>
      <c r="R410" s="171"/>
      <c r="S410" s="170" t="s">
        <v>37</v>
      </c>
      <c r="T410" s="170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 x14ac:dyDescent="0.3">
      <c r="C411" s="168">
        <v>31</v>
      </c>
      <c r="D411" s="63" t="s">
        <v>332</v>
      </c>
      <c r="E411" s="168">
        <v>1982</v>
      </c>
      <c r="F411" s="168"/>
      <c r="G411" s="168" t="s">
        <v>34</v>
      </c>
      <c r="H411" s="168">
        <v>2</v>
      </c>
      <c r="I411" s="167">
        <v>2250.1</v>
      </c>
      <c r="J411" s="168">
        <v>885.4</v>
      </c>
      <c r="K411" s="64" t="s">
        <v>42</v>
      </c>
      <c r="L411" s="167">
        <f t="shared" si="34"/>
        <v>360016</v>
      </c>
      <c r="M411" s="171">
        <f t="shared" si="35"/>
        <v>35596.582000000002</v>
      </c>
      <c r="N411" s="171">
        <f t="shared" si="33"/>
        <v>395612.58199999999</v>
      </c>
      <c r="O411" s="171">
        <v>160</v>
      </c>
      <c r="P411" s="171">
        <v>15.82</v>
      </c>
      <c r="Q411" s="30"/>
      <c r="R411" s="171"/>
      <c r="S411" s="170" t="s">
        <v>37</v>
      </c>
      <c r="T411" s="170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 x14ac:dyDescent="0.3">
      <c r="C412" s="168">
        <v>32</v>
      </c>
      <c r="D412" s="63" t="s">
        <v>333</v>
      </c>
      <c r="E412" s="168">
        <v>1982</v>
      </c>
      <c r="F412" s="168"/>
      <c r="G412" s="168" t="s">
        <v>34</v>
      </c>
      <c r="H412" s="168">
        <v>2</v>
      </c>
      <c r="I412" s="167">
        <v>2138.1</v>
      </c>
      <c r="J412" s="168">
        <v>879</v>
      </c>
      <c r="K412" s="64" t="s">
        <v>42</v>
      </c>
      <c r="L412" s="167">
        <f t="shared" si="34"/>
        <v>342096</v>
      </c>
      <c r="M412" s="171">
        <f t="shared" si="35"/>
        <v>33824.741999999998</v>
      </c>
      <c r="N412" s="171">
        <f t="shared" si="33"/>
        <v>375920.74199999997</v>
      </c>
      <c r="O412" s="171">
        <v>160</v>
      </c>
      <c r="P412" s="171">
        <v>15.82</v>
      </c>
      <c r="Q412" s="30"/>
      <c r="R412" s="171"/>
      <c r="S412" s="170" t="s">
        <v>37</v>
      </c>
      <c r="T412" s="170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 x14ac:dyDescent="0.3">
      <c r="C413" s="168">
        <v>33</v>
      </c>
      <c r="D413" s="63" t="s">
        <v>334</v>
      </c>
      <c r="E413" s="168">
        <v>1986</v>
      </c>
      <c r="F413" s="168"/>
      <c r="G413" s="168" t="s">
        <v>34</v>
      </c>
      <c r="H413" s="168">
        <v>2</v>
      </c>
      <c r="I413" s="167">
        <v>2149.8000000000002</v>
      </c>
      <c r="J413" s="168">
        <v>913.1</v>
      </c>
      <c r="K413" s="64" t="s">
        <v>42</v>
      </c>
      <c r="L413" s="167">
        <f t="shared" si="34"/>
        <v>343968</v>
      </c>
      <c r="M413" s="171">
        <f t="shared" si="35"/>
        <v>34009.836000000003</v>
      </c>
      <c r="N413" s="171">
        <f t="shared" si="33"/>
        <v>377977.83600000001</v>
      </c>
      <c r="O413" s="171">
        <v>160</v>
      </c>
      <c r="P413" s="171">
        <v>15.82</v>
      </c>
      <c r="Q413" s="30"/>
      <c r="R413" s="171"/>
      <c r="S413" s="170" t="s">
        <v>37</v>
      </c>
      <c r="T413" s="170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56.25" x14ac:dyDescent="0.3">
      <c r="C414" s="168">
        <v>34</v>
      </c>
      <c r="D414" s="63" t="s">
        <v>335</v>
      </c>
      <c r="E414" s="168">
        <v>1960</v>
      </c>
      <c r="F414" s="168"/>
      <c r="G414" s="168" t="s">
        <v>56</v>
      </c>
      <c r="H414" s="168">
        <v>2</v>
      </c>
      <c r="I414" s="167">
        <v>1053.8</v>
      </c>
      <c r="J414" s="168">
        <v>397.6</v>
      </c>
      <c r="K414" s="64" t="s">
        <v>45</v>
      </c>
      <c r="L414" s="167">
        <f t="shared" si="34"/>
        <v>489131.80800000002</v>
      </c>
      <c r="M414" s="171">
        <f t="shared" si="35"/>
        <v>19663.907999999999</v>
      </c>
      <c r="N414" s="171">
        <f t="shared" si="33"/>
        <v>508795.71600000001</v>
      </c>
      <c r="O414" s="171">
        <v>464.16</v>
      </c>
      <c r="P414" s="171">
        <v>18.66</v>
      </c>
      <c r="Q414" s="30"/>
      <c r="R414" s="171"/>
      <c r="S414" s="170" t="s">
        <v>37</v>
      </c>
      <c r="T414" s="170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37.5" x14ac:dyDescent="0.3">
      <c r="C415" s="168">
        <v>35</v>
      </c>
      <c r="D415" s="63" t="s">
        <v>336</v>
      </c>
      <c r="E415" s="168">
        <v>1976</v>
      </c>
      <c r="F415" s="168"/>
      <c r="G415" s="168" t="s">
        <v>34</v>
      </c>
      <c r="H415" s="168">
        <v>2</v>
      </c>
      <c r="I415" s="167">
        <v>1271.7</v>
      </c>
      <c r="J415" s="168">
        <v>710.5</v>
      </c>
      <c r="K415" s="64" t="s">
        <v>45</v>
      </c>
      <c r="L415" s="167">
        <f t="shared" si="34"/>
        <v>590272.272</v>
      </c>
      <c r="M415" s="171">
        <f t="shared" si="35"/>
        <v>23729.922000000002</v>
      </c>
      <c r="N415" s="171">
        <f t="shared" si="33"/>
        <v>614002.19400000002</v>
      </c>
      <c r="O415" s="171">
        <v>464.16</v>
      </c>
      <c r="P415" s="171">
        <v>18.66</v>
      </c>
      <c r="Q415" s="171"/>
      <c r="R415" s="171"/>
      <c r="S415" s="170" t="s">
        <v>37</v>
      </c>
      <c r="T415" s="170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56.25" x14ac:dyDescent="0.3">
      <c r="C416" s="168"/>
      <c r="D416" s="63"/>
      <c r="E416" s="168"/>
      <c r="F416" s="168"/>
      <c r="G416" s="168"/>
      <c r="H416" s="168"/>
      <c r="I416" s="167"/>
      <c r="J416" s="168"/>
      <c r="K416" s="64" t="s">
        <v>35</v>
      </c>
      <c r="L416" s="167">
        <f>I415*O416</f>
        <v>74369.016000000003</v>
      </c>
      <c r="M416" s="171">
        <f>I415*P416</f>
        <v>18236.178</v>
      </c>
      <c r="N416" s="171">
        <f t="shared" si="33"/>
        <v>92605.194000000003</v>
      </c>
      <c r="O416" s="171">
        <v>58.48</v>
      </c>
      <c r="P416" s="171">
        <v>14.34</v>
      </c>
      <c r="Q416" s="30"/>
      <c r="R416" s="171"/>
      <c r="S416" s="170" t="s">
        <v>37</v>
      </c>
      <c r="T416" s="170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 x14ac:dyDescent="0.3">
      <c r="C417" s="168">
        <v>36</v>
      </c>
      <c r="D417" s="63" t="s">
        <v>87</v>
      </c>
      <c r="E417" s="168">
        <v>1980</v>
      </c>
      <c r="F417" s="168"/>
      <c r="G417" s="168" t="s">
        <v>34</v>
      </c>
      <c r="H417" s="168">
        <v>2</v>
      </c>
      <c r="I417" s="167">
        <v>1647.7</v>
      </c>
      <c r="J417" s="168">
        <v>944.8</v>
      </c>
      <c r="K417" s="64" t="s">
        <v>229</v>
      </c>
      <c r="L417" s="167">
        <f>I417*O417</f>
        <v>2471550</v>
      </c>
      <c r="M417" s="171">
        <f>I417*P417</f>
        <v>66270.494000000006</v>
      </c>
      <c r="N417" s="171">
        <f t="shared" si="33"/>
        <v>2537820.4939999999</v>
      </c>
      <c r="O417" s="171">
        <v>1500</v>
      </c>
      <c r="P417" s="171">
        <v>40.22</v>
      </c>
      <c r="Q417" s="30"/>
      <c r="R417" s="171"/>
      <c r="S417" s="170" t="s">
        <v>37</v>
      </c>
      <c r="T417" s="170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 x14ac:dyDescent="0.3">
      <c r="C418" s="168">
        <v>37</v>
      </c>
      <c r="D418" s="63" t="s">
        <v>88</v>
      </c>
      <c r="E418" s="168">
        <v>1980</v>
      </c>
      <c r="F418" s="168"/>
      <c r="G418" s="168" t="s">
        <v>34</v>
      </c>
      <c r="H418" s="168">
        <v>2</v>
      </c>
      <c r="I418" s="167">
        <v>1647.7</v>
      </c>
      <c r="J418" s="168">
        <v>944.8</v>
      </c>
      <c r="K418" s="64" t="s">
        <v>229</v>
      </c>
      <c r="L418" s="167">
        <f>I418*O418</f>
        <v>2471550</v>
      </c>
      <c r="M418" s="171">
        <f>I418*P418</f>
        <v>66270.494000000006</v>
      </c>
      <c r="N418" s="171">
        <f t="shared" si="33"/>
        <v>2537820.4939999999</v>
      </c>
      <c r="O418" s="171">
        <v>1500</v>
      </c>
      <c r="P418" s="171">
        <v>40.22</v>
      </c>
      <c r="Q418" s="30"/>
      <c r="R418" s="171"/>
      <c r="S418" s="170" t="s">
        <v>37</v>
      </c>
      <c r="T418" s="170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 x14ac:dyDescent="0.3">
      <c r="C419" s="168">
        <v>38</v>
      </c>
      <c r="D419" s="63" t="s">
        <v>86</v>
      </c>
      <c r="E419" s="168">
        <v>1980</v>
      </c>
      <c r="F419" s="168"/>
      <c r="G419" s="168" t="s">
        <v>34</v>
      </c>
      <c r="H419" s="168">
        <v>2</v>
      </c>
      <c r="I419" s="167">
        <v>1647.7</v>
      </c>
      <c r="J419" s="168">
        <v>944.8</v>
      </c>
      <c r="K419" s="64" t="s">
        <v>229</v>
      </c>
      <c r="L419" s="167">
        <f>I419*O419</f>
        <v>2471550</v>
      </c>
      <c r="M419" s="171">
        <f>I419*P419</f>
        <v>66270.494000000006</v>
      </c>
      <c r="N419" s="171">
        <f t="shared" si="33"/>
        <v>2537820.4939999999</v>
      </c>
      <c r="O419" s="171">
        <v>1500</v>
      </c>
      <c r="P419" s="171">
        <v>40.22</v>
      </c>
      <c r="Q419" s="30"/>
      <c r="R419" s="171"/>
      <c r="S419" s="170" t="s">
        <v>37</v>
      </c>
      <c r="T419" s="170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66" customFormat="1" x14ac:dyDescent="0.3">
      <c r="C420" s="32"/>
      <c r="D420" s="62" t="s">
        <v>107</v>
      </c>
      <c r="E420" s="32"/>
      <c r="F420" s="32"/>
      <c r="G420" s="32"/>
      <c r="H420" s="32"/>
      <c r="I420" s="26"/>
      <c r="J420" s="32"/>
      <c r="K420" s="27"/>
      <c r="L420" s="26">
        <f>SUM(L421:L432)</f>
        <v>8922410.5</v>
      </c>
      <c r="M420" s="30">
        <f>SUM(M421:M432)</f>
        <v>369414.23</v>
      </c>
      <c r="N420" s="30">
        <f>SUM(N421:N432)</f>
        <v>9291824.7300000004</v>
      </c>
      <c r="O420" s="30"/>
      <c r="P420" s="171"/>
      <c r="Q420" s="30"/>
      <c r="R420" s="30"/>
      <c r="S420" s="30"/>
      <c r="T420" s="47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</row>
    <row r="421" spans="3:44" s="9" customFormat="1" ht="37.5" x14ac:dyDescent="0.3">
      <c r="C421" s="168">
        <v>1</v>
      </c>
      <c r="D421" s="63" t="s">
        <v>337</v>
      </c>
      <c r="E421" s="168">
        <v>1970</v>
      </c>
      <c r="F421" s="168"/>
      <c r="G421" s="168" t="s">
        <v>34</v>
      </c>
      <c r="H421" s="168">
        <v>2</v>
      </c>
      <c r="I421" s="167">
        <v>1840.9</v>
      </c>
      <c r="J421" s="168">
        <v>738.1</v>
      </c>
      <c r="K421" s="64" t="s">
        <v>42</v>
      </c>
      <c r="L421" s="167">
        <f>I421*O421</f>
        <v>294544</v>
      </c>
      <c r="M421" s="171">
        <f>I421*P421</f>
        <v>29123.038</v>
      </c>
      <c r="N421" s="171">
        <f t="shared" ref="N421:N432" si="36">L421+M421</f>
        <v>323667.038</v>
      </c>
      <c r="O421" s="171">
        <v>160</v>
      </c>
      <c r="P421" s="171">
        <v>15.82</v>
      </c>
      <c r="Q421" s="30"/>
      <c r="R421" s="171"/>
      <c r="S421" s="170" t="s">
        <v>37</v>
      </c>
      <c r="T421" s="170" t="s">
        <v>265</v>
      </c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3:44" s="9" customFormat="1" ht="37.5" x14ac:dyDescent="0.3">
      <c r="C422" s="168">
        <v>2</v>
      </c>
      <c r="D422" s="63" t="s">
        <v>338</v>
      </c>
      <c r="E422" s="168">
        <v>1972</v>
      </c>
      <c r="F422" s="168"/>
      <c r="G422" s="168" t="s">
        <v>63</v>
      </c>
      <c r="H422" s="168">
        <v>2</v>
      </c>
      <c r="I422" s="167">
        <v>694.8</v>
      </c>
      <c r="J422" s="168">
        <v>389.4</v>
      </c>
      <c r="K422" s="64" t="s">
        <v>42</v>
      </c>
      <c r="L422" s="167">
        <f>I422*O422</f>
        <v>90324</v>
      </c>
      <c r="M422" s="171">
        <f>I422*P422</f>
        <v>11019.527999999998</v>
      </c>
      <c r="N422" s="171">
        <f t="shared" si="36"/>
        <v>101343.52799999999</v>
      </c>
      <c r="O422" s="171">
        <v>130</v>
      </c>
      <c r="P422" s="171">
        <v>15.86</v>
      </c>
      <c r="Q422" s="30"/>
      <c r="R422" s="171"/>
      <c r="S422" s="170" t="s">
        <v>37</v>
      </c>
      <c r="T422" s="170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 x14ac:dyDescent="0.3">
      <c r="C423" s="168">
        <v>3</v>
      </c>
      <c r="D423" s="63" t="s">
        <v>339</v>
      </c>
      <c r="E423" s="168">
        <v>1973</v>
      </c>
      <c r="F423" s="168"/>
      <c r="G423" s="168" t="s">
        <v>63</v>
      </c>
      <c r="H423" s="168">
        <v>2</v>
      </c>
      <c r="I423" s="167">
        <v>899.4</v>
      </c>
      <c r="J423" s="168">
        <v>497.2</v>
      </c>
      <c r="K423" s="64" t="s">
        <v>42</v>
      </c>
      <c r="L423" s="167">
        <f>I423*O423</f>
        <v>116922</v>
      </c>
      <c r="M423" s="171">
        <f>I423*P423</f>
        <v>14264.483999999999</v>
      </c>
      <c r="N423" s="171">
        <f t="shared" si="36"/>
        <v>131186.484</v>
      </c>
      <c r="O423" s="171">
        <v>130</v>
      </c>
      <c r="P423" s="171">
        <v>15.86</v>
      </c>
      <c r="Q423" s="30"/>
      <c r="R423" s="171"/>
      <c r="S423" s="170" t="s">
        <v>37</v>
      </c>
      <c r="T423" s="170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 x14ac:dyDescent="0.3">
      <c r="C424" s="168"/>
      <c r="D424" s="63"/>
      <c r="E424" s="168"/>
      <c r="F424" s="168"/>
      <c r="G424" s="168"/>
      <c r="H424" s="168"/>
      <c r="I424" s="167"/>
      <c r="J424" s="168"/>
      <c r="K424" s="64" t="s">
        <v>229</v>
      </c>
      <c r="L424" s="167">
        <f>I423*O424</f>
        <v>1349100</v>
      </c>
      <c r="M424" s="171">
        <f>I423*P424</f>
        <v>16378.074000000001</v>
      </c>
      <c r="N424" s="171">
        <f t="shared" si="36"/>
        <v>1365478.074</v>
      </c>
      <c r="O424" s="171">
        <v>1500</v>
      </c>
      <c r="P424" s="171">
        <v>18.21</v>
      </c>
      <c r="Q424" s="30"/>
      <c r="R424" s="171"/>
      <c r="S424" s="170" t="s">
        <v>37</v>
      </c>
      <c r="T424" s="170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 ht="37.5" x14ac:dyDescent="0.3">
      <c r="C425" s="168">
        <v>4</v>
      </c>
      <c r="D425" s="63" t="s">
        <v>340</v>
      </c>
      <c r="E425" s="168">
        <v>1973</v>
      </c>
      <c r="F425" s="168"/>
      <c r="G425" s="168" t="s">
        <v>34</v>
      </c>
      <c r="H425" s="168">
        <v>2</v>
      </c>
      <c r="I425" s="167">
        <v>1568.1</v>
      </c>
      <c r="J425" s="168">
        <v>862</v>
      </c>
      <c r="K425" s="64" t="s">
        <v>42</v>
      </c>
      <c r="L425" s="167">
        <f>I425*O425</f>
        <v>268145.09999999998</v>
      </c>
      <c r="M425" s="171">
        <f>I425*P425</f>
        <v>24807.342000000001</v>
      </c>
      <c r="N425" s="171">
        <f t="shared" si="36"/>
        <v>292952.44199999998</v>
      </c>
      <c r="O425" s="171">
        <v>171</v>
      </c>
      <c r="P425" s="171">
        <v>15.82</v>
      </c>
      <c r="Q425" s="30"/>
      <c r="R425" s="171"/>
      <c r="S425" s="170" t="s">
        <v>37</v>
      </c>
      <c r="T425" s="170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 x14ac:dyDescent="0.3">
      <c r="C426" s="168"/>
      <c r="D426" s="63"/>
      <c r="E426" s="168"/>
      <c r="F426" s="168"/>
      <c r="G426" s="168"/>
      <c r="H426" s="168"/>
      <c r="I426" s="167"/>
      <c r="J426" s="168"/>
      <c r="K426" s="64" t="s">
        <v>229</v>
      </c>
      <c r="L426" s="167">
        <f>I425*O426</f>
        <v>1780577.5499999998</v>
      </c>
      <c r="M426" s="171">
        <f>I425*P426</f>
        <v>63915.755999999994</v>
      </c>
      <c r="N426" s="171">
        <f t="shared" si="36"/>
        <v>1844493.3059999999</v>
      </c>
      <c r="O426" s="171">
        <v>1135.5</v>
      </c>
      <c r="P426" s="171">
        <v>40.76</v>
      </c>
      <c r="Q426" s="30"/>
      <c r="R426" s="171"/>
      <c r="S426" s="170" t="s">
        <v>37</v>
      </c>
      <c r="T426" s="170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ht="37.5" x14ac:dyDescent="0.3">
      <c r="C427" s="168">
        <v>5</v>
      </c>
      <c r="D427" s="63" t="s">
        <v>341</v>
      </c>
      <c r="E427" s="168">
        <v>1973</v>
      </c>
      <c r="F427" s="168"/>
      <c r="G427" s="168" t="s">
        <v>34</v>
      </c>
      <c r="H427" s="168">
        <v>2</v>
      </c>
      <c r="I427" s="167">
        <v>1572.3</v>
      </c>
      <c r="J427" s="168">
        <v>866.2</v>
      </c>
      <c r="K427" s="64" t="s">
        <v>42</v>
      </c>
      <c r="L427" s="167">
        <f>I427*O427</f>
        <v>268863.3</v>
      </c>
      <c r="M427" s="171">
        <f>I427*P427</f>
        <v>24873.786</v>
      </c>
      <c r="N427" s="171">
        <f t="shared" si="36"/>
        <v>293737.08600000001</v>
      </c>
      <c r="O427" s="171">
        <v>171</v>
      </c>
      <c r="P427" s="171">
        <v>15.82</v>
      </c>
      <c r="Q427" s="30"/>
      <c r="R427" s="171"/>
      <c r="S427" s="170" t="s">
        <v>37</v>
      </c>
      <c r="T427" s="170" t="s">
        <v>265</v>
      </c>
    </row>
    <row r="428" spans="3:44" x14ac:dyDescent="0.3">
      <c r="C428" s="168"/>
      <c r="D428" s="63"/>
      <c r="E428" s="168"/>
      <c r="F428" s="168"/>
      <c r="G428" s="168"/>
      <c r="H428" s="168"/>
      <c r="I428" s="167"/>
      <c r="J428" s="168"/>
      <c r="K428" s="64" t="s">
        <v>229</v>
      </c>
      <c r="L428" s="167">
        <f>I427*O428</f>
        <v>1785346.65</v>
      </c>
      <c r="M428" s="171">
        <f>I427*P428</f>
        <v>64086.947999999997</v>
      </c>
      <c r="N428" s="171">
        <f t="shared" si="36"/>
        <v>1849433.598</v>
      </c>
      <c r="O428" s="171">
        <v>1135.5</v>
      </c>
      <c r="P428" s="171">
        <v>40.76</v>
      </c>
      <c r="Q428" s="171"/>
      <c r="R428" s="171"/>
      <c r="S428" s="170" t="s">
        <v>37</v>
      </c>
      <c r="T428" s="170" t="s">
        <v>265</v>
      </c>
    </row>
    <row r="429" spans="3:44" ht="37.5" x14ac:dyDescent="0.3">
      <c r="C429" s="168">
        <v>6</v>
      </c>
      <c r="D429" s="63" t="s">
        <v>342</v>
      </c>
      <c r="E429" s="168">
        <v>1975</v>
      </c>
      <c r="F429" s="168"/>
      <c r="G429" s="168" t="s">
        <v>34</v>
      </c>
      <c r="H429" s="168">
        <v>2</v>
      </c>
      <c r="I429" s="167">
        <v>1018.4</v>
      </c>
      <c r="J429" s="168">
        <v>568.4</v>
      </c>
      <c r="K429" s="64" t="s">
        <v>42</v>
      </c>
      <c r="L429" s="167">
        <f>I429*O429</f>
        <v>174146.4</v>
      </c>
      <c r="M429" s="171">
        <f>I429*P429</f>
        <v>16111.088</v>
      </c>
      <c r="N429" s="171">
        <f t="shared" si="36"/>
        <v>190257.48799999998</v>
      </c>
      <c r="O429" s="171">
        <v>171</v>
      </c>
      <c r="P429" s="171">
        <v>15.82</v>
      </c>
      <c r="Q429" s="30"/>
      <c r="R429" s="171"/>
      <c r="S429" s="170" t="s">
        <v>37</v>
      </c>
      <c r="T429" s="170" t="s">
        <v>265</v>
      </c>
    </row>
    <row r="430" spans="3:44" ht="37.5" x14ac:dyDescent="0.3">
      <c r="C430" s="168">
        <v>7</v>
      </c>
      <c r="D430" s="63" t="s">
        <v>343</v>
      </c>
      <c r="E430" s="168">
        <v>1975</v>
      </c>
      <c r="F430" s="168"/>
      <c r="G430" s="168" t="s">
        <v>34</v>
      </c>
      <c r="H430" s="168">
        <v>2</v>
      </c>
      <c r="I430" s="167">
        <v>1018.4</v>
      </c>
      <c r="J430" s="168">
        <v>568.4</v>
      </c>
      <c r="K430" s="64" t="s">
        <v>42</v>
      </c>
      <c r="L430" s="167">
        <f>I430*O430</f>
        <v>174146.4</v>
      </c>
      <c r="M430" s="171">
        <f>I430*P430</f>
        <v>16111.088</v>
      </c>
      <c r="N430" s="171">
        <f t="shared" si="36"/>
        <v>190257.48799999998</v>
      </c>
      <c r="O430" s="171">
        <v>171</v>
      </c>
      <c r="P430" s="171">
        <v>15.82</v>
      </c>
      <c r="Q430" s="30"/>
      <c r="R430" s="171"/>
      <c r="S430" s="170" t="s">
        <v>37</v>
      </c>
      <c r="T430" s="170" t="s">
        <v>265</v>
      </c>
    </row>
    <row r="431" spans="3:44" ht="37.5" x14ac:dyDescent="0.3">
      <c r="C431" s="168">
        <v>8</v>
      </c>
      <c r="D431" s="63" t="s">
        <v>344</v>
      </c>
      <c r="E431" s="168">
        <v>1974</v>
      </c>
      <c r="F431" s="168"/>
      <c r="G431" s="168" t="s">
        <v>34</v>
      </c>
      <c r="H431" s="168">
        <v>2</v>
      </c>
      <c r="I431" s="167">
        <v>1568.1</v>
      </c>
      <c r="J431" s="168">
        <v>862</v>
      </c>
      <c r="K431" s="64" t="s">
        <v>42</v>
      </c>
      <c r="L431" s="167">
        <f>I431*O431</f>
        <v>268145.09999999998</v>
      </c>
      <c r="M431" s="171">
        <f>I431*P431</f>
        <v>24807.342000000001</v>
      </c>
      <c r="N431" s="171">
        <f t="shared" si="36"/>
        <v>292952.44199999998</v>
      </c>
      <c r="O431" s="171">
        <v>171</v>
      </c>
      <c r="P431" s="171">
        <v>15.82</v>
      </c>
      <c r="Q431" s="171"/>
      <c r="R431" s="171"/>
      <c r="S431" s="170" t="s">
        <v>37</v>
      </c>
      <c r="T431" s="170" t="s">
        <v>265</v>
      </c>
    </row>
    <row r="432" spans="3:44" x14ac:dyDescent="0.3">
      <c r="C432" s="168"/>
      <c r="D432" s="63"/>
      <c r="E432" s="168"/>
      <c r="F432" s="168"/>
      <c r="G432" s="168"/>
      <c r="H432" s="168"/>
      <c r="I432" s="167"/>
      <c r="J432" s="168"/>
      <c r="K432" s="64" t="s">
        <v>229</v>
      </c>
      <c r="L432" s="167">
        <f>I431*O432</f>
        <v>2352150</v>
      </c>
      <c r="M432" s="171">
        <f>I431*P432</f>
        <v>63915.755999999994</v>
      </c>
      <c r="N432" s="171">
        <f t="shared" si="36"/>
        <v>2416065.7560000001</v>
      </c>
      <c r="O432" s="171">
        <v>1500</v>
      </c>
      <c r="P432" s="171">
        <v>40.76</v>
      </c>
      <c r="Q432" s="30"/>
      <c r="R432" s="171"/>
      <c r="S432" s="170" t="s">
        <v>37</v>
      </c>
      <c r="T432" s="170" t="s">
        <v>265</v>
      </c>
    </row>
    <row r="433" spans="1:20" s="61" customFormat="1" x14ac:dyDescent="0.3">
      <c r="A433" s="133"/>
      <c r="B433" s="1"/>
      <c r="C433" s="32"/>
      <c r="D433" s="62" t="s">
        <v>109</v>
      </c>
      <c r="E433" s="32"/>
      <c r="F433" s="32"/>
      <c r="G433" s="32"/>
      <c r="H433" s="32"/>
      <c r="I433" s="26"/>
      <c r="J433" s="32"/>
      <c r="K433" s="27"/>
      <c r="L433" s="26">
        <f>SUM(L434:L444)</f>
        <v>3858923.8739999998</v>
      </c>
      <c r="M433" s="30">
        <f>SUM(M434:M444)</f>
        <v>294287.92279999994</v>
      </c>
      <c r="N433" s="30">
        <f>SUM(N434:N444)</f>
        <v>4153211.7968000001</v>
      </c>
      <c r="O433" s="30"/>
      <c r="P433" s="171"/>
      <c r="Q433" s="30"/>
      <c r="R433" s="30"/>
      <c r="S433" s="30"/>
      <c r="T433" s="47"/>
    </row>
    <row r="434" spans="1:20" ht="37.5" x14ac:dyDescent="0.3">
      <c r="C434" s="168">
        <v>1</v>
      </c>
      <c r="D434" s="63" t="s">
        <v>345</v>
      </c>
      <c r="E434" s="168">
        <v>1983</v>
      </c>
      <c r="F434" s="168"/>
      <c r="G434" s="168" t="s">
        <v>34</v>
      </c>
      <c r="H434" s="168">
        <v>2</v>
      </c>
      <c r="I434" s="167">
        <v>1770</v>
      </c>
      <c r="J434" s="168">
        <v>426.9</v>
      </c>
      <c r="K434" s="64" t="s">
        <v>42</v>
      </c>
      <c r="L434" s="167">
        <f>I434*O434</f>
        <v>283200</v>
      </c>
      <c r="M434" s="171">
        <f>I434*P434</f>
        <v>28001.4</v>
      </c>
      <c r="N434" s="171">
        <f t="shared" ref="N434:N444" si="37">L434+M434</f>
        <v>311201.40000000002</v>
      </c>
      <c r="O434" s="171">
        <v>160</v>
      </c>
      <c r="P434" s="171">
        <v>15.82</v>
      </c>
      <c r="Q434" s="30"/>
      <c r="R434" s="171"/>
      <c r="S434" s="170" t="s">
        <v>37</v>
      </c>
      <c r="T434" s="170" t="s">
        <v>265</v>
      </c>
    </row>
    <row r="435" spans="1:20" ht="37.5" x14ac:dyDescent="0.3">
      <c r="C435" s="168">
        <v>2</v>
      </c>
      <c r="D435" s="63" t="s">
        <v>110</v>
      </c>
      <c r="E435" s="168">
        <v>1980</v>
      </c>
      <c r="F435" s="168"/>
      <c r="G435" s="168" t="s">
        <v>34</v>
      </c>
      <c r="H435" s="168">
        <v>2</v>
      </c>
      <c r="I435" s="167">
        <v>1971.9499999999998</v>
      </c>
      <c r="J435" s="168">
        <v>832.3</v>
      </c>
      <c r="K435" s="64" t="s">
        <v>42</v>
      </c>
      <c r="L435" s="167">
        <f>I435*O435</f>
        <v>315512</v>
      </c>
      <c r="M435" s="171">
        <f>I435*P435</f>
        <v>31196.248999999996</v>
      </c>
      <c r="N435" s="171">
        <f t="shared" si="37"/>
        <v>346708.24900000001</v>
      </c>
      <c r="O435" s="171">
        <v>160</v>
      </c>
      <c r="P435" s="171">
        <v>15.82</v>
      </c>
      <c r="Q435" s="30"/>
      <c r="R435" s="171"/>
      <c r="S435" s="170" t="s">
        <v>37</v>
      </c>
      <c r="T435" s="170" t="s">
        <v>265</v>
      </c>
    </row>
    <row r="436" spans="1:20" ht="37.5" x14ac:dyDescent="0.3">
      <c r="C436" s="168">
        <v>3</v>
      </c>
      <c r="D436" s="63" t="s">
        <v>346</v>
      </c>
      <c r="E436" s="168">
        <v>1980</v>
      </c>
      <c r="F436" s="168"/>
      <c r="G436" s="168" t="s">
        <v>34</v>
      </c>
      <c r="H436" s="168">
        <v>2</v>
      </c>
      <c r="I436" s="167">
        <v>2160.4</v>
      </c>
      <c r="J436" s="168">
        <v>849.9</v>
      </c>
      <c r="K436" s="64" t="s">
        <v>42</v>
      </c>
      <c r="L436" s="167">
        <f>I436*O436</f>
        <v>345664</v>
      </c>
      <c r="M436" s="171">
        <f>I436*P436</f>
        <v>34177.527999999998</v>
      </c>
      <c r="N436" s="171">
        <f t="shared" si="37"/>
        <v>379841.52799999999</v>
      </c>
      <c r="O436" s="171">
        <v>160</v>
      </c>
      <c r="P436" s="171">
        <v>15.82</v>
      </c>
      <c r="Q436" s="30"/>
      <c r="R436" s="171"/>
      <c r="S436" s="170" t="s">
        <v>37</v>
      </c>
      <c r="T436" s="170" t="s">
        <v>265</v>
      </c>
    </row>
    <row r="437" spans="1:20" ht="37.5" x14ac:dyDescent="0.3">
      <c r="C437" s="168"/>
      <c r="D437" s="63"/>
      <c r="E437" s="168"/>
      <c r="F437" s="168"/>
      <c r="G437" s="168"/>
      <c r="H437" s="168"/>
      <c r="I437" s="167"/>
      <c r="J437" s="168"/>
      <c r="K437" s="64" t="s">
        <v>45</v>
      </c>
      <c r="L437" s="171">
        <f>I436*O437</f>
        <v>1002771.2640000001</v>
      </c>
      <c r="M437" s="171">
        <f>I436*P437</f>
        <v>40313.063999999998</v>
      </c>
      <c r="N437" s="171">
        <f t="shared" si="37"/>
        <v>1043084.3280000001</v>
      </c>
      <c r="O437" s="171">
        <v>464.16</v>
      </c>
      <c r="P437" s="171">
        <v>18.66</v>
      </c>
      <c r="Q437" s="171"/>
      <c r="R437" s="171"/>
      <c r="S437" s="170" t="s">
        <v>37</v>
      </c>
      <c r="T437" s="170" t="s">
        <v>265</v>
      </c>
    </row>
    <row r="438" spans="1:20" ht="37.5" x14ac:dyDescent="0.3">
      <c r="C438" s="168">
        <v>4</v>
      </c>
      <c r="D438" s="63" t="s">
        <v>347</v>
      </c>
      <c r="E438" s="168">
        <v>1992</v>
      </c>
      <c r="F438" s="168"/>
      <c r="G438" s="168" t="s">
        <v>63</v>
      </c>
      <c r="H438" s="168">
        <v>2</v>
      </c>
      <c r="I438" s="167">
        <v>1248.7</v>
      </c>
      <c r="J438" s="168">
        <v>743.5</v>
      </c>
      <c r="K438" s="64" t="s">
        <v>42</v>
      </c>
      <c r="L438" s="167">
        <f>I438*O438</f>
        <v>218522.5</v>
      </c>
      <c r="M438" s="171">
        <f>I438*P438</f>
        <v>19816.868999999999</v>
      </c>
      <c r="N438" s="171">
        <f t="shared" si="37"/>
        <v>238339.36900000001</v>
      </c>
      <c r="O438" s="171">
        <v>175</v>
      </c>
      <c r="P438" s="171">
        <v>15.87</v>
      </c>
      <c r="Q438" s="30"/>
      <c r="R438" s="171"/>
      <c r="S438" s="170" t="s">
        <v>37</v>
      </c>
      <c r="T438" s="170" t="s">
        <v>265</v>
      </c>
    </row>
    <row r="439" spans="1:20" ht="37.5" x14ac:dyDescent="0.3">
      <c r="C439" s="168">
        <v>5</v>
      </c>
      <c r="D439" s="63" t="s">
        <v>348</v>
      </c>
      <c r="E439" s="168">
        <v>1994</v>
      </c>
      <c r="F439" s="168"/>
      <c r="G439" s="168" t="s">
        <v>34</v>
      </c>
      <c r="H439" s="168">
        <v>2</v>
      </c>
      <c r="I439" s="167">
        <v>1503.29</v>
      </c>
      <c r="J439" s="168">
        <v>490.2</v>
      </c>
      <c r="K439" s="64" t="s">
        <v>42</v>
      </c>
      <c r="L439" s="167">
        <f>I439*O439</f>
        <v>240526.4</v>
      </c>
      <c r="M439" s="171">
        <f>I439*P439</f>
        <v>23782.0478</v>
      </c>
      <c r="N439" s="171">
        <f t="shared" si="37"/>
        <v>264308.44779999997</v>
      </c>
      <c r="O439" s="171">
        <v>160</v>
      </c>
      <c r="P439" s="171">
        <v>15.82</v>
      </c>
      <c r="Q439" s="30"/>
      <c r="R439" s="171"/>
      <c r="S439" s="170" t="s">
        <v>37</v>
      </c>
      <c r="T439" s="170" t="s">
        <v>265</v>
      </c>
    </row>
    <row r="440" spans="1:20" ht="37.5" x14ac:dyDescent="0.3">
      <c r="C440" s="168">
        <v>6</v>
      </c>
      <c r="D440" s="63" t="s">
        <v>349</v>
      </c>
      <c r="E440" s="168">
        <v>1976</v>
      </c>
      <c r="F440" s="168"/>
      <c r="G440" s="168" t="s">
        <v>34</v>
      </c>
      <c r="H440" s="168">
        <v>2</v>
      </c>
      <c r="I440" s="167">
        <v>1816.5</v>
      </c>
      <c r="J440" s="168">
        <v>724.3</v>
      </c>
      <c r="K440" s="64" t="s">
        <v>42</v>
      </c>
      <c r="L440" s="167">
        <f>I440*O440</f>
        <v>290640</v>
      </c>
      <c r="M440" s="171">
        <f>I440*P440</f>
        <v>28737.03</v>
      </c>
      <c r="N440" s="171">
        <f t="shared" si="37"/>
        <v>319377.03000000003</v>
      </c>
      <c r="O440" s="171">
        <v>160</v>
      </c>
      <c r="P440" s="171">
        <v>15.82</v>
      </c>
      <c r="Q440" s="30"/>
      <c r="R440" s="171"/>
      <c r="S440" s="170" t="s">
        <v>37</v>
      </c>
      <c r="T440" s="170" t="s">
        <v>265</v>
      </c>
    </row>
    <row r="441" spans="1:20" ht="37.5" x14ac:dyDescent="0.3">
      <c r="C441" s="168"/>
      <c r="D441" s="63"/>
      <c r="E441" s="168"/>
      <c r="F441" s="168"/>
      <c r="G441" s="168"/>
      <c r="H441" s="168"/>
      <c r="I441" s="167"/>
      <c r="J441" s="168"/>
      <c r="K441" s="64" t="s">
        <v>45</v>
      </c>
      <c r="L441" s="167">
        <f>I440*O441</f>
        <v>843146.64</v>
      </c>
      <c r="M441" s="171">
        <f>I440*P441</f>
        <v>33895.89</v>
      </c>
      <c r="N441" s="171">
        <f t="shared" si="37"/>
        <v>877042.53</v>
      </c>
      <c r="O441" s="171">
        <v>464.16</v>
      </c>
      <c r="P441" s="171">
        <v>18.66</v>
      </c>
      <c r="Q441" s="30"/>
      <c r="R441" s="171"/>
      <c r="S441" s="170" t="s">
        <v>37</v>
      </c>
      <c r="T441" s="170" t="s">
        <v>265</v>
      </c>
    </row>
    <row r="442" spans="1:20" ht="56.25" x14ac:dyDescent="0.3">
      <c r="C442" s="168"/>
      <c r="D442" s="63"/>
      <c r="E442" s="168"/>
      <c r="F442" s="168"/>
      <c r="G442" s="168"/>
      <c r="H442" s="168"/>
      <c r="I442" s="167"/>
      <c r="J442" s="168"/>
      <c r="K442" s="64" t="s">
        <v>35</v>
      </c>
      <c r="L442" s="167">
        <f>I440*O442</f>
        <v>106228.92</v>
      </c>
      <c r="M442" s="171">
        <f>I440*P442</f>
        <v>26048.61</v>
      </c>
      <c r="N442" s="171">
        <f t="shared" si="37"/>
        <v>132277.53</v>
      </c>
      <c r="O442" s="171">
        <v>58.48</v>
      </c>
      <c r="P442" s="171">
        <v>14.34</v>
      </c>
      <c r="Q442" s="30"/>
      <c r="R442" s="171"/>
      <c r="S442" s="170" t="s">
        <v>37</v>
      </c>
      <c r="T442" s="170" t="s">
        <v>265</v>
      </c>
    </row>
    <row r="443" spans="1:20" ht="56.25" x14ac:dyDescent="0.3">
      <c r="C443" s="168"/>
      <c r="D443" s="63"/>
      <c r="E443" s="168"/>
      <c r="F443" s="168"/>
      <c r="G443" s="168"/>
      <c r="H443" s="168"/>
      <c r="I443" s="167"/>
      <c r="J443" s="168"/>
      <c r="K443" s="64" t="s">
        <v>38</v>
      </c>
      <c r="L443" s="167">
        <f>I440*O443</f>
        <v>66066.104999999996</v>
      </c>
      <c r="M443" s="171">
        <f>I440*P443</f>
        <v>25176.69</v>
      </c>
      <c r="N443" s="171">
        <f t="shared" si="37"/>
        <v>91242.794999999998</v>
      </c>
      <c r="O443" s="171">
        <v>36.369999999999997</v>
      </c>
      <c r="P443" s="171">
        <v>13.86</v>
      </c>
      <c r="Q443" s="30"/>
      <c r="R443" s="171"/>
      <c r="S443" s="170" t="s">
        <v>37</v>
      </c>
      <c r="T443" s="170" t="s">
        <v>265</v>
      </c>
    </row>
    <row r="444" spans="1:20" x14ac:dyDescent="0.3">
      <c r="C444" s="168"/>
      <c r="D444" s="63"/>
      <c r="E444" s="168"/>
      <c r="F444" s="168"/>
      <c r="G444" s="168"/>
      <c r="H444" s="168"/>
      <c r="I444" s="167"/>
      <c r="J444" s="168"/>
      <c r="K444" s="64" t="s">
        <v>105</v>
      </c>
      <c r="L444" s="167">
        <f>I440*O444</f>
        <v>146646.04500000001</v>
      </c>
      <c r="M444" s="171">
        <f>I440*P444</f>
        <v>3142.5450000000001</v>
      </c>
      <c r="N444" s="171">
        <f t="shared" si="37"/>
        <v>149788.59000000003</v>
      </c>
      <c r="O444" s="171">
        <v>80.73</v>
      </c>
      <c r="P444" s="171">
        <v>1.73</v>
      </c>
      <c r="Q444" s="30"/>
      <c r="R444" s="171"/>
      <c r="S444" s="170" t="s">
        <v>37</v>
      </c>
      <c r="T444" s="170" t="s">
        <v>265</v>
      </c>
    </row>
    <row r="445" spans="1:20" s="61" customFormat="1" x14ac:dyDescent="0.3">
      <c r="A445" s="133"/>
      <c r="B445" s="1"/>
      <c r="C445" s="32"/>
      <c r="D445" s="62" t="s">
        <v>111</v>
      </c>
      <c r="E445" s="32"/>
      <c r="F445" s="32"/>
      <c r="G445" s="32"/>
      <c r="H445" s="32"/>
      <c r="I445" s="26"/>
      <c r="J445" s="32"/>
      <c r="K445" s="27"/>
      <c r="L445" s="26">
        <f>SUM(L446:L473)</f>
        <v>13802230.652299998</v>
      </c>
      <c r="M445" s="30">
        <f>SUM(M446:M473)</f>
        <v>634522.48050000006</v>
      </c>
      <c r="N445" s="30">
        <f>SUM(N446:N473)</f>
        <v>14436753.1328</v>
      </c>
      <c r="O445" s="30"/>
      <c r="P445" s="171"/>
      <c r="Q445" s="30"/>
      <c r="R445" s="30"/>
      <c r="S445" s="30"/>
      <c r="T445" s="47"/>
    </row>
    <row r="446" spans="1:20" ht="37.5" x14ac:dyDescent="0.3">
      <c r="C446" s="168">
        <v>1</v>
      </c>
      <c r="D446" s="63" t="s">
        <v>350</v>
      </c>
      <c r="E446" s="168">
        <v>1985</v>
      </c>
      <c r="F446" s="168"/>
      <c r="G446" s="168" t="s">
        <v>34</v>
      </c>
      <c r="H446" s="168">
        <v>3</v>
      </c>
      <c r="I446" s="167">
        <v>2125.42</v>
      </c>
      <c r="J446" s="168">
        <v>878.96</v>
      </c>
      <c r="K446" s="64" t="s">
        <v>42</v>
      </c>
      <c r="L446" s="167">
        <f>I446*O446</f>
        <v>330502.81</v>
      </c>
      <c r="M446" s="171">
        <f>I446*P446</f>
        <v>31817.537400000001</v>
      </c>
      <c r="N446" s="171">
        <f t="shared" ref="N446:N473" si="38">L446+M446</f>
        <v>362320.34739999997</v>
      </c>
      <c r="O446" s="171">
        <v>155.5</v>
      </c>
      <c r="P446" s="171">
        <v>14.97</v>
      </c>
      <c r="Q446" s="30"/>
      <c r="R446" s="171"/>
      <c r="S446" s="170" t="s">
        <v>37</v>
      </c>
      <c r="T446" s="170" t="s">
        <v>265</v>
      </c>
    </row>
    <row r="447" spans="1:20" ht="37.5" x14ac:dyDescent="0.3">
      <c r="C447" s="168">
        <v>2</v>
      </c>
      <c r="D447" s="63" t="s">
        <v>351</v>
      </c>
      <c r="E447" s="168">
        <v>1971</v>
      </c>
      <c r="F447" s="168"/>
      <c r="G447" s="168" t="s">
        <v>34</v>
      </c>
      <c r="H447" s="168">
        <v>3</v>
      </c>
      <c r="I447" s="167">
        <v>3432.09</v>
      </c>
      <c r="J447" s="168">
        <v>1480.73</v>
      </c>
      <c r="K447" s="64" t="s">
        <v>45</v>
      </c>
      <c r="L447" s="167">
        <f>I447*O447</f>
        <v>1406092.9521000001</v>
      </c>
      <c r="M447" s="171">
        <f>I447*P447</f>
        <v>51206.782800000001</v>
      </c>
      <c r="N447" s="171">
        <f t="shared" si="38"/>
        <v>1457299.7349</v>
      </c>
      <c r="O447" s="171">
        <v>409.69</v>
      </c>
      <c r="P447" s="171">
        <v>14.92</v>
      </c>
      <c r="Q447" s="30"/>
      <c r="R447" s="171"/>
      <c r="S447" s="170" t="s">
        <v>37</v>
      </c>
      <c r="T447" s="170" t="s">
        <v>265</v>
      </c>
    </row>
    <row r="448" spans="1:20" x14ac:dyDescent="0.3">
      <c r="C448" s="168"/>
      <c r="D448" s="63"/>
      <c r="E448" s="168"/>
      <c r="F448" s="168"/>
      <c r="G448" s="168"/>
      <c r="H448" s="168"/>
      <c r="I448" s="167"/>
      <c r="J448" s="168"/>
      <c r="K448" s="64" t="s">
        <v>229</v>
      </c>
      <c r="L448" s="167">
        <f>I447*O448</f>
        <v>3714207.7980000004</v>
      </c>
      <c r="M448" s="171">
        <f>I447*P448</f>
        <v>79487.204400000002</v>
      </c>
      <c r="N448" s="171">
        <f t="shared" si="38"/>
        <v>3793695.0024000006</v>
      </c>
      <c r="O448" s="171">
        <v>1082.2</v>
      </c>
      <c r="P448" s="171">
        <v>23.16</v>
      </c>
      <c r="Q448" s="30"/>
      <c r="R448" s="171"/>
      <c r="S448" s="170" t="s">
        <v>37</v>
      </c>
      <c r="T448" s="170" t="s">
        <v>265</v>
      </c>
    </row>
    <row r="449" spans="3:20" ht="56.25" x14ac:dyDescent="0.3">
      <c r="C449" s="168">
        <v>3</v>
      </c>
      <c r="D449" s="63" t="s">
        <v>352</v>
      </c>
      <c r="E449" s="168">
        <v>1961</v>
      </c>
      <c r="F449" s="168"/>
      <c r="G449" s="168" t="s">
        <v>56</v>
      </c>
      <c r="H449" s="168">
        <v>2</v>
      </c>
      <c r="I449" s="167">
        <v>1815.59</v>
      </c>
      <c r="J449" s="168">
        <v>716.59</v>
      </c>
      <c r="K449" s="64" t="s">
        <v>42</v>
      </c>
      <c r="L449" s="167">
        <f>I449*O449</f>
        <v>278747.53269999998</v>
      </c>
      <c r="M449" s="171">
        <f>I449*P449</f>
        <v>27615.123899999999</v>
      </c>
      <c r="N449" s="171">
        <f t="shared" si="38"/>
        <v>306362.65659999999</v>
      </c>
      <c r="O449" s="171">
        <v>153.53</v>
      </c>
      <c r="P449" s="171">
        <v>15.21</v>
      </c>
      <c r="Q449" s="30"/>
      <c r="R449" s="171"/>
      <c r="S449" s="170" t="s">
        <v>37</v>
      </c>
      <c r="T449" s="170" t="s">
        <v>265</v>
      </c>
    </row>
    <row r="450" spans="3:20" ht="37.5" x14ac:dyDescent="0.3">
      <c r="C450" s="168"/>
      <c r="D450" s="63"/>
      <c r="E450" s="168"/>
      <c r="F450" s="168"/>
      <c r="G450" s="168"/>
      <c r="H450" s="168"/>
      <c r="I450" s="167"/>
      <c r="J450" s="168"/>
      <c r="K450" s="64" t="s">
        <v>45</v>
      </c>
      <c r="L450" s="167">
        <f>I449*O450</f>
        <v>842724.25439999998</v>
      </c>
      <c r="M450" s="171">
        <f>I449*P450</f>
        <v>33878.909399999997</v>
      </c>
      <c r="N450" s="171">
        <f t="shared" si="38"/>
        <v>876603.16379999998</v>
      </c>
      <c r="O450" s="171">
        <v>464.16</v>
      </c>
      <c r="P450" s="171">
        <v>18.66</v>
      </c>
      <c r="Q450" s="30"/>
      <c r="R450" s="171"/>
      <c r="S450" s="170" t="s">
        <v>37</v>
      </c>
      <c r="T450" s="170" t="s">
        <v>265</v>
      </c>
    </row>
    <row r="451" spans="3:20" ht="56.25" x14ac:dyDescent="0.3">
      <c r="C451" s="168"/>
      <c r="D451" s="63"/>
      <c r="E451" s="168"/>
      <c r="F451" s="168"/>
      <c r="G451" s="168"/>
      <c r="H451" s="168"/>
      <c r="I451" s="167"/>
      <c r="J451" s="168"/>
      <c r="K451" s="64" t="s">
        <v>35</v>
      </c>
      <c r="L451" s="167">
        <f>I449*O451</f>
        <v>106175.70319999999</v>
      </c>
      <c r="M451" s="171">
        <f>I449*P451</f>
        <v>24219.970599999997</v>
      </c>
      <c r="N451" s="171">
        <f t="shared" si="38"/>
        <v>130395.67379999999</v>
      </c>
      <c r="O451" s="171">
        <v>58.48</v>
      </c>
      <c r="P451" s="171">
        <v>13.34</v>
      </c>
      <c r="Q451" s="30"/>
      <c r="R451" s="171"/>
      <c r="S451" s="170" t="s">
        <v>37</v>
      </c>
      <c r="T451" s="170" t="s">
        <v>265</v>
      </c>
    </row>
    <row r="452" spans="3:20" ht="37.5" x14ac:dyDescent="0.3">
      <c r="C452" s="168"/>
      <c r="D452" s="63"/>
      <c r="E452" s="168"/>
      <c r="F452" s="168"/>
      <c r="G452" s="168"/>
      <c r="H452" s="168"/>
      <c r="I452" s="167"/>
      <c r="J452" s="168"/>
      <c r="K452" s="64" t="s">
        <v>53</v>
      </c>
      <c r="L452" s="167">
        <f>I449*O452</f>
        <v>66033.008299999987</v>
      </c>
      <c r="M452" s="171">
        <f>I449*P452</f>
        <v>24147.347000000002</v>
      </c>
      <c r="N452" s="171">
        <f t="shared" si="38"/>
        <v>90180.355299999996</v>
      </c>
      <c r="O452" s="171">
        <v>36.369999999999997</v>
      </c>
      <c r="P452" s="171">
        <v>13.3</v>
      </c>
      <c r="Q452" s="30"/>
      <c r="R452" s="171"/>
      <c r="S452" s="170" t="s">
        <v>37</v>
      </c>
      <c r="T452" s="170" t="s">
        <v>265</v>
      </c>
    </row>
    <row r="453" spans="3:20" x14ac:dyDescent="0.3">
      <c r="C453" s="168"/>
      <c r="D453" s="63"/>
      <c r="E453" s="168"/>
      <c r="F453" s="168"/>
      <c r="G453" s="168"/>
      <c r="H453" s="168"/>
      <c r="I453" s="167"/>
      <c r="J453" s="168"/>
      <c r="K453" s="64" t="s">
        <v>229</v>
      </c>
      <c r="L453" s="167">
        <f>I449*O453</f>
        <v>2723385</v>
      </c>
      <c r="M453" s="171">
        <f>I449*P453</f>
        <v>72587.288199999995</v>
      </c>
      <c r="N453" s="171">
        <f t="shared" si="38"/>
        <v>2795972.2881999998</v>
      </c>
      <c r="O453" s="171">
        <v>1500</v>
      </c>
      <c r="P453" s="171">
        <v>39.979999999999997</v>
      </c>
      <c r="Q453" s="30"/>
      <c r="R453" s="171"/>
      <c r="S453" s="170" t="s">
        <v>37</v>
      </c>
      <c r="T453" s="170" t="s">
        <v>265</v>
      </c>
    </row>
    <row r="454" spans="3:20" ht="56.25" x14ac:dyDescent="0.3">
      <c r="C454" s="168">
        <v>4</v>
      </c>
      <c r="D454" s="63" t="s">
        <v>353</v>
      </c>
      <c r="E454" s="168">
        <v>1960</v>
      </c>
      <c r="F454" s="168"/>
      <c r="G454" s="168" t="s">
        <v>56</v>
      </c>
      <c r="H454" s="168">
        <v>2</v>
      </c>
      <c r="I454" s="167">
        <v>689.53</v>
      </c>
      <c r="J454" s="168">
        <v>378.2</v>
      </c>
      <c r="K454" s="64" t="s">
        <v>45</v>
      </c>
      <c r="L454" s="167">
        <f>I454*O454</f>
        <v>320052.24479999999</v>
      </c>
      <c r="M454" s="171">
        <f>I454*P454</f>
        <v>12866.629799999999</v>
      </c>
      <c r="N454" s="171">
        <f t="shared" si="38"/>
        <v>332918.87459999998</v>
      </c>
      <c r="O454" s="171">
        <v>464.16</v>
      </c>
      <c r="P454" s="171">
        <v>18.66</v>
      </c>
      <c r="Q454" s="30"/>
      <c r="R454" s="171"/>
      <c r="S454" s="170" t="s">
        <v>37</v>
      </c>
      <c r="T454" s="170" t="s">
        <v>265</v>
      </c>
    </row>
    <row r="455" spans="3:20" ht="37.5" x14ac:dyDescent="0.3">
      <c r="C455" s="168"/>
      <c r="D455" s="63"/>
      <c r="E455" s="168"/>
      <c r="F455" s="168"/>
      <c r="G455" s="168"/>
      <c r="H455" s="168"/>
      <c r="I455" s="167"/>
      <c r="J455" s="168"/>
      <c r="K455" s="64" t="s">
        <v>42</v>
      </c>
      <c r="L455" s="167">
        <f>I454*O455</f>
        <v>113138.0824</v>
      </c>
      <c r="M455" s="171">
        <f>I454*P455</f>
        <v>10487.7513</v>
      </c>
      <c r="N455" s="171">
        <f t="shared" si="38"/>
        <v>123625.8337</v>
      </c>
      <c r="O455" s="171">
        <v>164.08</v>
      </c>
      <c r="P455" s="171">
        <v>15.21</v>
      </c>
      <c r="Q455" s="30"/>
      <c r="R455" s="171"/>
      <c r="S455" s="170" t="s">
        <v>37</v>
      </c>
      <c r="T455" s="170" t="s">
        <v>265</v>
      </c>
    </row>
    <row r="456" spans="3:20" ht="37.5" x14ac:dyDescent="0.3">
      <c r="C456" s="168"/>
      <c r="D456" s="63"/>
      <c r="E456" s="168"/>
      <c r="F456" s="168"/>
      <c r="G456" s="168"/>
      <c r="H456" s="168"/>
      <c r="I456" s="167"/>
      <c r="J456" s="168"/>
      <c r="K456" s="64" t="s">
        <v>354</v>
      </c>
      <c r="L456" s="167">
        <f>I454*O456</f>
        <v>93569.22099999999</v>
      </c>
      <c r="M456" s="171">
        <f>I454*P456</f>
        <v>10680.8197</v>
      </c>
      <c r="N456" s="171">
        <f t="shared" si="38"/>
        <v>104250.04069999998</v>
      </c>
      <c r="O456" s="171">
        <v>135.69999999999999</v>
      </c>
      <c r="P456" s="171">
        <v>15.49</v>
      </c>
      <c r="Q456" s="30"/>
      <c r="R456" s="171"/>
      <c r="S456" s="170" t="s">
        <v>37</v>
      </c>
      <c r="T456" s="170" t="s">
        <v>265</v>
      </c>
    </row>
    <row r="457" spans="3:20" ht="37.5" x14ac:dyDescent="0.3">
      <c r="C457" s="168"/>
      <c r="D457" s="63"/>
      <c r="E457" s="168"/>
      <c r="F457" s="168"/>
      <c r="G457" s="168"/>
      <c r="H457" s="168"/>
      <c r="I457" s="167"/>
      <c r="J457" s="168"/>
      <c r="K457" s="64" t="s">
        <v>355</v>
      </c>
      <c r="L457" s="167">
        <f>I454*O457</f>
        <v>40323.714399999997</v>
      </c>
      <c r="M457" s="171">
        <f>I454*P457</f>
        <v>9198.3302000000003</v>
      </c>
      <c r="N457" s="171">
        <f t="shared" si="38"/>
        <v>49522.044599999994</v>
      </c>
      <c r="O457" s="171">
        <v>58.48</v>
      </c>
      <c r="P457" s="171">
        <v>13.34</v>
      </c>
      <c r="Q457" s="30"/>
      <c r="R457" s="171"/>
      <c r="S457" s="170" t="s">
        <v>37</v>
      </c>
      <c r="T457" s="170" t="s">
        <v>265</v>
      </c>
    </row>
    <row r="458" spans="3:20" ht="56.25" x14ac:dyDescent="0.3">
      <c r="C458" s="168">
        <v>5</v>
      </c>
      <c r="D458" s="63" t="s">
        <v>356</v>
      </c>
      <c r="E458" s="168">
        <v>1960</v>
      </c>
      <c r="F458" s="168"/>
      <c r="G458" s="168" t="s">
        <v>56</v>
      </c>
      <c r="H458" s="168">
        <v>2</v>
      </c>
      <c r="I458" s="167">
        <v>658.2</v>
      </c>
      <c r="J458" s="168">
        <v>381.9</v>
      </c>
      <c r="K458" s="64" t="s">
        <v>354</v>
      </c>
      <c r="L458" s="167">
        <f>I458*O458</f>
        <v>89317.74</v>
      </c>
      <c r="M458" s="171">
        <f>I458*P458</f>
        <v>10195.518</v>
      </c>
      <c r="N458" s="171">
        <f t="shared" si="38"/>
        <v>99513.258000000002</v>
      </c>
      <c r="O458" s="171">
        <v>135.69999999999999</v>
      </c>
      <c r="P458" s="171">
        <v>15.49</v>
      </c>
      <c r="Q458" s="30"/>
      <c r="R458" s="171"/>
      <c r="S458" s="170" t="s">
        <v>37</v>
      </c>
      <c r="T458" s="170" t="s">
        <v>265</v>
      </c>
    </row>
    <row r="459" spans="3:20" ht="37.5" x14ac:dyDescent="0.3">
      <c r="C459" s="168"/>
      <c r="D459" s="63"/>
      <c r="E459" s="168"/>
      <c r="F459" s="168"/>
      <c r="G459" s="168"/>
      <c r="H459" s="168"/>
      <c r="I459" s="167"/>
      <c r="J459" s="168"/>
      <c r="K459" s="64" t="s">
        <v>42</v>
      </c>
      <c r="L459" s="167">
        <f>I458*O459</f>
        <v>107997.45600000002</v>
      </c>
      <c r="M459" s="171">
        <f>I458*P459</f>
        <v>10011.222000000002</v>
      </c>
      <c r="N459" s="171">
        <f t="shared" si="38"/>
        <v>118008.67800000001</v>
      </c>
      <c r="O459" s="171">
        <v>164.08</v>
      </c>
      <c r="P459" s="171">
        <v>15.21</v>
      </c>
      <c r="Q459" s="30"/>
      <c r="R459" s="171"/>
      <c r="S459" s="170" t="s">
        <v>37</v>
      </c>
      <c r="T459" s="170" t="s">
        <v>265</v>
      </c>
    </row>
    <row r="460" spans="3:20" ht="37.5" x14ac:dyDescent="0.3">
      <c r="C460" s="168"/>
      <c r="D460" s="63"/>
      <c r="E460" s="168"/>
      <c r="F460" s="168"/>
      <c r="G460" s="168"/>
      <c r="H460" s="168"/>
      <c r="I460" s="167"/>
      <c r="J460" s="168"/>
      <c r="K460" s="64" t="s">
        <v>45</v>
      </c>
      <c r="L460" s="167">
        <f>I458*O460</f>
        <v>305510.11200000002</v>
      </c>
      <c r="M460" s="171">
        <f>I458*P460</f>
        <v>12282.012000000001</v>
      </c>
      <c r="N460" s="171">
        <f t="shared" si="38"/>
        <v>317792.12400000001</v>
      </c>
      <c r="O460" s="171">
        <v>464.16</v>
      </c>
      <c r="P460" s="171">
        <v>18.66</v>
      </c>
      <c r="Q460" s="30"/>
      <c r="R460" s="171"/>
      <c r="S460" s="170" t="s">
        <v>37</v>
      </c>
      <c r="T460" s="170" t="s">
        <v>265</v>
      </c>
    </row>
    <row r="461" spans="3:20" ht="37.5" x14ac:dyDescent="0.3">
      <c r="C461" s="168"/>
      <c r="D461" s="63"/>
      <c r="E461" s="168"/>
      <c r="F461" s="168"/>
      <c r="G461" s="168"/>
      <c r="H461" s="168"/>
      <c r="I461" s="167"/>
      <c r="J461" s="168"/>
      <c r="K461" s="64" t="s">
        <v>355</v>
      </c>
      <c r="L461" s="167">
        <f>I458*O461</f>
        <v>38491.536</v>
      </c>
      <c r="M461" s="171">
        <f>I458*P461</f>
        <v>8780.3880000000008</v>
      </c>
      <c r="N461" s="171">
        <f t="shared" si="38"/>
        <v>47271.923999999999</v>
      </c>
      <c r="O461" s="171">
        <v>58.48</v>
      </c>
      <c r="P461" s="171">
        <v>13.34</v>
      </c>
      <c r="Q461" s="30"/>
      <c r="R461" s="171"/>
      <c r="S461" s="170" t="s">
        <v>37</v>
      </c>
      <c r="T461" s="170" t="s">
        <v>265</v>
      </c>
    </row>
    <row r="462" spans="3:20" ht="56.25" x14ac:dyDescent="0.3">
      <c r="C462" s="168">
        <v>6</v>
      </c>
      <c r="D462" s="63" t="s">
        <v>357</v>
      </c>
      <c r="E462" s="168">
        <v>1961</v>
      </c>
      <c r="F462" s="168"/>
      <c r="G462" s="168" t="s">
        <v>56</v>
      </c>
      <c r="H462" s="168">
        <v>2</v>
      </c>
      <c r="I462" s="167">
        <v>676.94</v>
      </c>
      <c r="J462" s="168">
        <v>368.58</v>
      </c>
      <c r="K462" s="64" t="s">
        <v>104</v>
      </c>
      <c r="L462" s="167">
        <f>I462*O462</f>
        <v>447822.88760000002</v>
      </c>
      <c r="M462" s="171">
        <f>I462*P462</f>
        <v>9585.4704000000002</v>
      </c>
      <c r="N462" s="171">
        <f t="shared" si="38"/>
        <v>457408.35800000001</v>
      </c>
      <c r="O462" s="171">
        <v>661.54</v>
      </c>
      <c r="P462" s="171">
        <v>14.16</v>
      </c>
      <c r="Q462" s="30"/>
      <c r="R462" s="171"/>
      <c r="S462" s="170" t="s">
        <v>37</v>
      </c>
      <c r="T462" s="170" t="s">
        <v>265</v>
      </c>
    </row>
    <row r="463" spans="3:20" ht="37.5" x14ac:dyDescent="0.3">
      <c r="C463" s="168"/>
      <c r="D463" s="63"/>
      <c r="E463" s="168"/>
      <c r="F463" s="168"/>
      <c r="G463" s="168"/>
      <c r="H463" s="168"/>
      <c r="I463" s="167"/>
      <c r="J463" s="168"/>
      <c r="K463" s="64" t="s">
        <v>358</v>
      </c>
      <c r="L463" s="167">
        <f>I462*O463</f>
        <v>111072.31520000001</v>
      </c>
      <c r="M463" s="171">
        <f>I462*P463</f>
        <v>10296.257400000002</v>
      </c>
      <c r="N463" s="171">
        <f t="shared" si="38"/>
        <v>121368.57260000001</v>
      </c>
      <c r="O463" s="171">
        <v>164.08</v>
      </c>
      <c r="P463" s="171">
        <v>15.21</v>
      </c>
      <c r="Q463" s="30"/>
      <c r="R463" s="171"/>
      <c r="S463" s="170" t="s">
        <v>37</v>
      </c>
      <c r="T463" s="170" t="s">
        <v>265</v>
      </c>
    </row>
    <row r="464" spans="3:20" ht="37.5" x14ac:dyDescent="0.3">
      <c r="C464" s="168"/>
      <c r="D464" s="63"/>
      <c r="E464" s="168"/>
      <c r="F464" s="168"/>
      <c r="G464" s="168"/>
      <c r="H464" s="168"/>
      <c r="I464" s="167"/>
      <c r="J464" s="168"/>
      <c r="K464" s="64" t="s">
        <v>355</v>
      </c>
      <c r="L464" s="167">
        <f>I462*O464</f>
        <v>39587.451200000003</v>
      </c>
      <c r="M464" s="171">
        <f>I462*P464</f>
        <v>9030.3796000000002</v>
      </c>
      <c r="N464" s="171">
        <f t="shared" si="38"/>
        <v>48617.830800000003</v>
      </c>
      <c r="O464" s="171">
        <v>58.48</v>
      </c>
      <c r="P464" s="171">
        <v>13.34</v>
      </c>
      <c r="Q464" s="30"/>
      <c r="R464" s="171"/>
      <c r="S464" s="170" t="s">
        <v>37</v>
      </c>
      <c r="T464" s="170" t="s">
        <v>265</v>
      </c>
    </row>
    <row r="465" spans="1:20" ht="56.25" x14ac:dyDescent="0.3">
      <c r="C465" s="168">
        <v>7</v>
      </c>
      <c r="D465" s="63" t="s">
        <v>359</v>
      </c>
      <c r="E465" s="168">
        <v>1960</v>
      </c>
      <c r="F465" s="168"/>
      <c r="G465" s="168" t="s">
        <v>56</v>
      </c>
      <c r="H465" s="168">
        <v>2</v>
      </c>
      <c r="I465" s="167">
        <v>680.74</v>
      </c>
      <c r="J465" s="168">
        <v>367.85</v>
      </c>
      <c r="K465" s="64" t="s">
        <v>45</v>
      </c>
      <c r="L465" s="167">
        <f>I465*O465</f>
        <v>315972.27840000001</v>
      </c>
      <c r="M465" s="171">
        <f>I465*P465</f>
        <v>12702.608400000001</v>
      </c>
      <c r="N465" s="171">
        <f t="shared" si="38"/>
        <v>328674.88680000004</v>
      </c>
      <c r="O465" s="171">
        <v>464.16</v>
      </c>
      <c r="P465" s="171">
        <v>18.66</v>
      </c>
      <c r="Q465" s="30"/>
      <c r="R465" s="171"/>
      <c r="S465" s="170" t="s">
        <v>37</v>
      </c>
      <c r="T465" s="170" t="s">
        <v>265</v>
      </c>
    </row>
    <row r="466" spans="1:20" ht="37.5" x14ac:dyDescent="0.3">
      <c r="C466" s="168"/>
      <c r="D466" s="63"/>
      <c r="E466" s="168"/>
      <c r="F466" s="168"/>
      <c r="G466" s="168"/>
      <c r="H466" s="168"/>
      <c r="I466" s="167"/>
      <c r="J466" s="168"/>
      <c r="K466" s="64" t="s">
        <v>354</v>
      </c>
      <c r="L466" s="167">
        <f>I465*O466</f>
        <v>92376.417999999991</v>
      </c>
      <c r="M466" s="171">
        <f>I465*P466</f>
        <v>10544.6626</v>
      </c>
      <c r="N466" s="171">
        <f t="shared" si="38"/>
        <v>102921.08059999999</v>
      </c>
      <c r="O466" s="171">
        <v>135.69999999999999</v>
      </c>
      <c r="P466" s="171">
        <v>15.49</v>
      </c>
      <c r="Q466" s="30"/>
      <c r="R466" s="171"/>
      <c r="S466" s="170" t="s">
        <v>37</v>
      </c>
      <c r="T466" s="170" t="s">
        <v>265</v>
      </c>
    </row>
    <row r="467" spans="1:20" ht="37.5" x14ac:dyDescent="0.3">
      <c r="C467" s="168"/>
      <c r="D467" s="63"/>
      <c r="E467" s="168"/>
      <c r="F467" s="168"/>
      <c r="G467" s="168"/>
      <c r="H467" s="168"/>
      <c r="I467" s="167"/>
      <c r="J467" s="168"/>
      <c r="K467" s="64" t="s">
        <v>355</v>
      </c>
      <c r="L467" s="167">
        <f>I465*O467</f>
        <v>39809.675199999998</v>
      </c>
      <c r="M467" s="171">
        <f>I465*P467</f>
        <v>9081.0715999999993</v>
      </c>
      <c r="N467" s="171">
        <f t="shared" si="38"/>
        <v>48890.746799999994</v>
      </c>
      <c r="O467" s="171">
        <v>58.48</v>
      </c>
      <c r="P467" s="171">
        <v>13.34</v>
      </c>
      <c r="Q467" s="30"/>
      <c r="R467" s="171"/>
      <c r="S467" s="170" t="s">
        <v>37</v>
      </c>
      <c r="T467" s="170" t="s">
        <v>265</v>
      </c>
    </row>
    <row r="468" spans="1:20" ht="37.5" x14ac:dyDescent="0.3">
      <c r="C468" s="168"/>
      <c r="D468" s="63"/>
      <c r="E468" s="168"/>
      <c r="F468" s="168"/>
      <c r="G468" s="168"/>
      <c r="H468" s="168"/>
      <c r="I468" s="167"/>
      <c r="J468" s="168"/>
      <c r="K468" s="64" t="s">
        <v>42</v>
      </c>
      <c r="L468" s="167">
        <f>I465*O468</f>
        <v>111695.81920000001</v>
      </c>
      <c r="M468" s="171">
        <f>I465*P468</f>
        <v>10354.055400000001</v>
      </c>
      <c r="N468" s="171">
        <f t="shared" si="38"/>
        <v>122049.87460000001</v>
      </c>
      <c r="O468" s="171">
        <v>164.08</v>
      </c>
      <c r="P468" s="171">
        <v>15.21</v>
      </c>
      <c r="Q468" s="30"/>
      <c r="R468" s="171"/>
      <c r="S468" s="170" t="s">
        <v>37</v>
      </c>
      <c r="T468" s="170" t="s">
        <v>265</v>
      </c>
    </row>
    <row r="469" spans="1:20" ht="56.25" x14ac:dyDescent="0.3">
      <c r="C469" s="168">
        <v>8</v>
      </c>
      <c r="D469" s="63" t="s">
        <v>360</v>
      </c>
      <c r="E469" s="168">
        <v>1961</v>
      </c>
      <c r="F469" s="168"/>
      <c r="G469" s="168" t="s">
        <v>56</v>
      </c>
      <c r="H469" s="168">
        <v>2</v>
      </c>
      <c r="I469" s="167">
        <v>681.96</v>
      </c>
      <c r="J469" s="168">
        <v>407.76</v>
      </c>
      <c r="K469" s="64" t="s">
        <v>104</v>
      </c>
      <c r="L469" s="167">
        <f>I469*O469</f>
        <v>451143.81839999999</v>
      </c>
      <c r="M469" s="171">
        <f>I469*P469</f>
        <v>9656.5536000000011</v>
      </c>
      <c r="N469" s="171">
        <f t="shared" si="38"/>
        <v>460800.37199999997</v>
      </c>
      <c r="O469" s="171">
        <v>661.54</v>
      </c>
      <c r="P469" s="171">
        <v>14.16</v>
      </c>
      <c r="Q469" s="30"/>
      <c r="R469" s="171"/>
      <c r="S469" s="170" t="s">
        <v>37</v>
      </c>
      <c r="T469" s="170" t="s">
        <v>265</v>
      </c>
    </row>
    <row r="470" spans="1:20" ht="56.25" x14ac:dyDescent="0.3">
      <c r="C470" s="168">
        <v>9</v>
      </c>
      <c r="D470" s="63" t="s">
        <v>361</v>
      </c>
      <c r="E470" s="168">
        <v>1960</v>
      </c>
      <c r="F470" s="168"/>
      <c r="G470" s="168" t="s">
        <v>56</v>
      </c>
      <c r="H470" s="168">
        <v>2</v>
      </c>
      <c r="I470" s="167">
        <v>675.37</v>
      </c>
      <c r="J470" s="168">
        <v>399.37</v>
      </c>
      <c r="K470" s="64" t="s">
        <v>104</v>
      </c>
      <c r="L470" s="167">
        <f>I470*O470</f>
        <v>446784.26979999995</v>
      </c>
      <c r="M470" s="171">
        <f>I470*P470</f>
        <v>9563.2392</v>
      </c>
      <c r="N470" s="171">
        <f t="shared" si="38"/>
        <v>456347.50899999996</v>
      </c>
      <c r="O470" s="171">
        <v>661.54</v>
      </c>
      <c r="P470" s="171">
        <v>14.16</v>
      </c>
      <c r="Q470" s="30"/>
      <c r="R470" s="171"/>
      <c r="S470" s="170" t="s">
        <v>37</v>
      </c>
      <c r="T470" s="170" t="s">
        <v>265</v>
      </c>
    </row>
    <row r="471" spans="1:20" ht="56.25" x14ac:dyDescent="0.3">
      <c r="C471" s="168"/>
      <c r="D471" s="63"/>
      <c r="E471" s="168"/>
      <c r="F471" s="168"/>
      <c r="G471" s="168"/>
      <c r="H471" s="168"/>
      <c r="I471" s="167"/>
      <c r="J471" s="168"/>
      <c r="K471" s="64" t="s">
        <v>84</v>
      </c>
      <c r="L471" s="167">
        <f>I470*O471</f>
        <v>91647.708999999988</v>
      </c>
      <c r="M471" s="171">
        <f>I470*P471</f>
        <v>10461.481299999999</v>
      </c>
      <c r="N471" s="171">
        <f t="shared" si="38"/>
        <v>102109.19029999999</v>
      </c>
      <c r="O471" s="171">
        <v>135.69999999999999</v>
      </c>
      <c r="P471" s="171">
        <v>15.49</v>
      </c>
      <c r="Q471" s="30"/>
      <c r="R471" s="171"/>
      <c r="S471" s="170" t="s">
        <v>37</v>
      </c>
      <c r="T471" s="170" t="s">
        <v>265</v>
      </c>
    </row>
    <row r="472" spans="1:20" ht="37.5" x14ac:dyDescent="0.3">
      <c r="C472" s="168">
        <v>10</v>
      </c>
      <c r="D472" s="63" t="s">
        <v>362</v>
      </c>
      <c r="E472" s="168">
        <v>1994</v>
      </c>
      <c r="F472" s="168"/>
      <c r="G472" s="168" t="s">
        <v>34</v>
      </c>
      <c r="H472" s="168">
        <v>3</v>
      </c>
      <c r="I472" s="167">
        <v>3743.47</v>
      </c>
      <c r="J472" s="168">
        <v>1838.76</v>
      </c>
      <c r="K472" s="64" t="s">
        <v>42</v>
      </c>
      <c r="L472" s="167">
        <f>I472*O472</f>
        <v>582109.58499999996</v>
      </c>
      <c r="M472" s="171">
        <f>I472*P472</f>
        <v>56039.745900000002</v>
      </c>
      <c r="N472" s="171">
        <f t="shared" si="38"/>
        <v>638149.33089999994</v>
      </c>
      <c r="O472" s="171">
        <v>155.5</v>
      </c>
      <c r="P472" s="171">
        <v>14.97</v>
      </c>
      <c r="Q472" s="30"/>
      <c r="R472" s="171"/>
      <c r="S472" s="170" t="s">
        <v>37</v>
      </c>
      <c r="T472" s="170" t="s">
        <v>265</v>
      </c>
    </row>
    <row r="473" spans="1:20" ht="37.5" x14ac:dyDescent="0.3">
      <c r="C473" s="168">
        <v>11</v>
      </c>
      <c r="D473" s="63" t="s">
        <v>363</v>
      </c>
      <c r="E473" s="168">
        <v>1989</v>
      </c>
      <c r="F473" s="168"/>
      <c r="G473" s="168" t="s">
        <v>34</v>
      </c>
      <c r="H473" s="168">
        <v>5</v>
      </c>
      <c r="I473" s="167">
        <v>3189.32</v>
      </c>
      <c r="J473" s="168">
        <v>1955.39</v>
      </c>
      <c r="K473" s="64" t="s">
        <v>42</v>
      </c>
      <c r="L473" s="167">
        <f>I473*O473</f>
        <v>495939.26</v>
      </c>
      <c r="M473" s="171">
        <f>I473*P473</f>
        <v>47744.120400000007</v>
      </c>
      <c r="N473" s="171">
        <f t="shared" si="38"/>
        <v>543683.38040000002</v>
      </c>
      <c r="O473" s="171">
        <v>155.5</v>
      </c>
      <c r="P473" s="171">
        <v>14.97</v>
      </c>
      <c r="Q473" s="30"/>
      <c r="R473" s="171"/>
      <c r="S473" s="170" t="s">
        <v>37</v>
      </c>
      <c r="T473" s="170" t="s">
        <v>265</v>
      </c>
    </row>
    <row r="474" spans="1:20" s="61" customFormat="1" x14ac:dyDescent="0.3">
      <c r="A474" s="133"/>
      <c r="B474" s="1"/>
      <c r="C474" s="32"/>
      <c r="D474" s="62" t="s">
        <v>122</v>
      </c>
      <c r="E474" s="32"/>
      <c r="F474" s="32"/>
      <c r="G474" s="32"/>
      <c r="H474" s="32"/>
      <c r="I474" s="26"/>
      <c r="J474" s="32"/>
      <c r="K474" s="27"/>
      <c r="L474" s="26">
        <f>SUM(L475:L477)</f>
        <v>1698886.1143999998</v>
      </c>
      <c r="M474" s="30">
        <f>SUM(M475:M477)</f>
        <v>168815.75040000002</v>
      </c>
      <c r="N474" s="30">
        <f>SUM(N475:N477)</f>
        <v>1867701.8647999999</v>
      </c>
      <c r="O474" s="30"/>
      <c r="P474" s="171"/>
      <c r="Q474" s="30"/>
      <c r="R474" s="30"/>
      <c r="S474" s="30"/>
      <c r="T474" s="47"/>
    </row>
    <row r="475" spans="1:20" ht="37.5" x14ac:dyDescent="0.3">
      <c r="C475" s="168">
        <v>1</v>
      </c>
      <c r="D475" s="63" t="s">
        <v>364</v>
      </c>
      <c r="E475" s="168">
        <v>1989</v>
      </c>
      <c r="F475" s="168"/>
      <c r="G475" s="168" t="s">
        <v>83</v>
      </c>
      <c r="H475" s="168">
        <v>5</v>
      </c>
      <c r="I475" s="167">
        <v>3552.52</v>
      </c>
      <c r="J475" s="168">
        <v>2249.8000000000002</v>
      </c>
      <c r="K475" s="64" t="s">
        <v>42</v>
      </c>
      <c r="L475" s="167">
        <f>I475*O475</f>
        <v>546093.37439999997</v>
      </c>
      <c r="M475" s="171">
        <f>I475*P475</f>
        <v>55099.585200000001</v>
      </c>
      <c r="N475" s="171">
        <f>L475+M475</f>
        <v>601192.95959999994</v>
      </c>
      <c r="O475" s="171">
        <v>153.72</v>
      </c>
      <c r="P475" s="171">
        <v>15.51</v>
      </c>
      <c r="Q475" s="30"/>
      <c r="R475" s="171"/>
      <c r="S475" s="170" t="s">
        <v>37</v>
      </c>
      <c r="T475" s="170" t="s">
        <v>265</v>
      </c>
    </row>
    <row r="476" spans="1:20" ht="37.5" x14ac:dyDescent="0.3">
      <c r="C476" s="168">
        <v>2</v>
      </c>
      <c r="D476" s="63" t="s">
        <v>365</v>
      </c>
      <c r="E476" s="168">
        <v>1990</v>
      </c>
      <c r="F476" s="168"/>
      <c r="G476" s="168" t="s">
        <v>83</v>
      </c>
      <c r="H476" s="168">
        <v>5</v>
      </c>
      <c r="I476" s="167">
        <v>3552.52</v>
      </c>
      <c r="J476" s="168">
        <v>2249.8000000000002</v>
      </c>
      <c r="K476" s="64" t="s">
        <v>42</v>
      </c>
      <c r="L476" s="167">
        <f>I476*O476</f>
        <v>546093.37439999997</v>
      </c>
      <c r="M476" s="171">
        <f>I476*P476</f>
        <v>55099.585200000001</v>
      </c>
      <c r="N476" s="171">
        <f>L476+M476</f>
        <v>601192.95959999994</v>
      </c>
      <c r="O476" s="171">
        <v>153.72</v>
      </c>
      <c r="P476" s="171">
        <v>15.51</v>
      </c>
      <c r="Q476" s="30"/>
      <c r="R476" s="171"/>
      <c r="S476" s="170" t="s">
        <v>37</v>
      </c>
      <c r="T476" s="170" t="s">
        <v>265</v>
      </c>
    </row>
    <row r="477" spans="1:20" ht="37.5" x14ac:dyDescent="0.3">
      <c r="C477" s="168">
        <v>3</v>
      </c>
      <c r="D477" s="63" t="s">
        <v>366</v>
      </c>
      <c r="E477" s="168">
        <v>1989</v>
      </c>
      <c r="F477" s="168"/>
      <c r="G477" s="168" t="s">
        <v>83</v>
      </c>
      <c r="H477" s="168">
        <v>5</v>
      </c>
      <c r="I477" s="167">
        <v>3552.52</v>
      </c>
      <c r="J477" s="168">
        <v>2249.8000000000002</v>
      </c>
      <c r="K477" s="64" t="s">
        <v>42</v>
      </c>
      <c r="L477" s="167">
        <f>I477*O477</f>
        <v>606699.36560000002</v>
      </c>
      <c r="M477" s="171">
        <f>I477*P477</f>
        <v>58616.58</v>
      </c>
      <c r="N477" s="171">
        <f>L477+M477</f>
        <v>665315.94559999998</v>
      </c>
      <c r="O477" s="171">
        <v>170.78</v>
      </c>
      <c r="P477" s="171">
        <v>16.5</v>
      </c>
      <c r="Q477" s="30"/>
      <c r="R477" s="171"/>
      <c r="S477" s="170" t="s">
        <v>37</v>
      </c>
      <c r="T477" s="170" t="s">
        <v>265</v>
      </c>
    </row>
    <row r="478" spans="1:20" s="61" customFormat="1" x14ac:dyDescent="0.3">
      <c r="A478" s="133"/>
      <c r="B478" s="1"/>
      <c r="C478" s="32"/>
      <c r="D478" s="62" t="s">
        <v>126</v>
      </c>
      <c r="E478" s="32"/>
      <c r="F478" s="32"/>
      <c r="G478" s="32"/>
      <c r="H478" s="32"/>
      <c r="I478" s="26"/>
      <c r="J478" s="32"/>
      <c r="K478" s="27"/>
      <c r="L478" s="26">
        <f>SUM(L479:L485)</f>
        <v>4129052.8487</v>
      </c>
      <c r="M478" s="30">
        <f>SUM(M479:M485)</f>
        <v>391013.1103</v>
      </c>
      <c r="N478" s="30">
        <f>SUM(N479:N485)</f>
        <v>4520065.9589999998</v>
      </c>
      <c r="O478" s="30"/>
      <c r="P478" s="171"/>
      <c r="Q478" s="30"/>
      <c r="R478" s="30"/>
      <c r="S478" s="30"/>
      <c r="T478" s="47"/>
    </row>
    <row r="479" spans="1:20" ht="37.5" x14ac:dyDescent="0.3">
      <c r="C479" s="168">
        <v>1</v>
      </c>
      <c r="D479" s="63" t="s">
        <v>367</v>
      </c>
      <c r="E479" s="168">
        <v>1984</v>
      </c>
      <c r="F479" s="168"/>
      <c r="G479" s="168" t="s">
        <v>34</v>
      </c>
      <c r="H479" s="168">
        <v>3</v>
      </c>
      <c r="I479" s="167">
        <v>2538.48</v>
      </c>
      <c r="J479" s="168">
        <v>1318.8</v>
      </c>
      <c r="K479" s="64" t="s">
        <v>42</v>
      </c>
      <c r="L479" s="167">
        <f t="shared" ref="L479:L485" si="39">I479*O479</f>
        <v>457383.32640000002</v>
      </c>
      <c r="M479" s="171">
        <f t="shared" ref="M479:M485" si="40">I479*P479</f>
        <v>38889.513599999998</v>
      </c>
      <c r="N479" s="171">
        <f t="shared" ref="N479:N485" si="41">L479+M479</f>
        <v>496272.84</v>
      </c>
      <c r="O479" s="171">
        <v>180.18</v>
      </c>
      <c r="P479" s="171">
        <v>15.32</v>
      </c>
      <c r="Q479" s="30"/>
      <c r="R479" s="171"/>
      <c r="S479" s="170" t="s">
        <v>37</v>
      </c>
      <c r="T479" s="170" t="s">
        <v>265</v>
      </c>
    </row>
    <row r="480" spans="1:20" ht="37.5" x14ac:dyDescent="0.3">
      <c r="C480" s="168">
        <v>2</v>
      </c>
      <c r="D480" s="63" t="s">
        <v>128</v>
      </c>
      <c r="E480" s="168">
        <v>1984</v>
      </c>
      <c r="F480" s="168"/>
      <c r="G480" s="168" t="s">
        <v>34</v>
      </c>
      <c r="H480" s="168">
        <v>3</v>
      </c>
      <c r="I480" s="167">
        <v>4057.1</v>
      </c>
      <c r="J480" s="168">
        <v>2129.1999999999998</v>
      </c>
      <c r="K480" s="64" t="s">
        <v>42</v>
      </c>
      <c r="L480" s="167">
        <f t="shared" si="39"/>
        <v>731008.27800000005</v>
      </c>
      <c r="M480" s="171">
        <f t="shared" si="40"/>
        <v>62154.771999999997</v>
      </c>
      <c r="N480" s="171">
        <f t="shared" si="41"/>
        <v>793163.05</v>
      </c>
      <c r="O480" s="171">
        <v>180.18</v>
      </c>
      <c r="P480" s="171">
        <v>15.32</v>
      </c>
      <c r="Q480" s="30"/>
      <c r="R480" s="171"/>
      <c r="S480" s="170" t="s">
        <v>37</v>
      </c>
      <c r="T480" s="170" t="s">
        <v>265</v>
      </c>
    </row>
    <row r="481" spans="1:1025" ht="37.5" x14ac:dyDescent="0.3">
      <c r="C481" s="168">
        <v>3</v>
      </c>
      <c r="D481" s="63" t="s">
        <v>368</v>
      </c>
      <c r="E481" s="168">
        <v>1981</v>
      </c>
      <c r="F481" s="168"/>
      <c r="G481" s="168" t="s">
        <v>34</v>
      </c>
      <c r="H481" s="168">
        <v>3</v>
      </c>
      <c r="I481" s="167">
        <v>2278.98</v>
      </c>
      <c r="J481" s="168">
        <v>1262.4000000000001</v>
      </c>
      <c r="K481" s="64" t="s">
        <v>42</v>
      </c>
      <c r="L481" s="167">
        <f t="shared" si="39"/>
        <v>410626.6164</v>
      </c>
      <c r="M481" s="171">
        <f t="shared" si="40"/>
        <v>34913.973599999998</v>
      </c>
      <c r="N481" s="171">
        <f t="shared" si="41"/>
        <v>445540.58999999997</v>
      </c>
      <c r="O481" s="171">
        <v>180.18</v>
      </c>
      <c r="P481" s="171">
        <v>15.32</v>
      </c>
      <c r="Q481" s="30"/>
      <c r="R481" s="171"/>
      <c r="S481" s="170" t="s">
        <v>37</v>
      </c>
      <c r="T481" s="170" t="s">
        <v>265</v>
      </c>
    </row>
    <row r="482" spans="1:1025" ht="56.25" x14ac:dyDescent="0.3">
      <c r="C482" s="168">
        <v>4</v>
      </c>
      <c r="D482" s="63" t="s">
        <v>369</v>
      </c>
      <c r="E482" s="168">
        <v>1972</v>
      </c>
      <c r="F482" s="168"/>
      <c r="G482" s="168" t="s">
        <v>56</v>
      </c>
      <c r="H482" s="168">
        <v>2</v>
      </c>
      <c r="I482" s="167">
        <v>794.51</v>
      </c>
      <c r="J482" s="168">
        <v>371.2</v>
      </c>
      <c r="K482" s="64" t="s">
        <v>229</v>
      </c>
      <c r="L482" s="167">
        <f t="shared" si="39"/>
        <v>121949.33990000001</v>
      </c>
      <c r="M482" s="171">
        <f t="shared" si="40"/>
        <v>12084.497100000001</v>
      </c>
      <c r="N482" s="171">
        <f t="shared" si="41"/>
        <v>134033.837</v>
      </c>
      <c r="O482" s="171">
        <v>153.49</v>
      </c>
      <c r="P482" s="171">
        <v>15.21</v>
      </c>
      <c r="Q482" s="30"/>
      <c r="R482" s="171"/>
      <c r="S482" s="170" t="s">
        <v>37</v>
      </c>
      <c r="T482" s="170" t="s">
        <v>265</v>
      </c>
    </row>
    <row r="483" spans="1:1025" ht="37.5" x14ac:dyDescent="0.3">
      <c r="C483" s="168">
        <v>5</v>
      </c>
      <c r="D483" s="63" t="s">
        <v>370</v>
      </c>
      <c r="E483" s="168">
        <v>1988</v>
      </c>
      <c r="F483" s="168"/>
      <c r="G483" s="168" t="s">
        <v>83</v>
      </c>
      <c r="H483" s="168">
        <v>5</v>
      </c>
      <c r="I483" s="167">
        <v>5239.6000000000004</v>
      </c>
      <c r="J483" s="168">
        <v>3157.3</v>
      </c>
      <c r="K483" s="64" t="s">
        <v>42</v>
      </c>
      <c r="L483" s="167">
        <f t="shared" si="39"/>
        <v>805431.31200000003</v>
      </c>
      <c r="M483" s="171">
        <f t="shared" si="40"/>
        <v>81266.196000000011</v>
      </c>
      <c r="N483" s="171">
        <f t="shared" si="41"/>
        <v>886697.50800000003</v>
      </c>
      <c r="O483" s="171">
        <v>153.72</v>
      </c>
      <c r="P483" s="171">
        <v>15.51</v>
      </c>
      <c r="Q483" s="30"/>
      <c r="R483" s="171"/>
      <c r="S483" s="170" t="s">
        <v>37</v>
      </c>
      <c r="T483" s="170" t="s">
        <v>265</v>
      </c>
    </row>
    <row r="484" spans="1:1025" ht="37.5" x14ac:dyDescent="0.3">
      <c r="C484" s="168">
        <v>6</v>
      </c>
      <c r="D484" s="63" t="s">
        <v>371</v>
      </c>
      <c r="E484" s="168">
        <v>1988</v>
      </c>
      <c r="F484" s="168"/>
      <c r="G484" s="168" t="s">
        <v>83</v>
      </c>
      <c r="H484" s="168">
        <v>5</v>
      </c>
      <c r="I484" s="167">
        <v>5191.7</v>
      </c>
      <c r="J484" s="168">
        <v>2999.9</v>
      </c>
      <c r="K484" s="64" t="s">
        <v>42</v>
      </c>
      <c r="L484" s="167">
        <f t="shared" si="39"/>
        <v>798068.12399999995</v>
      </c>
      <c r="M484" s="171">
        <f t="shared" si="40"/>
        <v>80523.266999999993</v>
      </c>
      <c r="N484" s="171">
        <f t="shared" si="41"/>
        <v>878591.39099999995</v>
      </c>
      <c r="O484" s="171">
        <v>153.72</v>
      </c>
      <c r="P484" s="171">
        <v>15.51</v>
      </c>
      <c r="Q484" s="30"/>
      <c r="R484" s="171"/>
      <c r="S484" s="170" t="s">
        <v>37</v>
      </c>
      <c r="T484" s="170" t="s">
        <v>265</v>
      </c>
    </row>
    <row r="485" spans="1:1025" ht="37.5" x14ac:dyDescent="0.3">
      <c r="C485" s="168">
        <v>7</v>
      </c>
      <c r="D485" s="63" t="s">
        <v>372</v>
      </c>
      <c r="E485" s="168">
        <v>1988</v>
      </c>
      <c r="F485" s="168"/>
      <c r="G485" s="168" t="s">
        <v>83</v>
      </c>
      <c r="H485" s="168">
        <v>5</v>
      </c>
      <c r="I485" s="167">
        <v>5234.1000000000004</v>
      </c>
      <c r="J485" s="168">
        <v>3168.2</v>
      </c>
      <c r="K485" s="64" t="s">
        <v>42</v>
      </c>
      <c r="L485" s="167">
        <f t="shared" si="39"/>
        <v>804585.85200000007</v>
      </c>
      <c r="M485" s="171">
        <f t="shared" si="40"/>
        <v>81180.891000000003</v>
      </c>
      <c r="N485" s="171">
        <f t="shared" si="41"/>
        <v>885766.74300000002</v>
      </c>
      <c r="O485" s="171">
        <v>153.72</v>
      </c>
      <c r="P485" s="171">
        <v>15.51</v>
      </c>
      <c r="Q485" s="30"/>
      <c r="R485" s="171"/>
      <c r="S485" s="170" t="s">
        <v>37</v>
      </c>
      <c r="T485" s="170" t="s">
        <v>265</v>
      </c>
    </row>
    <row r="486" spans="1:1025" s="61" customFormat="1" x14ac:dyDescent="0.3">
      <c r="A486" s="133"/>
      <c r="B486" s="1"/>
      <c r="C486" s="32"/>
      <c r="D486" s="62" t="s">
        <v>129</v>
      </c>
      <c r="E486" s="32"/>
      <c r="F486" s="32"/>
      <c r="G486" s="32"/>
      <c r="H486" s="32"/>
      <c r="I486" s="26"/>
      <c r="J486" s="32"/>
      <c r="K486" s="27"/>
      <c r="L486" s="26">
        <f>SUM(L487:L506)</f>
        <v>8296710.5</v>
      </c>
      <c r="M486" s="26">
        <f>SUM(M487:M506)</f>
        <v>567876.4</v>
      </c>
      <c r="N486" s="26">
        <f>SUM(N487:N506)</f>
        <v>8864586.9000000004</v>
      </c>
      <c r="O486" s="30"/>
      <c r="P486" s="171"/>
      <c r="Q486" s="30"/>
      <c r="R486" s="30"/>
      <c r="S486" s="30"/>
      <c r="T486" s="47"/>
    </row>
    <row r="487" spans="1:1025" ht="37.5" x14ac:dyDescent="0.3">
      <c r="C487" s="168">
        <v>1</v>
      </c>
      <c r="D487" s="63" t="s">
        <v>373</v>
      </c>
      <c r="E487" s="168">
        <v>1959</v>
      </c>
      <c r="F487" s="168"/>
      <c r="G487" s="168" t="s">
        <v>374</v>
      </c>
      <c r="H487" s="168">
        <v>2</v>
      </c>
      <c r="I487" s="167">
        <v>730</v>
      </c>
      <c r="J487" s="168">
        <v>398.4</v>
      </c>
      <c r="K487" s="67" t="s">
        <v>42</v>
      </c>
      <c r="L487" s="167">
        <f>I487*O487</f>
        <v>124830</v>
      </c>
      <c r="M487" s="171">
        <f>I487*P487</f>
        <v>11548.6</v>
      </c>
      <c r="N487" s="171">
        <f t="shared" ref="N487:N496" si="42">L487+M487</f>
        <v>136378.6</v>
      </c>
      <c r="O487" s="171">
        <v>171</v>
      </c>
      <c r="P487" s="171">
        <v>15.82</v>
      </c>
      <c r="Q487" s="30"/>
      <c r="R487" s="171"/>
      <c r="S487" s="170" t="s">
        <v>37</v>
      </c>
      <c r="T487" s="170" t="s">
        <v>265</v>
      </c>
    </row>
    <row r="488" spans="1:1025" ht="37.5" x14ac:dyDescent="0.3">
      <c r="C488" s="168"/>
      <c r="D488" s="63"/>
      <c r="E488" s="168"/>
      <c r="F488" s="168"/>
      <c r="G488" s="168"/>
      <c r="H488" s="168"/>
      <c r="I488" s="167"/>
      <c r="J488" s="168"/>
      <c r="K488" s="67" t="s">
        <v>45</v>
      </c>
      <c r="L488" s="167">
        <f>I487*O488</f>
        <v>338836.80000000005</v>
      </c>
      <c r="M488" s="171">
        <f>I487*P488</f>
        <v>13621.8</v>
      </c>
      <c r="N488" s="171">
        <f t="shared" si="42"/>
        <v>352458.60000000003</v>
      </c>
      <c r="O488" s="171">
        <v>464.16</v>
      </c>
      <c r="P488" s="171">
        <v>18.66</v>
      </c>
      <c r="Q488" s="30"/>
      <c r="R488" s="171"/>
      <c r="S488" s="170" t="s">
        <v>37</v>
      </c>
      <c r="T488" s="170" t="s">
        <v>265</v>
      </c>
    </row>
    <row r="489" spans="1:1025" ht="56.25" x14ac:dyDescent="0.3">
      <c r="C489" s="168"/>
      <c r="D489" s="63"/>
      <c r="E489" s="168"/>
      <c r="F489" s="168"/>
      <c r="G489" s="168"/>
      <c r="H489" s="168"/>
      <c r="I489" s="167"/>
      <c r="J489" s="168"/>
      <c r="K489" s="67" t="s">
        <v>35</v>
      </c>
      <c r="L489" s="167">
        <f>I487*O489</f>
        <v>42690.399999999994</v>
      </c>
      <c r="M489" s="171">
        <f>I487*P489</f>
        <v>10468.200000000001</v>
      </c>
      <c r="N489" s="171">
        <f t="shared" si="42"/>
        <v>53158.599999999991</v>
      </c>
      <c r="O489" s="171">
        <v>58.48</v>
      </c>
      <c r="P489" s="171">
        <v>14.34</v>
      </c>
      <c r="Q489" s="30"/>
      <c r="R489" s="171"/>
      <c r="S489" s="170" t="s">
        <v>37</v>
      </c>
      <c r="T489" s="170" t="s">
        <v>265</v>
      </c>
    </row>
    <row r="490" spans="1:1025" ht="37.5" x14ac:dyDescent="0.3">
      <c r="C490" s="168"/>
      <c r="D490" s="63"/>
      <c r="E490" s="168"/>
      <c r="F490" s="168"/>
      <c r="G490" s="168"/>
      <c r="H490" s="168"/>
      <c r="I490" s="167"/>
      <c r="J490" s="168"/>
      <c r="K490" s="67" t="s">
        <v>53</v>
      </c>
      <c r="L490" s="167">
        <f>I487*O490</f>
        <v>26550.1</v>
      </c>
      <c r="M490" s="171">
        <f>I487*P490</f>
        <v>10117.799999999999</v>
      </c>
      <c r="N490" s="171">
        <f t="shared" si="42"/>
        <v>36667.899999999994</v>
      </c>
      <c r="O490" s="171">
        <v>36.369999999999997</v>
      </c>
      <c r="P490" s="171">
        <v>13.86</v>
      </c>
      <c r="Q490" s="30"/>
      <c r="R490" s="171"/>
      <c r="S490" s="170" t="s">
        <v>37</v>
      </c>
      <c r="T490" s="170" t="s">
        <v>265</v>
      </c>
    </row>
    <row r="491" spans="1:1025" ht="37.5" x14ac:dyDescent="0.3">
      <c r="C491" s="168">
        <v>2</v>
      </c>
      <c r="D491" s="63" t="s">
        <v>375</v>
      </c>
      <c r="E491" s="168">
        <v>1971</v>
      </c>
      <c r="F491" s="168"/>
      <c r="G491" s="168" t="s">
        <v>34</v>
      </c>
      <c r="H491" s="168">
        <v>2</v>
      </c>
      <c r="I491" s="167">
        <v>1920</v>
      </c>
      <c r="J491" s="168">
        <v>718.1</v>
      </c>
      <c r="K491" s="67" t="s">
        <v>42</v>
      </c>
      <c r="L491" s="167">
        <f>I491*O491</f>
        <v>307200</v>
      </c>
      <c r="M491" s="171">
        <f>I491*P491</f>
        <v>30374.400000000001</v>
      </c>
      <c r="N491" s="171">
        <f t="shared" si="42"/>
        <v>337574.40000000002</v>
      </c>
      <c r="O491" s="171">
        <v>160</v>
      </c>
      <c r="P491" s="171">
        <v>15.82</v>
      </c>
      <c r="Q491" s="30"/>
      <c r="R491" s="171"/>
      <c r="S491" s="170" t="s">
        <v>37</v>
      </c>
      <c r="T491" s="170" t="s">
        <v>265</v>
      </c>
    </row>
    <row r="492" spans="1:1025" s="68" customFormat="1" ht="37.5" x14ac:dyDescent="0.3">
      <c r="A492" s="132"/>
      <c r="B492" s="136"/>
      <c r="C492" s="69"/>
      <c r="D492" s="70"/>
      <c r="E492" s="69"/>
      <c r="F492" s="69"/>
      <c r="G492" s="69"/>
      <c r="H492" s="69"/>
      <c r="I492" s="71"/>
      <c r="J492" s="69"/>
      <c r="K492" s="67" t="s">
        <v>45</v>
      </c>
      <c r="L492" s="167">
        <f>I491*O492</f>
        <v>891187.20000000007</v>
      </c>
      <c r="M492" s="171">
        <f>I491*P492</f>
        <v>35827.199999999997</v>
      </c>
      <c r="N492" s="171">
        <f t="shared" si="42"/>
        <v>927014.40000000002</v>
      </c>
      <c r="O492" s="72">
        <v>464.16</v>
      </c>
      <c r="P492" s="72">
        <v>18.66</v>
      </c>
      <c r="Q492" s="73"/>
      <c r="R492" s="74"/>
      <c r="S492" s="170" t="s">
        <v>37</v>
      </c>
      <c r="T492" s="170" t="s">
        <v>265</v>
      </c>
    </row>
    <row r="493" spans="1:1025" s="107" customFormat="1" ht="68.25" customHeight="1" x14ac:dyDescent="0.3">
      <c r="A493" s="134"/>
      <c r="B493" s="4"/>
      <c r="C493" s="75"/>
      <c r="D493" s="75"/>
      <c r="E493" s="75"/>
      <c r="F493" s="76"/>
      <c r="G493" s="75"/>
      <c r="H493" s="75"/>
      <c r="I493" s="77"/>
      <c r="J493" s="77"/>
      <c r="K493" s="78" t="s">
        <v>35</v>
      </c>
      <c r="L493" s="167">
        <f>I491*O493</f>
        <v>112281.59999999999</v>
      </c>
      <c r="M493" s="171">
        <f>I491*P493</f>
        <v>27532.799999999999</v>
      </c>
      <c r="N493" s="171">
        <f t="shared" si="42"/>
        <v>139814.39999999999</v>
      </c>
      <c r="O493" s="72">
        <v>58.48</v>
      </c>
      <c r="P493" s="72">
        <v>14.34</v>
      </c>
      <c r="Q493" s="79">
        <v>2018</v>
      </c>
      <c r="R493" s="79">
        <v>2019</v>
      </c>
      <c r="S493" s="170" t="s">
        <v>37</v>
      </c>
      <c r="T493" s="170" t="s">
        <v>265</v>
      </c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  <c r="BZ493" s="80"/>
      <c r="CA493" s="80"/>
      <c r="CB493" s="80"/>
      <c r="CC493" s="80"/>
      <c r="CD493" s="80"/>
      <c r="CE493" s="80"/>
      <c r="CF493" s="80"/>
      <c r="CG493" s="80"/>
      <c r="CH493" s="80"/>
      <c r="CI493" s="80"/>
      <c r="CJ493" s="80"/>
      <c r="CK493" s="80"/>
      <c r="CL493" s="80"/>
      <c r="CM493" s="80"/>
      <c r="CN493" s="80"/>
      <c r="CO493" s="80"/>
      <c r="CP493" s="80"/>
      <c r="CQ493" s="80"/>
      <c r="CR493" s="80"/>
      <c r="CS493" s="80"/>
      <c r="CT493" s="80"/>
      <c r="CU493" s="80"/>
      <c r="CV493" s="80"/>
      <c r="CW493" s="80"/>
      <c r="CX493" s="80"/>
      <c r="CY493" s="80"/>
      <c r="CZ493" s="80"/>
      <c r="DA493" s="80"/>
      <c r="DB493" s="80"/>
      <c r="DC493" s="80"/>
      <c r="DD493" s="80"/>
      <c r="DE493" s="80"/>
      <c r="DF493" s="80"/>
      <c r="DG493" s="80"/>
      <c r="DH493" s="80"/>
      <c r="DI493" s="80"/>
      <c r="DJ493" s="80"/>
      <c r="DK493" s="80"/>
      <c r="DL493" s="80"/>
      <c r="DM493" s="80"/>
      <c r="DN493" s="80"/>
      <c r="DO493" s="80"/>
      <c r="DP493" s="80"/>
      <c r="DQ493" s="80"/>
      <c r="DR493" s="80"/>
      <c r="DS493" s="80"/>
      <c r="DT493" s="80"/>
      <c r="DU493" s="80"/>
      <c r="DV493" s="80"/>
      <c r="DW493" s="80"/>
      <c r="DX493" s="80"/>
      <c r="DY493" s="80"/>
      <c r="DZ493" s="80"/>
      <c r="EA493" s="80"/>
      <c r="EB493" s="80"/>
      <c r="EC493" s="80"/>
      <c r="ED493" s="80"/>
      <c r="EE493" s="80"/>
      <c r="EF493" s="80"/>
      <c r="EG493" s="80"/>
      <c r="EH493" s="80"/>
      <c r="EI493" s="80"/>
      <c r="EJ493" s="80"/>
      <c r="EK493" s="80"/>
      <c r="EL493" s="80"/>
      <c r="EM493" s="80"/>
      <c r="EN493" s="80"/>
      <c r="EO493" s="80"/>
      <c r="EP493" s="80"/>
      <c r="EQ493" s="80"/>
      <c r="ER493" s="80"/>
      <c r="ES493" s="80"/>
      <c r="ET493" s="80"/>
      <c r="EU493" s="80"/>
      <c r="EV493" s="80"/>
      <c r="EW493" s="80"/>
      <c r="EX493" s="80"/>
      <c r="EY493" s="80"/>
      <c r="EZ493" s="80"/>
      <c r="FA493" s="80"/>
      <c r="FB493" s="80"/>
      <c r="FC493" s="80"/>
      <c r="FD493" s="80"/>
      <c r="FE493" s="80"/>
      <c r="FF493" s="80"/>
      <c r="FG493" s="80"/>
      <c r="FH493" s="80"/>
      <c r="FI493" s="80"/>
      <c r="FJ493" s="80"/>
      <c r="FK493" s="80"/>
      <c r="FL493" s="80"/>
      <c r="FM493" s="80"/>
      <c r="FN493" s="80"/>
      <c r="FO493" s="80"/>
      <c r="FP493" s="80"/>
      <c r="FQ493" s="80"/>
      <c r="FR493" s="80"/>
      <c r="FS493" s="80"/>
      <c r="FT493" s="80"/>
      <c r="FU493" s="80"/>
      <c r="FV493" s="80"/>
      <c r="FW493" s="80"/>
      <c r="FX493" s="80"/>
      <c r="FY493" s="80"/>
      <c r="FZ493" s="80"/>
      <c r="GA493" s="80"/>
      <c r="GB493" s="80"/>
      <c r="GC493" s="80"/>
      <c r="GD493" s="80"/>
      <c r="GE493" s="80"/>
      <c r="GF493" s="80"/>
      <c r="GG493" s="80"/>
      <c r="GH493" s="80"/>
      <c r="GI493" s="80"/>
      <c r="GJ493" s="80"/>
      <c r="GK493" s="80"/>
      <c r="GL493" s="80"/>
      <c r="GM493" s="80"/>
      <c r="GN493" s="80"/>
      <c r="GO493" s="80"/>
      <c r="GP493" s="80"/>
      <c r="GQ493" s="80"/>
      <c r="GR493" s="80"/>
      <c r="GS493" s="80"/>
      <c r="GT493" s="80"/>
      <c r="GU493" s="80"/>
      <c r="GV493" s="80"/>
      <c r="GW493" s="80"/>
      <c r="GX493" s="80"/>
      <c r="GY493" s="80"/>
      <c r="GZ493" s="80"/>
      <c r="HA493" s="80"/>
      <c r="HB493" s="80"/>
      <c r="HC493" s="80"/>
      <c r="HD493" s="80"/>
      <c r="HE493" s="80"/>
      <c r="HF493" s="80"/>
      <c r="HG493" s="80"/>
      <c r="HH493" s="80"/>
      <c r="HI493" s="80"/>
      <c r="HJ493" s="80"/>
      <c r="HK493" s="80"/>
      <c r="HL493" s="80"/>
      <c r="HM493" s="80"/>
      <c r="HN493" s="80"/>
      <c r="HO493" s="80"/>
      <c r="HP493" s="80"/>
      <c r="HQ493" s="80"/>
      <c r="HR493" s="80"/>
      <c r="HS493" s="80"/>
      <c r="HT493" s="80"/>
      <c r="HU493" s="80"/>
      <c r="HV493" s="80"/>
      <c r="HW493" s="80"/>
      <c r="HX493" s="80"/>
      <c r="HY493" s="80"/>
      <c r="HZ493" s="80"/>
      <c r="IA493" s="80"/>
      <c r="IB493" s="80"/>
      <c r="IC493" s="80"/>
      <c r="ID493" s="80"/>
      <c r="IE493" s="80"/>
      <c r="IF493" s="80"/>
      <c r="IG493" s="80"/>
      <c r="IH493" s="80"/>
      <c r="II493" s="80"/>
      <c r="IJ493" s="80"/>
      <c r="IK493" s="80"/>
      <c r="IL493" s="80"/>
      <c r="IM493" s="80"/>
      <c r="IN493" s="80"/>
      <c r="IO493" s="80"/>
      <c r="IP493" s="80"/>
      <c r="IQ493" s="80"/>
      <c r="IR493" s="80"/>
      <c r="IS493" s="80"/>
      <c r="IT493" s="80"/>
      <c r="IU493" s="80"/>
      <c r="IV493" s="80"/>
      <c r="IW493" s="80"/>
      <c r="IX493" s="80"/>
      <c r="IY493" s="80"/>
      <c r="IZ493" s="80"/>
      <c r="JA493" s="80"/>
      <c r="JB493" s="80"/>
      <c r="JC493" s="80"/>
      <c r="JD493" s="80"/>
      <c r="JE493" s="80"/>
      <c r="JF493" s="80"/>
      <c r="JG493" s="80"/>
      <c r="JH493" s="80"/>
      <c r="JI493" s="80"/>
      <c r="JJ493" s="80"/>
      <c r="JK493" s="80"/>
      <c r="JL493" s="80"/>
      <c r="JM493" s="80"/>
      <c r="JN493" s="80"/>
      <c r="JO493" s="80"/>
      <c r="JP493" s="80"/>
      <c r="JQ493" s="80"/>
      <c r="JR493" s="80"/>
      <c r="JS493" s="80"/>
      <c r="JT493" s="80"/>
      <c r="JU493" s="80"/>
      <c r="JV493" s="80"/>
      <c r="JW493" s="80"/>
      <c r="JX493" s="80"/>
      <c r="JY493" s="80"/>
      <c r="JZ493" s="80"/>
      <c r="KA493" s="80"/>
      <c r="KB493" s="80"/>
      <c r="KC493" s="80"/>
      <c r="KD493" s="80"/>
      <c r="KE493" s="80"/>
      <c r="KF493" s="80"/>
      <c r="KG493" s="80"/>
      <c r="KH493" s="80"/>
      <c r="KI493" s="80"/>
      <c r="KJ493" s="80"/>
      <c r="KK493" s="80"/>
      <c r="KL493" s="80"/>
      <c r="KM493" s="80"/>
      <c r="KN493" s="80"/>
      <c r="KO493" s="80"/>
      <c r="KP493" s="80"/>
      <c r="KQ493" s="80"/>
      <c r="KR493" s="80"/>
      <c r="KS493" s="80"/>
      <c r="KT493" s="80"/>
      <c r="KU493" s="80"/>
      <c r="KV493" s="80"/>
      <c r="KW493" s="80"/>
      <c r="KX493" s="80"/>
      <c r="KY493" s="80"/>
      <c r="KZ493" s="80"/>
      <c r="LA493" s="80"/>
      <c r="LB493" s="80"/>
      <c r="LC493" s="80"/>
      <c r="LD493" s="80"/>
      <c r="LE493" s="80"/>
      <c r="LF493" s="80"/>
      <c r="LG493" s="80"/>
      <c r="LH493" s="80"/>
      <c r="LI493" s="80"/>
      <c r="LJ493" s="80"/>
      <c r="LK493" s="80"/>
      <c r="LL493" s="80"/>
      <c r="LM493" s="80"/>
      <c r="LN493" s="80"/>
      <c r="LO493" s="80"/>
      <c r="LP493" s="80"/>
      <c r="LQ493" s="80"/>
      <c r="LR493" s="80"/>
      <c r="LS493" s="80"/>
      <c r="LT493" s="80"/>
      <c r="LU493" s="80"/>
      <c r="LV493" s="80"/>
      <c r="LW493" s="80"/>
      <c r="LX493" s="80"/>
      <c r="LY493" s="80"/>
      <c r="LZ493" s="80"/>
      <c r="MA493" s="80"/>
      <c r="MB493" s="80"/>
      <c r="MC493" s="80"/>
      <c r="MD493" s="80"/>
      <c r="ME493" s="80"/>
      <c r="MF493" s="80"/>
      <c r="MG493" s="80"/>
      <c r="MH493" s="80"/>
      <c r="MI493" s="80"/>
      <c r="MJ493" s="80"/>
      <c r="MK493" s="80"/>
      <c r="ML493" s="80"/>
      <c r="MM493" s="80"/>
      <c r="MN493" s="80"/>
      <c r="MO493" s="80"/>
      <c r="MP493" s="80"/>
      <c r="MQ493" s="80"/>
      <c r="MR493" s="80"/>
      <c r="MS493" s="80"/>
      <c r="MT493" s="80"/>
      <c r="MU493" s="80"/>
      <c r="MV493" s="80"/>
      <c r="MW493" s="80"/>
      <c r="MX493" s="80"/>
      <c r="MY493" s="80"/>
      <c r="MZ493" s="80"/>
      <c r="NA493" s="80"/>
      <c r="NB493" s="80"/>
      <c r="NC493" s="80"/>
      <c r="ND493" s="80"/>
      <c r="NE493" s="80"/>
      <c r="NF493" s="80"/>
      <c r="NG493" s="80"/>
      <c r="NH493" s="80"/>
      <c r="NI493" s="80"/>
      <c r="NJ493" s="80"/>
      <c r="NK493" s="80"/>
      <c r="NL493" s="80"/>
      <c r="NM493" s="80"/>
      <c r="NN493" s="80"/>
      <c r="NO493" s="80"/>
      <c r="NP493" s="80"/>
      <c r="NQ493" s="80"/>
      <c r="NR493" s="80"/>
      <c r="NS493" s="80"/>
      <c r="NT493" s="80"/>
      <c r="NU493" s="80"/>
      <c r="NV493" s="80"/>
      <c r="NW493" s="80"/>
      <c r="NX493" s="80"/>
      <c r="NY493" s="80"/>
      <c r="NZ493" s="80"/>
      <c r="OA493" s="80"/>
      <c r="OB493" s="80"/>
      <c r="OC493" s="80"/>
      <c r="OD493" s="80"/>
      <c r="OE493" s="80"/>
      <c r="OF493" s="80"/>
      <c r="OG493" s="80"/>
      <c r="OH493" s="80"/>
      <c r="OI493" s="80"/>
      <c r="OJ493" s="80"/>
      <c r="OK493" s="80"/>
      <c r="OL493" s="80"/>
      <c r="OM493" s="80"/>
      <c r="ON493" s="80"/>
      <c r="OO493" s="80"/>
      <c r="OP493" s="80"/>
      <c r="OQ493" s="80"/>
      <c r="OR493" s="80"/>
      <c r="OS493" s="80"/>
      <c r="OT493" s="80"/>
      <c r="OU493" s="80"/>
      <c r="OV493" s="80"/>
      <c r="OW493" s="80"/>
      <c r="OX493" s="80"/>
      <c r="OY493" s="80"/>
      <c r="OZ493" s="80"/>
      <c r="PA493" s="80"/>
      <c r="PB493" s="80"/>
      <c r="PC493" s="80"/>
      <c r="PD493" s="80"/>
      <c r="PE493" s="80"/>
      <c r="PF493" s="80"/>
      <c r="PG493" s="80"/>
      <c r="PH493" s="80"/>
      <c r="PI493" s="80"/>
      <c r="PJ493" s="80"/>
      <c r="PK493" s="80"/>
      <c r="PL493" s="80"/>
      <c r="PM493" s="80"/>
      <c r="PN493" s="80"/>
      <c r="PO493" s="80"/>
      <c r="PP493" s="80"/>
      <c r="PQ493" s="80"/>
      <c r="PR493" s="80"/>
      <c r="PS493" s="80"/>
      <c r="PT493" s="80"/>
      <c r="PU493" s="80"/>
      <c r="PV493" s="80"/>
      <c r="PW493" s="80"/>
      <c r="PX493" s="80"/>
      <c r="PY493" s="80"/>
      <c r="PZ493" s="80"/>
      <c r="QA493" s="80"/>
      <c r="QB493" s="80"/>
      <c r="QC493" s="80"/>
      <c r="QD493" s="80"/>
      <c r="QE493" s="80"/>
      <c r="QF493" s="80"/>
      <c r="QG493" s="80"/>
      <c r="QH493" s="80"/>
      <c r="QI493" s="80"/>
      <c r="QJ493" s="80"/>
      <c r="QK493" s="80"/>
      <c r="QL493" s="80"/>
      <c r="QM493" s="80"/>
      <c r="QN493" s="80"/>
      <c r="QO493" s="80"/>
      <c r="QP493" s="80"/>
      <c r="QQ493" s="80"/>
      <c r="QR493" s="80"/>
      <c r="QS493" s="80"/>
      <c r="QT493" s="80"/>
      <c r="QU493" s="80"/>
      <c r="QV493" s="80"/>
      <c r="QW493" s="80"/>
      <c r="QX493" s="80"/>
      <c r="QY493" s="80"/>
      <c r="QZ493" s="80"/>
      <c r="RA493" s="80"/>
      <c r="RB493" s="80"/>
      <c r="RC493" s="80"/>
      <c r="RD493" s="80"/>
      <c r="RE493" s="80"/>
      <c r="RF493" s="80"/>
      <c r="RG493" s="80"/>
      <c r="RH493" s="80"/>
      <c r="RI493" s="80"/>
      <c r="RJ493" s="80"/>
      <c r="RK493" s="80"/>
      <c r="RL493" s="80"/>
      <c r="RM493" s="80"/>
      <c r="RN493" s="80"/>
      <c r="RO493" s="80"/>
      <c r="RP493" s="80"/>
      <c r="RQ493" s="80"/>
      <c r="RR493" s="80"/>
      <c r="RS493" s="80"/>
      <c r="RT493" s="80"/>
      <c r="RU493" s="80"/>
      <c r="RV493" s="80"/>
      <c r="RW493" s="80"/>
      <c r="RX493" s="80"/>
      <c r="RY493" s="80"/>
      <c r="RZ493" s="80"/>
      <c r="SA493" s="80"/>
      <c r="SB493" s="80"/>
      <c r="SC493" s="80"/>
      <c r="SD493" s="80"/>
      <c r="SE493" s="80"/>
      <c r="SF493" s="80"/>
      <c r="SG493" s="80"/>
      <c r="SH493" s="80"/>
      <c r="SI493" s="80"/>
      <c r="SJ493" s="80"/>
      <c r="SK493" s="80"/>
      <c r="SL493" s="80"/>
      <c r="SM493" s="80"/>
      <c r="SN493" s="80"/>
      <c r="SO493" s="80"/>
      <c r="SP493" s="80"/>
      <c r="SQ493" s="80"/>
      <c r="SR493" s="80"/>
      <c r="SS493" s="80"/>
      <c r="ST493" s="80"/>
      <c r="SU493" s="80"/>
      <c r="SV493" s="80"/>
      <c r="SW493" s="80"/>
      <c r="SX493" s="80"/>
      <c r="SY493" s="80"/>
      <c r="SZ493" s="80"/>
      <c r="TA493" s="80"/>
      <c r="TB493" s="80"/>
      <c r="TC493" s="80"/>
      <c r="TD493" s="80"/>
      <c r="TE493" s="80"/>
      <c r="TF493" s="80"/>
      <c r="TG493" s="80"/>
      <c r="TH493" s="80"/>
      <c r="TI493" s="80"/>
      <c r="TJ493" s="80"/>
      <c r="TK493" s="80"/>
      <c r="TL493" s="80"/>
      <c r="TM493" s="80"/>
      <c r="TN493" s="80"/>
      <c r="TO493" s="80"/>
      <c r="TP493" s="80"/>
      <c r="TQ493" s="80"/>
      <c r="TR493" s="80"/>
      <c r="TS493" s="80"/>
      <c r="TT493" s="80"/>
      <c r="TU493" s="80"/>
      <c r="TV493" s="80"/>
      <c r="TW493" s="80"/>
      <c r="TX493" s="80"/>
      <c r="TY493" s="80"/>
      <c r="TZ493" s="80"/>
      <c r="UA493" s="80"/>
      <c r="UB493" s="80"/>
      <c r="UC493" s="80"/>
      <c r="UD493" s="80"/>
      <c r="UE493" s="80"/>
      <c r="UF493" s="80"/>
      <c r="UG493" s="80"/>
      <c r="UH493" s="80"/>
      <c r="UI493" s="80"/>
      <c r="UJ493" s="80"/>
      <c r="UK493" s="80"/>
      <c r="UL493" s="80"/>
      <c r="UM493" s="80"/>
      <c r="UN493" s="80"/>
      <c r="UO493" s="80"/>
      <c r="UP493" s="80"/>
      <c r="UQ493" s="80"/>
      <c r="UR493" s="80"/>
      <c r="US493" s="80"/>
      <c r="UT493" s="80"/>
      <c r="UU493" s="80"/>
      <c r="UV493" s="80"/>
      <c r="UW493" s="80"/>
      <c r="UX493" s="80"/>
      <c r="UY493" s="80"/>
      <c r="UZ493" s="80"/>
      <c r="VA493" s="80"/>
      <c r="VB493" s="80"/>
      <c r="VC493" s="80"/>
      <c r="VD493" s="80"/>
      <c r="VE493" s="80"/>
      <c r="VF493" s="80"/>
      <c r="VG493" s="80"/>
      <c r="VH493" s="80"/>
      <c r="VI493" s="80"/>
      <c r="VJ493" s="80"/>
      <c r="VK493" s="80"/>
      <c r="VL493" s="80"/>
      <c r="VM493" s="80"/>
      <c r="VN493" s="80"/>
      <c r="VO493" s="80"/>
      <c r="VP493" s="80"/>
      <c r="VQ493" s="80"/>
      <c r="VR493" s="80"/>
      <c r="VS493" s="80"/>
      <c r="VT493" s="80"/>
      <c r="VU493" s="80"/>
      <c r="VV493" s="80"/>
      <c r="VW493" s="80"/>
      <c r="VX493" s="80"/>
      <c r="VY493" s="80"/>
      <c r="VZ493" s="80"/>
      <c r="WA493" s="80"/>
      <c r="WB493" s="80"/>
      <c r="WC493" s="80"/>
      <c r="WD493" s="80"/>
      <c r="WE493" s="80"/>
      <c r="WF493" s="80"/>
      <c r="WG493" s="80"/>
      <c r="WH493" s="80"/>
      <c r="WI493" s="80"/>
      <c r="WJ493" s="80"/>
      <c r="WK493" s="80"/>
      <c r="WL493" s="80"/>
      <c r="WM493" s="80"/>
      <c r="WN493" s="80"/>
      <c r="WO493" s="80"/>
      <c r="WP493" s="80"/>
      <c r="WQ493" s="80"/>
      <c r="WR493" s="80"/>
      <c r="WS493" s="80"/>
      <c r="WT493" s="80"/>
      <c r="WU493" s="80"/>
      <c r="WV493" s="80"/>
      <c r="WW493" s="80"/>
      <c r="WX493" s="80"/>
      <c r="WY493" s="80"/>
      <c r="WZ493" s="80"/>
      <c r="XA493" s="80"/>
      <c r="XB493" s="80"/>
      <c r="XC493" s="80"/>
      <c r="XD493" s="80"/>
      <c r="XE493" s="80"/>
      <c r="XF493" s="80"/>
      <c r="XG493" s="80"/>
      <c r="XH493" s="80"/>
      <c r="XI493" s="80"/>
      <c r="XJ493" s="80"/>
      <c r="XK493" s="80"/>
      <c r="XL493" s="80"/>
      <c r="XM493" s="80"/>
      <c r="XN493" s="80"/>
      <c r="XO493" s="80"/>
      <c r="XP493" s="80"/>
      <c r="XQ493" s="80"/>
      <c r="XR493" s="80"/>
      <c r="XS493" s="80"/>
      <c r="XT493" s="80"/>
      <c r="XU493" s="80"/>
      <c r="XV493" s="80"/>
      <c r="XW493" s="80"/>
      <c r="XX493" s="80"/>
      <c r="XY493" s="80"/>
      <c r="XZ493" s="80"/>
      <c r="YA493" s="80"/>
      <c r="YB493" s="80"/>
      <c r="YC493" s="80"/>
      <c r="YD493" s="80"/>
      <c r="YE493" s="80"/>
      <c r="YF493" s="80"/>
      <c r="YG493" s="80"/>
      <c r="YH493" s="80"/>
      <c r="YI493" s="80"/>
      <c r="YJ493" s="80"/>
      <c r="YK493" s="80"/>
      <c r="YL493" s="80"/>
      <c r="YM493" s="80"/>
      <c r="YN493" s="80"/>
      <c r="YO493" s="80"/>
      <c r="YP493" s="80"/>
      <c r="YQ493" s="80"/>
      <c r="YR493" s="80"/>
      <c r="YS493" s="80"/>
      <c r="YT493" s="80"/>
      <c r="YU493" s="80"/>
      <c r="YV493" s="80"/>
      <c r="YW493" s="80"/>
      <c r="YX493" s="80"/>
      <c r="YY493" s="80"/>
      <c r="YZ493" s="80"/>
      <c r="ZA493" s="80"/>
      <c r="ZB493" s="80"/>
      <c r="ZC493" s="80"/>
      <c r="ZD493" s="80"/>
      <c r="ZE493" s="80"/>
      <c r="ZF493" s="80"/>
      <c r="ZG493" s="80"/>
      <c r="ZH493" s="80"/>
      <c r="ZI493" s="80"/>
      <c r="ZJ493" s="80"/>
      <c r="ZK493" s="80"/>
      <c r="ZL493" s="80"/>
      <c r="ZM493" s="80"/>
      <c r="ZN493" s="80"/>
      <c r="ZO493" s="80"/>
      <c r="ZP493" s="80"/>
      <c r="ZQ493" s="80"/>
      <c r="ZR493" s="80"/>
      <c r="ZS493" s="80"/>
      <c r="ZT493" s="80"/>
      <c r="ZU493" s="80"/>
      <c r="ZV493" s="80"/>
      <c r="ZW493" s="80"/>
      <c r="ZX493" s="80"/>
      <c r="ZY493" s="80"/>
      <c r="ZZ493" s="80"/>
      <c r="AAA493" s="80"/>
      <c r="AAB493" s="80"/>
      <c r="AAC493" s="80"/>
      <c r="AAD493" s="80"/>
      <c r="AAE493" s="80"/>
      <c r="AAF493" s="80"/>
      <c r="AAG493" s="80"/>
      <c r="AAH493" s="80"/>
      <c r="AAI493" s="80"/>
      <c r="AAJ493" s="80"/>
      <c r="AAK493" s="80"/>
      <c r="AAL493" s="80"/>
      <c r="AAM493" s="80"/>
      <c r="AAN493" s="80"/>
      <c r="AAO493" s="80"/>
      <c r="AAP493" s="80"/>
      <c r="AAQ493" s="80"/>
      <c r="AAR493" s="80"/>
      <c r="AAS493" s="80"/>
      <c r="AAT493" s="80"/>
      <c r="AAU493" s="80"/>
      <c r="AAV493" s="80"/>
      <c r="AAW493" s="80"/>
      <c r="AAX493" s="80"/>
      <c r="AAY493" s="80"/>
      <c r="AAZ493" s="80"/>
      <c r="ABA493" s="80"/>
      <c r="ABB493" s="80"/>
      <c r="ABC493" s="80"/>
      <c r="ABD493" s="80"/>
      <c r="ABE493" s="80"/>
      <c r="ABF493" s="80"/>
      <c r="ABG493" s="80"/>
      <c r="ABH493" s="80"/>
      <c r="ABI493" s="80"/>
      <c r="ABJ493" s="80"/>
      <c r="ABK493" s="80"/>
      <c r="ABL493" s="80"/>
      <c r="ABM493" s="80"/>
      <c r="ABN493" s="80"/>
      <c r="ABO493" s="80"/>
      <c r="ABP493" s="80"/>
      <c r="ABQ493" s="80"/>
      <c r="ABR493" s="80"/>
      <c r="ABS493" s="80"/>
      <c r="ABT493" s="80"/>
      <c r="ABU493" s="80"/>
      <c r="ABV493" s="80"/>
      <c r="ABW493" s="80"/>
      <c r="ABX493" s="80"/>
      <c r="ABY493" s="80"/>
      <c r="ABZ493" s="80"/>
      <c r="ACA493" s="80"/>
      <c r="ACB493" s="80"/>
      <c r="ACC493" s="80"/>
      <c r="ACD493" s="80"/>
      <c r="ACE493" s="80"/>
      <c r="ACF493" s="80"/>
      <c r="ACG493" s="80"/>
      <c r="ACH493" s="80"/>
      <c r="ACI493" s="80"/>
      <c r="ACJ493" s="80"/>
      <c r="ACK493" s="80"/>
      <c r="ACL493" s="80"/>
      <c r="ACM493" s="80"/>
      <c r="ACN493" s="80"/>
      <c r="ACO493" s="80"/>
      <c r="ACP493" s="80"/>
      <c r="ACQ493" s="80"/>
      <c r="ACR493" s="80"/>
      <c r="ACS493" s="80"/>
      <c r="ACT493" s="80"/>
      <c r="ACU493" s="80"/>
      <c r="ACV493" s="80"/>
      <c r="ACW493" s="80"/>
      <c r="ACX493" s="80"/>
      <c r="ACY493" s="80"/>
      <c r="ACZ493" s="80"/>
      <c r="ADA493" s="80"/>
      <c r="ADB493" s="80"/>
      <c r="ADC493" s="80"/>
      <c r="ADD493" s="80"/>
      <c r="ADE493" s="80"/>
      <c r="ADF493" s="80"/>
      <c r="ADG493" s="80"/>
      <c r="ADH493" s="80"/>
      <c r="ADI493" s="80"/>
      <c r="ADJ493" s="80"/>
      <c r="ADK493" s="80"/>
      <c r="ADL493" s="80"/>
      <c r="ADM493" s="80"/>
      <c r="ADN493" s="80"/>
      <c r="ADO493" s="80"/>
      <c r="ADP493" s="80"/>
      <c r="ADQ493" s="80"/>
      <c r="ADR493" s="80"/>
      <c r="ADS493" s="80"/>
      <c r="ADT493" s="80"/>
      <c r="ADU493" s="80"/>
      <c r="ADV493" s="80"/>
      <c r="ADW493" s="80"/>
      <c r="ADX493" s="80"/>
      <c r="ADY493" s="80"/>
      <c r="ADZ493" s="80"/>
      <c r="AEA493" s="80"/>
      <c r="AEB493" s="80"/>
      <c r="AEC493" s="80"/>
      <c r="AED493" s="80"/>
      <c r="AEE493" s="80"/>
      <c r="AEF493" s="80"/>
      <c r="AEG493" s="80"/>
      <c r="AEH493" s="80"/>
      <c r="AEI493" s="80"/>
      <c r="AEJ493" s="80"/>
      <c r="AEK493" s="80"/>
      <c r="AEL493" s="80"/>
      <c r="AEM493" s="80"/>
      <c r="AEN493" s="80"/>
      <c r="AEO493" s="80"/>
      <c r="AEP493" s="80"/>
      <c r="AEQ493" s="80"/>
      <c r="AER493" s="80"/>
      <c r="AES493" s="80"/>
      <c r="AET493" s="80"/>
      <c r="AEU493" s="80"/>
      <c r="AEV493" s="80"/>
      <c r="AEW493" s="80"/>
      <c r="AEX493" s="80"/>
      <c r="AEY493" s="80"/>
      <c r="AEZ493" s="80"/>
      <c r="AFA493" s="80"/>
      <c r="AFB493" s="80"/>
      <c r="AFC493" s="80"/>
      <c r="AFD493" s="80"/>
      <c r="AFE493" s="80"/>
      <c r="AFF493" s="80"/>
      <c r="AFG493" s="80"/>
      <c r="AFH493" s="80"/>
      <c r="AFI493" s="80"/>
      <c r="AFJ493" s="80"/>
      <c r="AFK493" s="80"/>
      <c r="AFL493" s="80"/>
      <c r="AFM493" s="80"/>
      <c r="AFN493" s="80"/>
      <c r="AFO493" s="80"/>
      <c r="AFP493" s="80"/>
      <c r="AFQ493" s="80"/>
      <c r="AFR493" s="80"/>
      <c r="AFS493" s="80"/>
      <c r="AFT493" s="80"/>
      <c r="AFU493" s="80"/>
      <c r="AFV493" s="80"/>
      <c r="AFW493" s="80"/>
      <c r="AFX493" s="80"/>
      <c r="AFY493" s="80"/>
      <c r="AFZ493" s="80"/>
      <c r="AGA493" s="80"/>
      <c r="AGB493" s="80"/>
      <c r="AGC493" s="80"/>
      <c r="AGD493" s="80"/>
      <c r="AGE493" s="80"/>
      <c r="AGF493" s="80"/>
      <c r="AGG493" s="80"/>
      <c r="AGH493" s="80"/>
      <c r="AGI493" s="80"/>
      <c r="AGJ493" s="80"/>
      <c r="AGK493" s="80"/>
      <c r="AGL493" s="80"/>
      <c r="AGM493" s="80"/>
      <c r="AGN493" s="80"/>
      <c r="AGO493" s="80"/>
      <c r="AGP493" s="80"/>
      <c r="AGQ493" s="80"/>
      <c r="AGR493" s="80"/>
      <c r="AGS493" s="80"/>
      <c r="AGT493" s="80"/>
      <c r="AGU493" s="80"/>
      <c r="AGV493" s="80"/>
      <c r="AGW493" s="80"/>
      <c r="AGX493" s="80"/>
      <c r="AGY493" s="80"/>
      <c r="AGZ493" s="80"/>
      <c r="AHA493" s="80"/>
      <c r="AHB493" s="80"/>
      <c r="AHC493" s="80"/>
      <c r="AHD493" s="80"/>
      <c r="AHE493" s="80"/>
      <c r="AHF493" s="80"/>
      <c r="AHG493" s="80"/>
      <c r="AHH493" s="80"/>
      <c r="AHI493" s="80"/>
      <c r="AHJ493" s="80"/>
      <c r="AHK493" s="80"/>
      <c r="AHL493" s="80"/>
      <c r="AHM493" s="80"/>
      <c r="AHN493" s="80"/>
      <c r="AHO493" s="80"/>
      <c r="AHP493" s="80"/>
      <c r="AHQ493" s="80"/>
      <c r="AHR493" s="80"/>
      <c r="AHS493" s="80"/>
      <c r="AHT493" s="80"/>
      <c r="AHU493" s="80"/>
      <c r="AHV493" s="80"/>
      <c r="AHW493" s="80"/>
      <c r="AHX493" s="80"/>
      <c r="AHY493" s="80"/>
      <c r="AHZ493" s="80"/>
      <c r="AIA493" s="80"/>
      <c r="AIB493" s="80"/>
      <c r="AIC493" s="80"/>
      <c r="AID493" s="80"/>
      <c r="AIE493" s="80"/>
      <c r="AIF493" s="80"/>
      <c r="AIG493" s="80"/>
      <c r="AIH493" s="80"/>
      <c r="AII493" s="80"/>
      <c r="AIJ493" s="80"/>
      <c r="AIK493" s="80"/>
      <c r="AIL493" s="80"/>
      <c r="AIM493" s="80"/>
      <c r="AIN493" s="80"/>
      <c r="AIO493" s="80"/>
      <c r="AIP493" s="80"/>
      <c r="AIQ493" s="80"/>
      <c r="AIR493" s="80"/>
      <c r="AIS493" s="80"/>
      <c r="AIT493" s="80"/>
      <c r="AIU493" s="80"/>
      <c r="AIV493" s="80"/>
      <c r="AIW493" s="80"/>
      <c r="AIX493" s="80"/>
      <c r="AIY493" s="80"/>
      <c r="AIZ493" s="80"/>
      <c r="AJA493" s="80"/>
      <c r="AJB493" s="80"/>
      <c r="AJC493" s="80"/>
      <c r="AJD493" s="80"/>
      <c r="AJE493" s="80"/>
      <c r="AJF493" s="80"/>
      <c r="AJG493" s="80"/>
      <c r="AJH493" s="80"/>
      <c r="AJI493" s="80"/>
      <c r="AJJ493" s="80"/>
      <c r="AJK493" s="80"/>
      <c r="AJL493" s="80"/>
      <c r="AJM493" s="80"/>
      <c r="AJN493" s="80"/>
      <c r="AJO493" s="80"/>
      <c r="AJP493" s="80"/>
      <c r="AJQ493" s="80"/>
      <c r="AJR493" s="80"/>
      <c r="AJS493" s="80"/>
      <c r="AJT493" s="80"/>
      <c r="AJU493" s="80"/>
      <c r="AJV493" s="80"/>
      <c r="AJW493" s="80"/>
      <c r="AJX493" s="80"/>
      <c r="AJY493" s="80"/>
      <c r="AJZ493" s="80"/>
      <c r="AKA493" s="80"/>
      <c r="AKB493" s="80"/>
      <c r="AKC493" s="80"/>
      <c r="AKD493" s="80"/>
      <c r="AKE493" s="80"/>
      <c r="AKF493" s="80"/>
      <c r="AKG493" s="80"/>
      <c r="AKH493" s="80"/>
      <c r="AKI493" s="80"/>
      <c r="AKJ493" s="80"/>
      <c r="AKK493" s="80"/>
      <c r="AKL493" s="80"/>
      <c r="AKM493" s="80"/>
      <c r="AKN493" s="80"/>
      <c r="AKO493" s="80"/>
      <c r="AKP493" s="80"/>
      <c r="AKQ493" s="80"/>
      <c r="AKR493" s="80"/>
      <c r="AKS493" s="80"/>
      <c r="AKT493" s="80"/>
      <c r="AKU493" s="80"/>
      <c r="AKV493" s="80"/>
      <c r="AKW493" s="80"/>
      <c r="AKX493" s="80"/>
      <c r="AKY493" s="80"/>
      <c r="AKZ493" s="80"/>
      <c r="ALA493" s="80"/>
      <c r="ALB493" s="80"/>
      <c r="ALC493" s="80"/>
      <c r="ALD493" s="80"/>
      <c r="ALE493" s="80"/>
      <c r="ALF493" s="80"/>
      <c r="ALG493" s="80"/>
      <c r="ALH493" s="80"/>
      <c r="ALI493" s="80"/>
      <c r="ALJ493" s="80"/>
      <c r="ALK493" s="80"/>
      <c r="ALL493" s="80"/>
      <c r="ALM493" s="80"/>
      <c r="ALN493" s="80"/>
      <c r="ALO493" s="80"/>
      <c r="ALP493" s="80"/>
      <c r="ALQ493" s="80"/>
      <c r="ALR493" s="80"/>
      <c r="ALS493" s="80"/>
      <c r="ALT493" s="80"/>
      <c r="ALU493" s="80"/>
      <c r="ALV493" s="80"/>
      <c r="ALW493" s="80"/>
      <c r="ALX493" s="80"/>
      <c r="ALY493" s="80"/>
      <c r="ALZ493" s="80"/>
      <c r="AMA493" s="80"/>
      <c r="AMB493" s="80"/>
      <c r="AMC493" s="80"/>
      <c r="AMD493" s="80"/>
      <c r="AME493" s="80"/>
      <c r="AMF493" s="80"/>
      <c r="AMG493" s="80"/>
      <c r="AMH493" s="80"/>
      <c r="AMI493" s="80"/>
      <c r="AMJ493" s="80"/>
      <c r="AMK493" s="80"/>
    </row>
    <row r="494" spans="1:1025" s="107" customFormat="1" ht="42.75" customHeight="1" x14ac:dyDescent="0.3">
      <c r="A494" s="134"/>
      <c r="B494" s="4"/>
      <c r="C494" s="75"/>
      <c r="D494" s="75"/>
      <c r="E494" s="76"/>
      <c r="F494" s="76"/>
      <c r="G494" s="75"/>
      <c r="H494" s="75"/>
      <c r="I494" s="77"/>
      <c r="J494" s="77"/>
      <c r="K494" s="78" t="s">
        <v>53</v>
      </c>
      <c r="L494" s="167">
        <f>I491*O494</f>
        <v>69830.399999999994</v>
      </c>
      <c r="M494" s="171">
        <f>I491*P494</f>
        <v>26611.199999999997</v>
      </c>
      <c r="N494" s="171">
        <f t="shared" si="42"/>
        <v>96441.599999999991</v>
      </c>
      <c r="O494" s="72">
        <v>36.369999999999997</v>
      </c>
      <c r="P494" s="72">
        <v>13.86</v>
      </c>
      <c r="Q494" s="79">
        <v>2018</v>
      </c>
      <c r="R494" s="79">
        <v>2019</v>
      </c>
      <c r="S494" s="170" t="s">
        <v>37</v>
      </c>
      <c r="T494" s="170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37.5" x14ac:dyDescent="0.3">
      <c r="A495" s="134"/>
      <c r="B495" s="4"/>
      <c r="C495" s="76">
        <v>3</v>
      </c>
      <c r="D495" s="75" t="s">
        <v>376</v>
      </c>
      <c r="E495" s="76">
        <v>1987</v>
      </c>
      <c r="F495" s="76"/>
      <c r="G495" s="76" t="s">
        <v>34</v>
      </c>
      <c r="H495" s="76">
        <v>3</v>
      </c>
      <c r="I495" s="81">
        <v>2160</v>
      </c>
      <c r="J495" s="81">
        <v>1009.1</v>
      </c>
      <c r="K495" s="78" t="s">
        <v>45</v>
      </c>
      <c r="L495" s="72">
        <f>I495*O495</f>
        <v>884930.4</v>
      </c>
      <c r="M495" s="72">
        <f>I495*P495</f>
        <v>32227.200000000001</v>
      </c>
      <c r="N495" s="72">
        <f t="shared" si="42"/>
        <v>917157.6</v>
      </c>
      <c r="O495" s="72">
        <v>409.69</v>
      </c>
      <c r="P495" s="72">
        <v>14.92</v>
      </c>
      <c r="Q495" s="79">
        <v>2018</v>
      </c>
      <c r="R495" s="79">
        <v>2019</v>
      </c>
      <c r="S495" s="170" t="s">
        <v>37</v>
      </c>
      <c r="T495" s="170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 x14ac:dyDescent="0.3">
      <c r="A496" s="134"/>
      <c r="B496" s="4"/>
      <c r="C496" s="76"/>
      <c r="D496" s="75"/>
      <c r="E496" s="76"/>
      <c r="F496" s="76"/>
      <c r="G496" s="76"/>
      <c r="H496" s="76"/>
      <c r="I496" s="81"/>
      <c r="J496" s="81"/>
      <c r="K496" s="78" t="s">
        <v>53</v>
      </c>
      <c r="L496" s="72">
        <f>I495*O496</f>
        <v>76744.800000000003</v>
      </c>
      <c r="M496" s="72">
        <f>I495*P496</f>
        <v>24645.599999999999</v>
      </c>
      <c r="N496" s="72">
        <f t="shared" si="42"/>
        <v>101390.39999999999</v>
      </c>
      <c r="O496" s="72">
        <v>35.53</v>
      </c>
      <c r="P496" s="72">
        <v>11.41</v>
      </c>
      <c r="Q496" s="79">
        <v>2018</v>
      </c>
      <c r="R496" s="79">
        <v>2019</v>
      </c>
      <c r="S496" s="170" t="s">
        <v>37</v>
      </c>
      <c r="T496" s="170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 x14ac:dyDescent="0.3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42</v>
      </c>
      <c r="L497" s="72">
        <f>I495*O497</f>
        <v>335880</v>
      </c>
      <c r="M497" s="72">
        <f>I495*P497</f>
        <v>32335.200000000001</v>
      </c>
      <c r="N497" s="72">
        <f>L497+M497</f>
        <v>368215.2</v>
      </c>
      <c r="O497" s="72">
        <v>155.5</v>
      </c>
      <c r="P497" s="72">
        <v>14.97</v>
      </c>
      <c r="Q497" s="79">
        <v>2018</v>
      </c>
      <c r="R497" s="79">
        <v>2019</v>
      </c>
      <c r="S497" s="170" t="s">
        <v>37</v>
      </c>
      <c r="T497" s="170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42.75" customHeight="1" x14ac:dyDescent="0.3">
      <c r="A498" s="134"/>
      <c r="B498" s="4"/>
      <c r="C498" s="76">
        <v>4</v>
      </c>
      <c r="D498" s="75" t="s">
        <v>377</v>
      </c>
      <c r="E498" s="76">
        <v>1972</v>
      </c>
      <c r="F498" s="76"/>
      <c r="G498" s="76" t="s">
        <v>34</v>
      </c>
      <c r="H498" s="76">
        <v>2</v>
      </c>
      <c r="I498" s="81">
        <v>1920</v>
      </c>
      <c r="J498" s="81">
        <v>741.2</v>
      </c>
      <c r="K498" s="78" t="s">
        <v>45</v>
      </c>
      <c r="L498" s="72">
        <f>I498*O498</f>
        <v>891187.20000000007</v>
      </c>
      <c r="M498" s="72">
        <f>I498*P498</f>
        <v>35827.199999999997</v>
      </c>
      <c r="N498" s="72">
        <f t="shared" ref="N498:N500" si="43">L498+M498</f>
        <v>927014.40000000002</v>
      </c>
      <c r="O498" s="72">
        <v>464.16</v>
      </c>
      <c r="P498" s="72">
        <v>18.66</v>
      </c>
      <c r="Q498" s="79">
        <v>2018</v>
      </c>
      <c r="R498" s="79">
        <v>2019</v>
      </c>
      <c r="S498" s="170" t="s">
        <v>37</v>
      </c>
      <c r="T498" s="170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56.25" x14ac:dyDescent="0.3">
      <c r="A499" s="134"/>
      <c r="B499" s="4"/>
      <c r="C499" s="76"/>
      <c r="D499" s="75"/>
      <c r="E499" s="76"/>
      <c r="F499" s="76"/>
      <c r="G499" s="75"/>
      <c r="H499" s="75"/>
      <c r="I499" s="77"/>
      <c r="J499" s="77"/>
      <c r="K499" s="78" t="s">
        <v>35</v>
      </c>
      <c r="L499" s="72">
        <f>I498*O499</f>
        <v>112281.59999999999</v>
      </c>
      <c r="M499" s="72">
        <f>I498*P499</f>
        <v>27532.799999999999</v>
      </c>
      <c r="N499" s="72">
        <f t="shared" si="43"/>
        <v>139814.39999999999</v>
      </c>
      <c r="O499" s="72">
        <v>58.48</v>
      </c>
      <c r="P499" s="72">
        <v>14.34</v>
      </c>
      <c r="Q499" s="79">
        <v>2018</v>
      </c>
      <c r="R499" s="79">
        <v>2019</v>
      </c>
      <c r="S499" s="170" t="s">
        <v>37</v>
      </c>
      <c r="T499" s="170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37.5" x14ac:dyDescent="0.3">
      <c r="A500" s="134"/>
      <c r="B500" s="4"/>
      <c r="C500" s="75"/>
      <c r="D500" s="75"/>
      <c r="E500" s="76"/>
      <c r="F500" s="76"/>
      <c r="G500" s="75"/>
      <c r="H500" s="75"/>
      <c r="I500" s="77"/>
      <c r="J500" s="77"/>
      <c r="K500" s="78" t="s">
        <v>378</v>
      </c>
      <c r="L500" s="72">
        <f>I498*O500</f>
        <v>69830.399999999994</v>
      </c>
      <c r="M500" s="72">
        <f>I498*P500</f>
        <v>26611.199999999997</v>
      </c>
      <c r="N500" s="72">
        <f t="shared" si="43"/>
        <v>96441.599999999991</v>
      </c>
      <c r="O500" s="72">
        <v>36.369999999999997</v>
      </c>
      <c r="P500" s="72">
        <v>13.86</v>
      </c>
      <c r="Q500" s="79">
        <v>2018</v>
      </c>
      <c r="R500" s="79">
        <v>2019</v>
      </c>
      <c r="S500" s="170" t="s">
        <v>37</v>
      </c>
      <c r="T500" s="170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 x14ac:dyDescent="0.3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229</v>
      </c>
      <c r="L501" s="72">
        <f>I498*O501</f>
        <v>2880000</v>
      </c>
      <c r="M501" s="72">
        <f>I498*P501</f>
        <v>78259.199999999997</v>
      </c>
      <c r="N501" s="72">
        <f>L501+M501</f>
        <v>2958259.2</v>
      </c>
      <c r="O501" s="72">
        <v>1500</v>
      </c>
      <c r="P501" s="72">
        <v>40.76</v>
      </c>
      <c r="Q501" s="79">
        <v>2018</v>
      </c>
      <c r="R501" s="79"/>
      <c r="S501" s="170" t="s">
        <v>37</v>
      </c>
      <c r="T501" s="170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 ht="37.5" x14ac:dyDescent="0.3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42</v>
      </c>
      <c r="L502" s="72">
        <f>I498*O502</f>
        <v>307200</v>
      </c>
      <c r="M502" s="72">
        <f>I498*P502</f>
        <v>30374.400000000001</v>
      </c>
      <c r="N502" s="72">
        <f>L502+M502</f>
        <v>337574.40000000002</v>
      </c>
      <c r="O502" s="72">
        <v>160</v>
      </c>
      <c r="P502" s="72">
        <v>15.82</v>
      </c>
      <c r="Q502" s="79">
        <v>2018</v>
      </c>
      <c r="R502" s="79">
        <v>2019</v>
      </c>
      <c r="S502" s="170" t="s">
        <v>37</v>
      </c>
      <c r="T502" s="170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 x14ac:dyDescent="0.3">
      <c r="A503" s="134"/>
      <c r="B503" s="4"/>
      <c r="C503" s="76">
        <v>5</v>
      </c>
      <c r="D503" s="75" t="s">
        <v>379</v>
      </c>
      <c r="E503" s="76">
        <v>1982</v>
      </c>
      <c r="F503" s="76"/>
      <c r="G503" s="76" t="s">
        <v>34</v>
      </c>
      <c r="H503" s="76">
        <v>3</v>
      </c>
      <c r="I503" s="81">
        <v>2160</v>
      </c>
      <c r="J503" s="81">
        <v>883.8</v>
      </c>
      <c r="K503" s="78" t="s">
        <v>53</v>
      </c>
      <c r="L503" s="72">
        <f>I503*O503</f>
        <v>76744.800000000003</v>
      </c>
      <c r="M503" s="72">
        <f>I503*P503</f>
        <v>24645.599999999999</v>
      </c>
      <c r="N503" s="72">
        <f t="shared" ref="N503:N504" si="44">L503+M503</f>
        <v>101390.39999999999</v>
      </c>
      <c r="O503" s="72">
        <v>35.53</v>
      </c>
      <c r="P503" s="72">
        <v>11.41</v>
      </c>
      <c r="Q503" s="79">
        <v>2018</v>
      </c>
      <c r="R503" s="79">
        <v>2019</v>
      </c>
      <c r="S503" s="170" t="s">
        <v>37</v>
      </c>
      <c r="T503" s="170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 x14ac:dyDescent="0.3">
      <c r="A504" s="134"/>
      <c r="B504" s="4"/>
      <c r="C504" s="76"/>
      <c r="D504" s="75"/>
      <c r="E504" s="76"/>
      <c r="F504" s="76"/>
      <c r="G504" s="76"/>
      <c r="H504" s="76"/>
      <c r="I504" s="81"/>
      <c r="J504" s="81"/>
      <c r="K504" s="82" t="s">
        <v>42</v>
      </c>
      <c r="L504" s="83">
        <f>I503*O504</f>
        <v>335880</v>
      </c>
      <c r="M504" s="83">
        <f>I503*P504</f>
        <v>32335.200000000001</v>
      </c>
      <c r="N504" s="83">
        <f t="shared" si="44"/>
        <v>368215.2</v>
      </c>
      <c r="O504" s="83">
        <v>155.5</v>
      </c>
      <c r="P504" s="83">
        <v>14.97</v>
      </c>
      <c r="Q504" s="84">
        <v>2018</v>
      </c>
      <c r="R504" s="84">
        <v>2019</v>
      </c>
      <c r="S504" s="172" t="s">
        <v>37</v>
      </c>
      <c r="T504" s="172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 x14ac:dyDescent="0.3">
      <c r="A505" s="134"/>
      <c r="B505" s="4"/>
      <c r="C505" s="76">
        <v>6</v>
      </c>
      <c r="D505" s="75" t="s">
        <v>380</v>
      </c>
      <c r="E505" s="76">
        <v>1989</v>
      </c>
      <c r="F505" s="76"/>
      <c r="G505" s="76" t="s">
        <v>34</v>
      </c>
      <c r="H505" s="76">
        <v>3</v>
      </c>
      <c r="I505" s="81">
        <v>2160</v>
      </c>
      <c r="J505" s="81">
        <v>1021.7</v>
      </c>
      <c r="K505" s="86" t="s">
        <v>42</v>
      </c>
      <c r="L505" s="87">
        <f>I505*O505</f>
        <v>335880</v>
      </c>
      <c r="M505" s="87">
        <f>I505*P505</f>
        <v>32335.200000000001</v>
      </c>
      <c r="N505" s="87">
        <f>L505+M505</f>
        <v>368215.2</v>
      </c>
      <c r="O505" s="87">
        <v>155.5</v>
      </c>
      <c r="P505" s="87">
        <v>14.97</v>
      </c>
      <c r="Q505" s="88">
        <v>2018</v>
      </c>
      <c r="R505" s="88">
        <v>2019</v>
      </c>
      <c r="S505" s="88" t="s">
        <v>37</v>
      </c>
      <c r="T505" s="88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 x14ac:dyDescent="0.3">
      <c r="A506" s="134"/>
      <c r="B506" s="4"/>
      <c r="C506" s="75"/>
      <c r="D506" s="75"/>
      <c r="E506" s="75"/>
      <c r="F506" s="76"/>
      <c r="G506" s="75"/>
      <c r="H506" s="75"/>
      <c r="I506" s="77"/>
      <c r="J506" s="77"/>
      <c r="K506" s="86" t="s">
        <v>53</v>
      </c>
      <c r="L506" s="87">
        <f>I505*O506</f>
        <v>76744.800000000003</v>
      </c>
      <c r="M506" s="87">
        <f>I505*P506</f>
        <v>24645.599999999999</v>
      </c>
      <c r="N506" s="87">
        <f>L506+M506</f>
        <v>101390.39999999999</v>
      </c>
      <c r="O506" s="171">
        <v>35.53</v>
      </c>
      <c r="P506" s="170">
        <v>11.41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61" customFormat="1" x14ac:dyDescent="0.3">
      <c r="A507" s="133"/>
      <c r="B507" s="1"/>
      <c r="C507" s="32"/>
      <c r="D507" s="62" t="s">
        <v>381</v>
      </c>
      <c r="E507" s="32"/>
      <c r="F507" s="32"/>
      <c r="G507" s="32"/>
      <c r="H507" s="32"/>
      <c r="I507" s="26"/>
      <c r="J507" s="32"/>
      <c r="K507" s="27"/>
      <c r="L507" s="26">
        <f>SUM(L508:L518)</f>
        <v>4772247.5559999999</v>
      </c>
      <c r="M507" s="30">
        <f>SUM(M508:M518)</f>
        <v>466769.47499999998</v>
      </c>
      <c r="N507" s="30">
        <f>SUM(N508:N518)</f>
        <v>5239017.0309999995</v>
      </c>
      <c r="O507" s="30"/>
      <c r="P507" s="171"/>
      <c r="Q507" s="30"/>
      <c r="R507" s="30"/>
      <c r="S507" s="30"/>
      <c r="T507" s="47"/>
    </row>
    <row r="508" spans="1:1025" ht="37.5" x14ac:dyDescent="0.3">
      <c r="C508" s="168">
        <v>1</v>
      </c>
      <c r="D508" s="63" t="s">
        <v>382</v>
      </c>
      <c r="E508" s="168">
        <v>1985</v>
      </c>
      <c r="F508" s="168"/>
      <c r="G508" s="168" t="s">
        <v>83</v>
      </c>
      <c r="H508" s="168">
        <v>5</v>
      </c>
      <c r="I508" s="167">
        <v>9753.5</v>
      </c>
      <c r="J508" s="168">
        <v>5581.2</v>
      </c>
      <c r="K508" s="64" t="s">
        <v>42</v>
      </c>
      <c r="L508" s="167">
        <f t="shared" ref="L508:L518" si="45">I508*O508</f>
        <v>1474729.2</v>
      </c>
      <c r="M508" s="171">
        <f t="shared" ref="M508:M518" si="46">I508*P508</f>
        <v>147277.85</v>
      </c>
      <c r="N508" s="171">
        <f t="shared" ref="N508:N518" si="47">L508+M508</f>
        <v>1622007.05</v>
      </c>
      <c r="O508" s="171">
        <v>151.19999999999999</v>
      </c>
      <c r="P508" s="171">
        <v>15.1</v>
      </c>
      <c r="Q508" s="30"/>
      <c r="R508" s="171"/>
      <c r="S508" s="170" t="s">
        <v>37</v>
      </c>
      <c r="T508" s="170" t="s">
        <v>265</v>
      </c>
    </row>
    <row r="509" spans="1:1025" ht="37.5" x14ac:dyDescent="0.3">
      <c r="C509" s="168">
        <v>2</v>
      </c>
      <c r="D509" s="63" t="s">
        <v>383</v>
      </c>
      <c r="E509" s="168">
        <v>1994</v>
      </c>
      <c r="F509" s="168"/>
      <c r="G509" s="168" t="s">
        <v>63</v>
      </c>
      <c r="H509" s="168">
        <v>2</v>
      </c>
      <c r="I509" s="167">
        <v>826.3</v>
      </c>
      <c r="J509" s="168">
        <v>481.9</v>
      </c>
      <c r="K509" s="64" t="s">
        <v>42</v>
      </c>
      <c r="L509" s="167">
        <f t="shared" si="45"/>
        <v>144602.5</v>
      </c>
      <c r="M509" s="171">
        <f t="shared" si="46"/>
        <v>13468.69</v>
      </c>
      <c r="N509" s="171">
        <f t="shared" si="47"/>
        <v>158071.19</v>
      </c>
      <c r="O509" s="171">
        <v>175</v>
      </c>
      <c r="P509" s="171">
        <v>16.3</v>
      </c>
      <c r="Q509" s="30"/>
      <c r="R509" s="171"/>
      <c r="S509" s="170" t="s">
        <v>37</v>
      </c>
      <c r="T509" s="170" t="s">
        <v>265</v>
      </c>
    </row>
    <row r="510" spans="1:1025" ht="37.5" x14ac:dyDescent="0.3">
      <c r="C510" s="168">
        <v>3</v>
      </c>
      <c r="D510" s="63" t="s">
        <v>384</v>
      </c>
      <c r="E510" s="168">
        <v>1983</v>
      </c>
      <c r="F510" s="168"/>
      <c r="G510" s="168" t="s">
        <v>34</v>
      </c>
      <c r="H510" s="168">
        <v>3</v>
      </c>
      <c r="I510" s="167">
        <v>2012.06</v>
      </c>
      <c r="J510" s="168">
        <v>952.2</v>
      </c>
      <c r="K510" s="64" t="s">
        <v>42</v>
      </c>
      <c r="L510" s="167">
        <f t="shared" si="45"/>
        <v>321929.59999999998</v>
      </c>
      <c r="M510" s="171">
        <f t="shared" si="46"/>
        <v>31307.653600000001</v>
      </c>
      <c r="N510" s="171">
        <f t="shared" si="47"/>
        <v>353237.2536</v>
      </c>
      <c r="O510" s="171">
        <v>160</v>
      </c>
      <c r="P510" s="171">
        <v>15.56</v>
      </c>
      <c r="Q510" s="30"/>
      <c r="R510" s="171"/>
      <c r="S510" s="170" t="s">
        <v>37</v>
      </c>
      <c r="T510" s="170" t="s">
        <v>265</v>
      </c>
    </row>
    <row r="511" spans="1:1025" ht="37.5" x14ac:dyDescent="0.3">
      <c r="C511" s="168">
        <v>4</v>
      </c>
      <c r="D511" s="63" t="s">
        <v>385</v>
      </c>
      <c r="E511" s="168">
        <v>1983</v>
      </c>
      <c r="F511" s="168"/>
      <c r="G511" s="168" t="s">
        <v>34</v>
      </c>
      <c r="H511" s="168">
        <v>3</v>
      </c>
      <c r="I511" s="167">
        <v>1604.89</v>
      </c>
      <c r="J511" s="168">
        <v>949.7</v>
      </c>
      <c r="K511" s="64" t="s">
        <v>42</v>
      </c>
      <c r="L511" s="167">
        <f t="shared" si="45"/>
        <v>256782.40000000002</v>
      </c>
      <c r="M511" s="171">
        <f t="shared" si="46"/>
        <v>24972.088400000001</v>
      </c>
      <c r="N511" s="171">
        <f t="shared" si="47"/>
        <v>281754.48840000003</v>
      </c>
      <c r="O511" s="171">
        <v>160</v>
      </c>
      <c r="P511" s="171">
        <v>15.56</v>
      </c>
      <c r="Q511" s="30"/>
      <c r="R511" s="171"/>
      <c r="S511" s="170" t="s">
        <v>37</v>
      </c>
      <c r="T511" s="170" t="s">
        <v>265</v>
      </c>
    </row>
    <row r="512" spans="1:1025" ht="37.5" x14ac:dyDescent="0.3">
      <c r="C512" s="168">
        <v>5</v>
      </c>
      <c r="D512" s="63" t="s">
        <v>386</v>
      </c>
      <c r="E512" s="168">
        <v>1988</v>
      </c>
      <c r="F512" s="168"/>
      <c r="G512" s="168" t="s">
        <v>83</v>
      </c>
      <c r="H512" s="168">
        <v>5</v>
      </c>
      <c r="I512" s="167">
        <v>8367.2999999999993</v>
      </c>
      <c r="J512" s="168">
        <v>5226.3</v>
      </c>
      <c r="K512" s="64" t="s">
        <v>42</v>
      </c>
      <c r="L512" s="167">
        <f t="shared" si="45"/>
        <v>1286221.3559999999</v>
      </c>
      <c r="M512" s="171">
        <f t="shared" si="46"/>
        <v>129776.82299999999</v>
      </c>
      <c r="N512" s="171">
        <f t="shared" si="47"/>
        <v>1415998.179</v>
      </c>
      <c r="O512" s="171">
        <v>153.72</v>
      </c>
      <c r="P512" s="171">
        <v>15.51</v>
      </c>
      <c r="Q512" s="30"/>
      <c r="R512" s="171"/>
      <c r="S512" s="170" t="s">
        <v>37</v>
      </c>
      <c r="T512" s="170" t="s">
        <v>265</v>
      </c>
    </row>
    <row r="513" spans="1:20" ht="37.5" x14ac:dyDescent="0.3">
      <c r="C513" s="168">
        <v>6</v>
      </c>
      <c r="D513" s="63" t="s">
        <v>387</v>
      </c>
      <c r="E513" s="168">
        <v>1980</v>
      </c>
      <c r="F513" s="168"/>
      <c r="G513" s="168" t="s">
        <v>63</v>
      </c>
      <c r="H513" s="168">
        <v>2</v>
      </c>
      <c r="I513" s="167">
        <v>1193.8</v>
      </c>
      <c r="J513" s="168">
        <v>713.7</v>
      </c>
      <c r="K513" s="64" t="s">
        <v>42</v>
      </c>
      <c r="L513" s="167">
        <f t="shared" si="45"/>
        <v>208915</v>
      </c>
      <c r="M513" s="171">
        <f t="shared" si="46"/>
        <v>19458.939999999999</v>
      </c>
      <c r="N513" s="171">
        <f t="shared" si="47"/>
        <v>228373.94</v>
      </c>
      <c r="O513" s="171">
        <v>175</v>
      </c>
      <c r="P513" s="171">
        <v>16.3</v>
      </c>
      <c r="Q513" s="30"/>
      <c r="R513" s="171"/>
      <c r="S513" s="170" t="s">
        <v>37</v>
      </c>
      <c r="T513" s="170" t="s">
        <v>265</v>
      </c>
    </row>
    <row r="514" spans="1:20" ht="37.5" x14ac:dyDescent="0.3">
      <c r="C514" s="168">
        <v>7</v>
      </c>
      <c r="D514" s="63" t="s">
        <v>388</v>
      </c>
      <c r="E514" s="168">
        <v>1988</v>
      </c>
      <c r="F514" s="168"/>
      <c r="G514" s="168" t="s">
        <v>63</v>
      </c>
      <c r="H514" s="168">
        <v>2</v>
      </c>
      <c r="I514" s="167">
        <v>1204.7</v>
      </c>
      <c r="J514" s="168">
        <v>748.1</v>
      </c>
      <c r="K514" s="64" t="s">
        <v>42</v>
      </c>
      <c r="L514" s="167">
        <f t="shared" si="45"/>
        <v>210822.5</v>
      </c>
      <c r="M514" s="171">
        <f t="shared" si="46"/>
        <v>19636.61</v>
      </c>
      <c r="N514" s="171">
        <f t="shared" si="47"/>
        <v>230459.11</v>
      </c>
      <c r="O514" s="171">
        <v>175</v>
      </c>
      <c r="P514" s="171">
        <v>16.3</v>
      </c>
      <c r="Q514" s="30"/>
      <c r="R514" s="171"/>
      <c r="S514" s="170" t="s">
        <v>37</v>
      </c>
      <c r="T514" s="170" t="s">
        <v>265</v>
      </c>
    </row>
    <row r="515" spans="1:20" ht="37.5" x14ac:dyDescent="0.3">
      <c r="C515" s="168">
        <v>8</v>
      </c>
      <c r="D515" s="63" t="s">
        <v>389</v>
      </c>
      <c r="E515" s="168">
        <v>1989</v>
      </c>
      <c r="F515" s="168"/>
      <c r="G515" s="168" t="s">
        <v>63</v>
      </c>
      <c r="H515" s="168">
        <v>2</v>
      </c>
      <c r="I515" s="167">
        <v>1260.2</v>
      </c>
      <c r="J515" s="168">
        <v>725.3</v>
      </c>
      <c r="K515" s="64" t="s">
        <v>42</v>
      </c>
      <c r="L515" s="167">
        <f t="shared" si="45"/>
        <v>220535</v>
      </c>
      <c r="M515" s="171">
        <f t="shared" si="46"/>
        <v>20541.260000000002</v>
      </c>
      <c r="N515" s="171">
        <f t="shared" si="47"/>
        <v>241076.26</v>
      </c>
      <c r="O515" s="171">
        <v>175</v>
      </c>
      <c r="P515" s="171">
        <v>16.3</v>
      </c>
      <c r="Q515" s="30"/>
      <c r="R515" s="171"/>
      <c r="S515" s="170" t="s">
        <v>37</v>
      </c>
      <c r="T515" s="170" t="s">
        <v>265</v>
      </c>
    </row>
    <row r="516" spans="1:20" ht="37.5" x14ac:dyDescent="0.3">
      <c r="C516" s="168">
        <v>9</v>
      </c>
      <c r="D516" s="63" t="s">
        <v>390</v>
      </c>
      <c r="E516" s="168">
        <v>1990</v>
      </c>
      <c r="F516" s="168"/>
      <c r="G516" s="168" t="s">
        <v>63</v>
      </c>
      <c r="H516" s="168">
        <v>2</v>
      </c>
      <c r="I516" s="167">
        <v>1244.9000000000001</v>
      </c>
      <c r="J516" s="168">
        <v>741.4</v>
      </c>
      <c r="K516" s="64" t="s">
        <v>42</v>
      </c>
      <c r="L516" s="167">
        <f t="shared" si="45"/>
        <v>217857.50000000003</v>
      </c>
      <c r="M516" s="171">
        <f t="shared" si="46"/>
        <v>20291.870000000003</v>
      </c>
      <c r="N516" s="171">
        <f t="shared" si="47"/>
        <v>238149.37000000002</v>
      </c>
      <c r="O516" s="171">
        <v>175</v>
      </c>
      <c r="P516" s="171">
        <v>16.3</v>
      </c>
      <c r="Q516" s="30"/>
      <c r="R516" s="171"/>
      <c r="S516" s="170" t="s">
        <v>37</v>
      </c>
      <c r="T516" s="170" t="s">
        <v>265</v>
      </c>
    </row>
    <row r="517" spans="1:20" ht="37.5" x14ac:dyDescent="0.3">
      <c r="C517" s="168">
        <v>10</v>
      </c>
      <c r="D517" s="63" t="s">
        <v>391</v>
      </c>
      <c r="E517" s="168">
        <v>1990</v>
      </c>
      <c r="F517" s="168"/>
      <c r="G517" s="168" t="s">
        <v>63</v>
      </c>
      <c r="H517" s="168">
        <v>2</v>
      </c>
      <c r="I517" s="167">
        <v>1261.8</v>
      </c>
      <c r="J517" s="168">
        <v>778.9</v>
      </c>
      <c r="K517" s="64" t="s">
        <v>42</v>
      </c>
      <c r="L517" s="167">
        <f t="shared" si="45"/>
        <v>220815</v>
      </c>
      <c r="M517" s="171">
        <f t="shared" si="46"/>
        <v>20567.34</v>
      </c>
      <c r="N517" s="171">
        <f t="shared" si="47"/>
        <v>241382.34</v>
      </c>
      <c r="O517" s="171">
        <v>175</v>
      </c>
      <c r="P517" s="171">
        <v>16.3</v>
      </c>
      <c r="Q517" s="30"/>
      <c r="R517" s="171"/>
      <c r="S517" s="170" t="s">
        <v>37</v>
      </c>
      <c r="T517" s="170" t="s">
        <v>265</v>
      </c>
    </row>
    <row r="518" spans="1:20" ht="37.5" x14ac:dyDescent="0.3">
      <c r="C518" s="168">
        <v>11</v>
      </c>
      <c r="D518" s="63" t="s">
        <v>392</v>
      </c>
      <c r="E518" s="168">
        <v>1989</v>
      </c>
      <c r="F518" s="168"/>
      <c r="G518" s="168" t="s">
        <v>63</v>
      </c>
      <c r="H518" s="168">
        <v>2</v>
      </c>
      <c r="I518" s="167">
        <v>1194.5</v>
      </c>
      <c r="J518" s="168">
        <v>781.7</v>
      </c>
      <c r="K518" s="64" t="s">
        <v>42</v>
      </c>
      <c r="L518" s="167">
        <f t="shared" si="45"/>
        <v>209037.5</v>
      </c>
      <c r="M518" s="171">
        <f t="shared" si="46"/>
        <v>19470.350000000002</v>
      </c>
      <c r="N518" s="171">
        <f t="shared" si="47"/>
        <v>228507.85</v>
      </c>
      <c r="O518" s="171">
        <v>175</v>
      </c>
      <c r="P518" s="171">
        <v>16.3</v>
      </c>
      <c r="Q518" s="30"/>
      <c r="R518" s="171"/>
      <c r="S518" s="170" t="s">
        <v>37</v>
      </c>
      <c r="T518" s="170" t="s">
        <v>265</v>
      </c>
    </row>
    <row r="519" spans="1:20" s="61" customFormat="1" ht="37.5" x14ac:dyDescent="0.3">
      <c r="A519" s="133"/>
      <c r="B519" s="1"/>
      <c r="C519" s="32"/>
      <c r="D519" s="62" t="s">
        <v>137</v>
      </c>
      <c r="E519" s="32"/>
      <c r="F519" s="32"/>
      <c r="G519" s="32"/>
      <c r="H519" s="32"/>
      <c r="I519" s="26"/>
      <c r="J519" s="32"/>
      <c r="K519" s="27"/>
      <c r="L519" s="26">
        <f>SUM(L520:L525)</f>
        <v>1146395.48</v>
      </c>
      <c r="M519" s="30">
        <f>SUM(M520:M525)</f>
        <v>107436.56200000001</v>
      </c>
      <c r="N519" s="30">
        <f>SUM(N520:N525)</f>
        <v>1253832.0419999999</v>
      </c>
      <c r="O519" s="30"/>
      <c r="P519" s="171"/>
      <c r="Q519" s="30"/>
      <c r="R519" s="30"/>
      <c r="S519" s="30"/>
      <c r="T519" s="47"/>
    </row>
    <row r="520" spans="1:20" ht="37.5" x14ac:dyDescent="0.3">
      <c r="C520" s="168">
        <v>1</v>
      </c>
      <c r="D520" s="63" t="s">
        <v>393</v>
      </c>
      <c r="E520" s="168">
        <v>1986</v>
      </c>
      <c r="F520" s="168"/>
      <c r="G520" s="168" t="s">
        <v>34</v>
      </c>
      <c r="H520" s="168">
        <v>2</v>
      </c>
      <c r="I520" s="167">
        <v>1474.5</v>
      </c>
      <c r="J520" s="168">
        <v>799.5</v>
      </c>
      <c r="K520" s="64" t="s">
        <v>42</v>
      </c>
      <c r="L520" s="167">
        <f t="shared" ref="L520:L525" si="48">I520*O520</f>
        <v>241582.08000000002</v>
      </c>
      <c r="M520" s="171">
        <f t="shared" ref="M520:M525" si="49">I520*P520</f>
        <v>23326.59</v>
      </c>
      <c r="N520" s="171">
        <f t="shared" ref="N520:N525" si="50">L520+M520</f>
        <v>264908.67000000004</v>
      </c>
      <c r="O520" s="171">
        <v>163.84</v>
      </c>
      <c r="P520" s="171">
        <v>15.82</v>
      </c>
      <c r="Q520" s="30"/>
      <c r="R520" s="171"/>
      <c r="S520" s="170" t="s">
        <v>37</v>
      </c>
      <c r="T520" s="170" t="s">
        <v>265</v>
      </c>
    </row>
    <row r="521" spans="1:20" ht="37.5" x14ac:dyDescent="0.3">
      <c r="C521" s="168">
        <v>2</v>
      </c>
      <c r="D521" s="63" t="s">
        <v>394</v>
      </c>
      <c r="E521" s="168">
        <v>1981</v>
      </c>
      <c r="F521" s="168"/>
      <c r="G521" s="168" t="s">
        <v>34</v>
      </c>
      <c r="H521" s="168">
        <v>2</v>
      </c>
      <c r="I521" s="167">
        <v>1553.9</v>
      </c>
      <c r="J521" s="168">
        <v>625.20000000000005</v>
      </c>
      <c r="K521" s="64" t="s">
        <v>42</v>
      </c>
      <c r="L521" s="167">
        <f t="shared" si="48"/>
        <v>265716.90000000002</v>
      </c>
      <c r="M521" s="171">
        <f t="shared" si="49"/>
        <v>24582.698</v>
      </c>
      <c r="N521" s="171">
        <f t="shared" si="50"/>
        <v>290299.598</v>
      </c>
      <c r="O521" s="171">
        <v>171</v>
      </c>
      <c r="P521" s="171">
        <v>15.82</v>
      </c>
      <c r="Q521" s="30"/>
      <c r="R521" s="171"/>
      <c r="S521" s="170" t="s">
        <v>37</v>
      </c>
      <c r="T521" s="170" t="s">
        <v>265</v>
      </c>
    </row>
    <row r="522" spans="1:20" ht="37.5" x14ac:dyDescent="0.3">
      <c r="C522" s="168">
        <v>3</v>
      </c>
      <c r="D522" s="63" t="s">
        <v>395</v>
      </c>
      <c r="E522" s="168">
        <v>1981</v>
      </c>
      <c r="F522" s="168"/>
      <c r="G522" s="168" t="s">
        <v>63</v>
      </c>
      <c r="H522" s="168">
        <v>2</v>
      </c>
      <c r="I522" s="167">
        <v>427.4</v>
      </c>
      <c r="J522" s="168">
        <v>243.8</v>
      </c>
      <c r="K522" s="64" t="s">
        <v>42</v>
      </c>
      <c r="L522" s="167">
        <f t="shared" si="48"/>
        <v>74795</v>
      </c>
      <c r="M522" s="171">
        <f t="shared" si="49"/>
        <v>6966.62</v>
      </c>
      <c r="N522" s="171">
        <f t="shared" si="50"/>
        <v>81761.62</v>
      </c>
      <c r="O522" s="171">
        <v>175</v>
      </c>
      <c r="P522" s="171">
        <v>16.3</v>
      </c>
      <c r="Q522" s="30"/>
      <c r="R522" s="171"/>
      <c r="S522" s="170" t="s">
        <v>37</v>
      </c>
      <c r="T522" s="170" t="s">
        <v>265</v>
      </c>
    </row>
    <row r="523" spans="1:20" ht="37.5" x14ac:dyDescent="0.3">
      <c r="C523" s="168">
        <v>4</v>
      </c>
      <c r="D523" s="63" t="s">
        <v>396</v>
      </c>
      <c r="E523" s="168">
        <v>1983</v>
      </c>
      <c r="F523" s="168"/>
      <c r="G523" s="168" t="s">
        <v>63</v>
      </c>
      <c r="H523" s="168">
        <v>2</v>
      </c>
      <c r="I523" s="167">
        <v>836.28</v>
      </c>
      <c r="J523" s="168">
        <v>468</v>
      </c>
      <c r="K523" s="64" t="s">
        <v>42</v>
      </c>
      <c r="L523" s="167">
        <f t="shared" si="48"/>
        <v>146349</v>
      </c>
      <c r="M523" s="171">
        <f t="shared" si="49"/>
        <v>13631.364</v>
      </c>
      <c r="N523" s="171">
        <f t="shared" si="50"/>
        <v>159980.364</v>
      </c>
      <c r="O523" s="171">
        <v>175</v>
      </c>
      <c r="P523" s="171">
        <v>16.3</v>
      </c>
      <c r="Q523" s="30"/>
      <c r="R523" s="171"/>
      <c r="S523" s="170" t="s">
        <v>37</v>
      </c>
      <c r="T523" s="170" t="s">
        <v>265</v>
      </c>
    </row>
    <row r="524" spans="1:20" ht="37.5" x14ac:dyDescent="0.3">
      <c r="C524" s="168">
        <v>5</v>
      </c>
      <c r="D524" s="63" t="s">
        <v>397</v>
      </c>
      <c r="E524" s="168">
        <v>1950</v>
      </c>
      <c r="F524" s="168"/>
      <c r="G524" s="168" t="s">
        <v>63</v>
      </c>
      <c r="H524" s="168">
        <v>1</v>
      </c>
      <c r="I524" s="167">
        <v>1319.2</v>
      </c>
      <c r="J524" s="168">
        <v>726.9</v>
      </c>
      <c r="K524" s="64" t="s">
        <v>42</v>
      </c>
      <c r="L524" s="167">
        <f t="shared" si="48"/>
        <v>230860</v>
      </c>
      <c r="M524" s="171">
        <f t="shared" si="49"/>
        <v>21502.960000000003</v>
      </c>
      <c r="N524" s="171">
        <f t="shared" si="50"/>
        <v>252362.96</v>
      </c>
      <c r="O524" s="171">
        <v>175</v>
      </c>
      <c r="P524" s="171">
        <v>16.3</v>
      </c>
      <c r="Q524" s="30"/>
      <c r="R524" s="171"/>
      <c r="S524" s="170" t="s">
        <v>37</v>
      </c>
      <c r="T524" s="170" t="s">
        <v>265</v>
      </c>
    </row>
    <row r="525" spans="1:20" ht="37.5" x14ac:dyDescent="0.3">
      <c r="C525" s="168">
        <v>6</v>
      </c>
      <c r="D525" s="63" t="s">
        <v>398</v>
      </c>
      <c r="E525" s="168">
        <v>1982</v>
      </c>
      <c r="F525" s="168"/>
      <c r="G525" s="168" t="s">
        <v>63</v>
      </c>
      <c r="H525" s="168">
        <v>2</v>
      </c>
      <c r="I525" s="167">
        <v>1069.0999999999999</v>
      </c>
      <c r="J525" s="168">
        <v>685.2</v>
      </c>
      <c r="K525" s="64" t="s">
        <v>42</v>
      </c>
      <c r="L525" s="167">
        <f t="shared" si="48"/>
        <v>187092.49999999997</v>
      </c>
      <c r="M525" s="171">
        <f t="shared" si="49"/>
        <v>17426.329999999998</v>
      </c>
      <c r="N525" s="171">
        <f t="shared" si="50"/>
        <v>204518.82999999996</v>
      </c>
      <c r="O525" s="171">
        <v>175</v>
      </c>
      <c r="P525" s="171">
        <v>16.3</v>
      </c>
      <c r="Q525" s="30"/>
      <c r="R525" s="171"/>
      <c r="S525" s="170" t="s">
        <v>37</v>
      </c>
      <c r="T525" s="170" t="s">
        <v>265</v>
      </c>
    </row>
    <row r="526" spans="1:20" s="61" customFormat="1" x14ac:dyDescent="0.3">
      <c r="A526" s="133"/>
      <c r="B526" s="1"/>
      <c r="C526" s="32"/>
      <c r="D526" s="62" t="s">
        <v>143</v>
      </c>
      <c r="E526" s="32"/>
      <c r="F526" s="32"/>
      <c r="G526" s="32"/>
      <c r="H526" s="32"/>
      <c r="I526" s="26"/>
      <c r="J526" s="32"/>
      <c r="K526" s="27"/>
      <c r="L526" s="26">
        <f>SUM(L527:L542)</f>
        <v>21166229.734899998</v>
      </c>
      <c r="M526" s="30">
        <f>SUM(M527:M542)</f>
        <v>777297.79049999989</v>
      </c>
      <c r="N526" s="30">
        <f>SUM(N527:N542)</f>
        <v>21943527.525400005</v>
      </c>
      <c r="O526" s="30"/>
      <c r="P526" s="171"/>
      <c r="Q526" s="30"/>
      <c r="R526" s="30"/>
      <c r="S526" s="30"/>
      <c r="T526" s="47"/>
    </row>
    <row r="527" spans="1:20" ht="37.5" x14ac:dyDescent="0.3">
      <c r="C527" s="168">
        <v>1</v>
      </c>
      <c r="D527" s="63" t="s">
        <v>399</v>
      </c>
      <c r="E527" s="168">
        <v>1981</v>
      </c>
      <c r="F527" s="168"/>
      <c r="G527" s="168" t="s">
        <v>83</v>
      </c>
      <c r="H527" s="168">
        <v>5</v>
      </c>
      <c r="I527" s="167">
        <v>4132.6000000000004</v>
      </c>
      <c r="J527" s="168">
        <v>2167.8000000000002</v>
      </c>
      <c r="K527" s="64" t="s">
        <v>42</v>
      </c>
      <c r="L527" s="167">
        <f>I527*O527</f>
        <v>635263.272</v>
      </c>
      <c r="M527" s="171">
        <f>I527*P527</f>
        <v>64096.626000000004</v>
      </c>
      <c r="N527" s="171">
        <f t="shared" ref="N527:N542" si="51">L527+M527</f>
        <v>699359.89800000004</v>
      </c>
      <c r="O527" s="171">
        <v>153.72</v>
      </c>
      <c r="P527" s="171">
        <v>15.51</v>
      </c>
      <c r="Q527" s="30"/>
      <c r="R527" s="171"/>
      <c r="S527" s="170" t="s">
        <v>37</v>
      </c>
      <c r="T527" s="170" t="s">
        <v>265</v>
      </c>
    </row>
    <row r="528" spans="1:20" ht="37.5" x14ac:dyDescent="0.3">
      <c r="C528" s="168">
        <v>2</v>
      </c>
      <c r="D528" s="63" t="s">
        <v>400</v>
      </c>
      <c r="E528" s="168">
        <v>1987</v>
      </c>
      <c r="F528" s="168"/>
      <c r="G528" s="168" t="s">
        <v>34</v>
      </c>
      <c r="H528" s="168">
        <v>2</v>
      </c>
      <c r="I528" s="167">
        <v>698</v>
      </c>
      <c r="J528" s="168">
        <v>325.60000000000002</v>
      </c>
      <c r="K528" s="64" t="s">
        <v>42</v>
      </c>
      <c r="L528" s="167">
        <f>I528*O528</f>
        <v>114360.32000000001</v>
      </c>
      <c r="M528" s="171">
        <f>I528*P528</f>
        <v>11042.36</v>
      </c>
      <c r="N528" s="171">
        <f t="shared" si="51"/>
        <v>125402.68000000001</v>
      </c>
      <c r="O528" s="171">
        <v>163.84</v>
      </c>
      <c r="P528" s="171">
        <v>15.82</v>
      </c>
      <c r="Q528" s="30"/>
      <c r="R528" s="171"/>
      <c r="S528" s="170" t="s">
        <v>37</v>
      </c>
      <c r="T528" s="170" t="s">
        <v>265</v>
      </c>
    </row>
    <row r="529" spans="1:20" ht="37.5" x14ac:dyDescent="0.3">
      <c r="C529" s="168">
        <v>3</v>
      </c>
      <c r="D529" s="63" t="s">
        <v>401</v>
      </c>
      <c r="E529" s="168">
        <v>1972</v>
      </c>
      <c r="F529" s="168"/>
      <c r="G529" s="168" t="s">
        <v>402</v>
      </c>
      <c r="H529" s="168">
        <v>4</v>
      </c>
      <c r="I529" s="167">
        <v>4076.42</v>
      </c>
      <c r="J529" s="168">
        <v>1194.9000000000001</v>
      </c>
      <c r="K529" s="64" t="s">
        <v>45</v>
      </c>
      <c r="L529" s="167">
        <f>I529*O529</f>
        <v>1664116.9366000001</v>
      </c>
      <c r="M529" s="171">
        <f>I529*P529</f>
        <v>63469.859400000001</v>
      </c>
      <c r="N529" s="171">
        <f t="shared" si="51"/>
        <v>1727586.7960000001</v>
      </c>
      <c r="O529" s="171">
        <v>408.23</v>
      </c>
      <c r="P529" s="171">
        <v>15.57</v>
      </c>
      <c r="Q529" s="30"/>
      <c r="R529" s="171"/>
      <c r="S529" s="170" t="s">
        <v>37</v>
      </c>
      <c r="T529" s="170" t="s">
        <v>265</v>
      </c>
    </row>
    <row r="530" spans="1:20" x14ac:dyDescent="0.3">
      <c r="C530" s="168"/>
      <c r="D530" s="63"/>
      <c r="E530" s="168"/>
      <c r="F530" s="168"/>
      <c r="G530" s="168"/>
      <c r="H530" s="168"/>
      <c r="I530" s="167"/>
      <c r="J530" s="168"/>
      <c r="K530" s="64" t="s">
        <v>229</v>
      </c>
      <c r="L530" s="167">
        <f>I529*O530</f>
        <v>4070835.3045999999</v>
      </c>
      <c r="M530" s="171">
        <f>I529*P530</f>
        <v>87113.095400000006</v>
      </c>
      <c r="N530" s="171">
        <f t="shared" si="51"/>
        <v>4157948.4</v>
      </c>
      <c r="O530" s="171">
        <v>998.63</v>
      </c>
      <c r="P530" s="171">
        <v>21.37</v>
      </c>
      <c r="Q530" s="30"/>
      <c r="R530" s="171"/>
      <c r="S530" s="170" t="s">
        <v>37</v>
      </c>
      <c r="T530" s="170" t="s">
        <v>265</v>
      </c>
    </row>
    <row r="531" spans="1:20" ht="37.5" x14ac:dyDescent="0.3">
      <c r="C531" s="168">
        <v>4</v>
      </c>
      <c r="D531" s="63" t="s">
        <v>403</v>
      </c>
      <c r="E531" s="168">
        <v>1958</v>
      </c>
      <c r="F531" s="168"/>
      <c r="G531" s="168" t="s">
        <v>63</v>
      </c>
      <c r="H531" s="168">
        <v>2</v>
      </c>
      <c r="I531" s="167">
        <v>924.7</v>
      </c>
      <c r="J531" s="168">
        <v>544.20000000000005</v>
      </c>
      <c r="K531" s="64" t="s">
        <v>45</v>
      </c>
      <c r="L531" s="167">
        <f>I531*O531</f>
        <v>429208.75200000004</v>
      </c>
      <c r="M531" s="171">
        <f>I531*P531</f>
        <v>17254.902000000002</v>
      </c>
      <c r="N531" s="171">
        <f t="shared" si="51"/>
        <v>446463.65400000004</v>
      </c>
      <c r="O531" s="171">
        <v>464.16</v>
      </c>
      <c r="P531" s="171">
        <v>18.66</v>
      </c>
      <c r="Q531" s="30"/>
      <c r="R531" s="171"/>
      <c r="S531" s="170" t="s">
        <v>37</v>
      </c>
      <c r="T531" s="170" t="s">
        <v>265</v>
      </c>
    </row>
    <row r="532" spans="1:20" ht="56.25" x14ac:dyDescent="0.3">
      <c r="C532" s="168"/>
      <c r="D532" s="63"/>
      <c r="E532" s="168"/>
      <c r="F532" s="168"/>
      <c r="G532" s="168"/>
      <c r="H532" s="168"/>
      <c r="I532" s="167"/>
      <c r="J532" s="168"/>
      <c r="K532" s="64" t="s">
        <v>35</v>
      </c>
      <c r="L532" s="167">
        <f>I531*O532</f>
        <v>54076.455999999998</v>
      </c>
      <c r="M532" s="171">
        <f>I531*O532</f>
        <v>54076.455999999998</v>
      </c>
      <c r="N532" s="171">
        <f t="shared" si="51"/>
        <v>108152.912</v>
      </c>
      <c r="O532" s="171">
        <v>58.48</v>
      </c>
      <c r="P532" s="171">
        <v>13.34</v>
      </c>
      <c r="Q532" s="30"/>
      <c r="R532" s="171"/>
      <c r="S532" s="170" t="s">
        <v>37</v>
      </c>
      <c r="T532" s="170" t="s">
        <v>265</v>
      </c>
    </row>
    <row r="533" spans="1:20" x14ac:dyDescent="0.3">
      <c r="C533" s="168"/>
      <c r="D533" s="63"/>
      <c r="E533" s="168"/>
      <c r="F533" s="168"/>
      <c r="G533" s="168"/>
      <c r="H533" s="168"/>
      <c r="I533" s="167"/>
      <c r="J533" s="168"/>
      <c r="K533" s="64" t="s">
        <v>229</v>
      </c>
      <c r="L533" s="167">
        <f>I531*O533</f>
        <v>984592.81900000002</v>
      </c>
      <c r="M533" s="171">
        <f>I531*P533</f>
        <v>37191.434000000001</v>
      </c>
      <c r="N533" s="171">
        <f t="shared" si="51"/>
        <v>1021784.253</v>
      </c>
      <c r="O533" s="171">
        <v>1064.77</v>
      </c>
      <c r="P533" s="171">
        <v>40.22</v>
      </c>
      <c r="Q533" s="30"/>
      <c r="R533" s="171"/>
      <c r="S533" s="170" t="s">
        <v>37</v>
      </c>
      <c r="T533" s="170" t="s">
        <v>265</v>
      </c>
    </row>
    <row r="534" spans="1:20" ht="37.5" x14ac:dyDescent="0.3">
      <c r="C534" s="168">
        <v>5</v>
      </c>
      <c r="D534" s="63" t="s">
        <v>404</v>
      </c>
      <c r="E534" s="168">
        <v>1970</v>
      </c>
      <c r="F534" s="168"/>
      <c r="G534" s="168" t="s">
        <v>34</v>
      </c>
      <c r="H534" s="168">
        <v>5</v>
      </c>
      <c r="I534" s="167">
        <v>7021.53</v>
      </c>
      <c r="J534" s="168">
        <v>3872.33</v>
      </c>
      <c r="K534" s="64" t="s">
        <v>45</v>
      </c>
      <c r="L534" s="167">
        <f>I534*O534</f>
        <v>2876159.1185999997</v>
      </c>
      <c r="M534" s="171">
        <f>I534*P534</f>
        <v>111923.18819999999</v>
      </c>
      <c r="N534" s="171">
        <f t="shared" si="51"/>
        <v>2988082.3067999999</v>
      </c>
      <c r="O534" s="171">
        <v>409.62</v>
      </c>
      <c r="P534" s="171">
        <v>15.94</v>
      </c>
      <c r="Q534" s="30"/>
      <c r="R534" s="171"/>
      <c r="S534" s="170" t="s">
        <v>37</v>
      </c>
      <c r="T534" s="170" t="s">
        <v>265</v>
      </c>
    </row>
    <row r="535" spans="1:20" x14ac:dyDescent="0.3">
      <c r="C535" s="168"/>
      <c r="D535" s="63"/>
      <c r="E535" s="168"/>
      <c r="F535" s="168"/>
      <c r="G535" s="168"/>
      <c r="H535" s="168"/>
      <c r="I535" s="167"/>
      <c r="J535" s="168"/>
      <c r="K535" s="64" t="s">
        <v>229</v>
      </c>
      <c r="L535" s="167">
        <f>I534*O535</f>
        <v>7598699.7659999998</v>
      </c>
      <c r="M535" s="171">
        <f>I534*P535</f>
        <v>162618.6348</v>
      </c>
      <c r="N535" s="171">
        <f t="shared" si="51"/>
        <v>7761318.4007999999</v>
      </c>
      <c r="O535" s="171">
        <v>1082.2</v>
      </c>
      <c r="P535" s="171">
        <v>23.16</v>
      </c>
      <c r="Q535" s="30"/>
      <c r="R535" s="171"/>
      <c r="S535" s="170" t="s">
        <v>37</v>
      </c>
      <c r="T535" s="170" t="s">
        <v>265</v>
      </c>
    </row>
    <row r="536" spans="1:20" ht="37.5" x14ac:dyDescent="0.3">
      <c r="C536" s="168">
        <v>6</v>
      </c>
      <c r="D536" s="63" t="s">
        <v>405</v>
      </c>
      <c r="E536" s="168">
        <v>1983</v>
      </c>
      <c r="F536" s="168"/>
      <c r="G536" s="168" t="s">
        <v>34</v>
      </c>
      <c r="H536" s="168">
        <v>2</v>
      </c>
      <c r="I536" s="167">
        <v>687.2</v>
      </c>
      <c r="J536" s="168">
        <v>374.9</v>
      </c>
      <c r="K536" s="64" t="s">
        <v>42</v>
      </c>
      <c r="L536" s="167">
        <f>I536*O536</f>
        <v>117511.20000000001</v>
      </c>
      <c r="M536" s="171">
        <f>I536*P536</f>
        <v>10871.504000000001</v>
      </c>
      <c r="N536" s="171">
        <f t="shared" si="51"/>
        <v>128382.70400000001</v>
      </c>
      <c r="O536" s="171">
        <v>171</v>
      </c>
      <c r="P536" s="171">
        <v>15.82</v>
      </c>
      <c r="Q536" s="30"/>
      <c r="R536" s="171"/>
      <c r="S536" s="170" t="s">
        <v>37</v>
      </c>
      <c r="T536" s="170" t="s">
        <v>265</v>
      </c>
    </row>
    <row r="537" spans="1:20" ht="56.25" x14ac:dyDescent="0.3">
      <c r="C537" s="168">
        <v>7</v>
      </c>
      <c r="D537" s="63" t="s">
        <v>406</v>
      </c>
      <c r="E537" s="168">
        <v>1958</v>
      </c>
      <c r="F537" s="168"/>
      <c r="G537" s="168" t="s">
        <v>56</v>
      </c>
      <c r="H537" s="168">
        <v>2</v>
      </c>
      <c r="I537" s="167">
        <v>813.57</v>
      </c>
      <c r="J537" s="168">
        <v>439.27</v>
      </c>
      <c r="K537" s="64" t="s">
        <v>42</v>
      </c>
      <c r="L537" s="167">
        <f>I537*O537</f>
        <v>133425.48000000001</v>
      </c>
      <c r="M537" s="171">
        <f>I537*P537</f>
        <v>12374.399700000002</v>
      </c>
      <c r="N537" s="171">
        <f t="shared" si="51"/>
        <v>145799.87970000002</v>
      </c>
      <c r="O537" s="171">
        <v>164</v>
      </c>
      <c r="P537" s="171">
        <v>15.21</v>
      </c>
      <c r="Q537" s="30"/>
      <c r="R537" s="171"/>
      <c r="S537" s="170" t="s">
        <v>37</v>
      </c>
      <c r="T537" s="170" t="s">
        <v>265</v>
      </c>
    </row>
    <row r="538" spans="1:20" ht="37.5" x14ac:dyDescent="0.3">
      <c r="C538" s="168"/>
      <c r="D538" s="63"/>
      <c r="E538" s="168"/>
      <c r="F538" s="168"/>
      <c r="G538" s="168"/>
      <c r="H538" s="168"/>
      <c r="I538" s="167"/>
      <c r="J538" s="168"/>
      <c r="K538" s="64" t="s">
        <v>45</v>
      </c>
      <c r="L538" s="167">
        <f>I537*O538</f>
        <v>377626.65120000002</v>
      </c>
      <c r="M538" s="171">
        <f>I537*P538</f>
        <v>15181.216200000001</v>
      </c>
      <c r="N538" s="171">
        <f t="shared" si="51"/>
        <v>392807.86740000005</v>
      </c>
      <c r="O538" s="171">
        <v>464.16</v>
      </c>
      <c r="P538" s="171">
        <v>18.66</v>
      </c>
      <c r="Q538" s="30"/>
      <c r="R538" s="171"/>
      <c r="S538" s="170" t="s">
        <v>37</v>
      </c>
      <c r="T538" s="170" t="s">
        <v>265</v>
      </c>
    </row>
    <row r="539" spans="1:20" x14ac:dyDescent="0.3">
      <c r="C539" s="168"/>
      <c r="D539" s="63"/>
      <c r="E539" s="168"/>
      <c r="F539" s="168"/>
      <c r="G539" s="168"/>
      <c r="H539" s="168"/>
      <c r="I539" s="167"/>
      <c r="J539" s="168"/>
      <c r="K539" s="64" t="s">
        <v>229</v>
      </c>
      <c r="L539" s="167">
        <f>I537*O539</f>
        <v>886376.37930000003</v>
      </c>
      <c r="M539" s="171">
        <f>I537*P539</f>
        <v>32526.528599999998</v>
      </c>
      <c r="N539" s="171">
        <f t="shared" si="51"/>
        <v>918902.90789999999</v>
      </c>
      <c r="O539" s="171">
        <v>1089.49</v>
      </c>
      <c r="P539" s="171">
        <v>39.979999999999997</v>
      </c>
      <c r="Q539" s="30"/>
      <c r="R539" s="171"/>
      <c r="S539" s="170" t="s">
        <v>37</v>
      </c>
      <c r="T539" s="170" t="s">
        <v>265</v>
      </c>
    </row>
    <row r="540" spans="1:20" ht="56.25" x14ac:dyDescent="0.3">
      <c r="C540" s="168">
        <v>8</v>
      </c>
      <c r="D540" s="63" t="s">
        <v>407</v>
      </c>
      <c r="E540" s="168">
        <v>1958</v>
      </c>
      <c r="F540" s="168"/>
      <c r="G540" s="168" t="s">
        <v>56</v>
      </c>
      <c r="H540" s="168">
        <v>2</v>
      </c>
      <c r="I540" s="167">
        <v>779.06</v>
      </c>
      <c r="J540" s="168">
        <v>412.76</v>
      </c>
      <c r="K540" s="64" t="s">
        <v>45</v>
      </c>
      <c r="L540" s="167">
        <f>I540*O540</f>
        <v>361608.48959999997</v>
      </c>
      <c r="M540" s="171">
        <f>I540*P540</f>
        <v>14537.259599999999</v>
      </c>
      <c r="N540" s="171">
        <f t="shared" si="51"/>
        <v>376145.74919999996</v>
      </c>
      <c r="O540" s="171">
        <v>464.16</v>
      </c>
      <c r="P540" s="171">
        <v>18.66</v>
      </c>
      <c r="Q540" s="30"/>
      <c r="R540" s="171"/>
      <c r="S540" s="170" t="s">
        <v>37</v>
      </c>
      <c r="T540" s="170" t="s">
        <v>265</v>
      </c>
    </row>
    <row r="541" spans="1:20" ht="37.5" x14ac:dyDescent="0.3">
      <c r="C541" s="168">
        <v>9</v>
      </c>
      <c r="D541" s="63" t="s">
        <v>408</v>
      </c>
      <c r="E541" s="168">
        <v>1973</v>
      </c>
      <c r="F541" s="168"/>
      <c r="G541" s="168" t="s">
        <v>34</v>
      </c>
      <c r="H541" s="168">
        <v>4</v>
      </c>
      <c r="I541" s="167">
        <v>2898.48</v>
      </c>
      <c r="J541" s="168">
        <v>1445.7</v>
      </c>
      <c r="K541" s="64" t="s">
        <v>42</v>
      </c>
      <c r="L541" s="167">
        <f>I541*O541</f>
        <v>450713.64</v>
      </c>
      <c r="M541" s="171">
        <f>I541*P541</f>
        <v>43390.245600000002</v>
      </c>
      <c r="N541" s="171">
        <f t="shared" si="51"/>
        <v>494103.88560000004</v>
      </c>
      <c r="O541" s="171">
        <v>155.5</v>
      </c>
      <c r="P541" s="171">
        <v>14.97</v>
      </c>
      <c r="Q541" s="30"/>
      <c r="R541" s="171"/>
      <c r="S541" s="170" t="s">
        <v>37</v>
      </c>
      <c r="T541" s="170" t="s">
        <v>265</v>
      </c>
    </row>
    <row r="542" spans="1:20" ht="37.5" x14ac:dyDescent="0.3">
      <c r="C542" s="168">
        <v>10</v>
      </c>
      <c r="D542" s="63" t="s">
        <v>409</v>
      </c>
      <c r="E542" s="168">
        <v>1965</v>
      </c>
      <c r="F542" s="168"/>
      <c r="G542" s="168" t="s">
        <v>34</v>
      </c>
      <c r="H542" s="168">
        <v>4</v>
      </c>
      <c r="I542" s="167">
        <v>2647.3</v>
      </c>
      <c r="J542" s="168">
        <v>1621.7</v>
      </c>
      <c r="K542" s="64" t="s">
        <v>42</v>
      </c>
      <c r="L542" s="167">
        <f>I542*O542</f>
        <v>411655.15</v>
      </c>
      <c r="M542" s="171">
        <f>I542*P542</f>
        <v>39630.081000000006</v>
      </c>
      <c r="N542" s="171">
        <f t="shared" si="51"/>
        <v>451285.23100000003</v>
      </c>
      <c r="O542" s="171">
        <v>155.5</v>
      </c>
      <c r="P542" s="171">
        <v>14.97</v>
      </c>
      <c r="Q542" s="30"/>
      <c r="R542" s="171"/>
      <c r="S542" s="170" t="s">
        <v>37</v>
      </c>
      <c r="T542" s="170" t="s">
        <v>265</v>
      </c>
    </row>
    <row r="543" spans="1:20" s="61" customFormat="1" x14ac:dyDescent="0.3">
      <c r="A543" s="133"/>
      <c r="B543" s="1"/>
      <c r="C543" s="32"/>
      <c r="D543" s="62" t="s">
        <v>162</v>
      </c>
      <c r="E543" s="32"/>
      <c r="F543" s="32"/>
      <c r="G543" s="32"/>
      <c r="H543" s="32"/>
      <c r="I543" s="26"/>
      <c r="J543" s="32"/>
      <c r="K543" s="27"/>
      <c r="L543" s="26">
        <f>SUM(L544:L546)</f>
        <v>1216985.4450000001</v>
      </c>
      <c r="M543" s="30">
        <f>SUM(M544:M546)</f>
        <v>118223.766</v>
      </c>
      <c r="N543" s="30">
        <f>SUM(N544:N546)</f>
        <v>1335209.2109999999</v>
      </c>
      <c r="O543" s="30"/>
      <c r="P543" s="171"/>
      <c r="Q543" s="30"/>
      <c r="R543" s="30"/>
      <c r="S543" s="30"/>
      <c r="T543" s="47"/>
    </row>
    <row r="544" spans="1:20" ht="37.5" x14ac:dyDescent="0.3">
      <c r="C544" s="168">
        <v>1</v>
      </c>
      <c r="D544" s="63" t="s">
        <v>410</v>
      </c>
      <c r="E544" s="168">
        <v>1990</v>
      </c>
      <c r="F544" s="168"/>
      <c r="G544" s="168" t="s">
        <v>34</v>
      </c>
      <c r="H544" s="168">
        <v>3</v>
      </c>
      <c r="I544" s="167">
        <v>2475</v>
      </c>
      <c r="J544" s="168">
        <v>1286.4000000000001</v>
      </c>
      <c r="K544" s="64" t="s">
        <v>42</v>
      </c>
      <c r="L544" s="167">
        <f>I544*O544</f>
        <v>396000</v>
      </c>
      <c r="M544" s="171">
        <f>I544*P544</f>
        <v>38511</v>
      </c>
      <c r="N544" s="171">
        <f>L544+M544</f>
        <v>434511</v>
      </c>
      <c r="O544" s="171">
        <v>160</v>
      </c>
      <c r="P544" s="171">
        <v>15.56</v>
      </c>
      <c r="Q544" s="30"/>
      <c r="R544" s="171"/>
      <c r="S544" s="170" t="s">
        <v>37</v>
      </c>
      <c r="T544" s="170" t="s">
        <v>265</v>
      </c>
    </row>
    <row r="545" spans="1:20" ht="37.5" x14ac:dyDescent="0.3">
      <c r="C545" s="168">
        <v>2</v>
      </c>
      <c r="D545" s="63" t="s">
        <v>411</v>
      </c>
      <c r="E545" s="168">
        <v>1976</v>
      </c>
      <c r="F545" s="168"/>
      <c r="G545" s="168" t="s">
        <v>34</v>
      </c>
      <c r="H545" s="168">
        <v>4</v>
      </c>
      <c r="I545" s="167">
        <v>3855.6</v>
      </c>
      <c r="J545" s="168">
        <v>2221.8000000000002</v>
      </c>
      <c r="K545" s="64" t="s">
        <v>42</v>
      </c>
      <c r="L545" s="167">
        <f>I545*O545</f>
        <v>616896</v>
      </c>
      <c r="M545" s="171">
        <f>I545*P545</f>
        <v>59993.135999999999</v>
      </c>
      <c r="N545" s="171">
        <f>L545+M545</f>
        <v>676889.13599999994</v>
      </c>
      <c r="O545" s="171">
        <v>160</v>
      </c>
      <c r="P545" s="171">
        <v>15.56</v>
      </c>
      <c r="Q545" s="30"/>
      <c r="R545" s="171"/>
      <c r="S545" s="170" t="s">
        <v>37</v>
      </c>
      <c r="T545" s="170" t="s">
        <v>265</v>
      </c>
    </row>
    <row r="546" spans="1:20" ht="37.5" x14ac:dyDescent="0.3">
      <c r="C546" s="168">
        <v>3</v>
      </c>
      <c r="D546" s="63" t="s">
        <v>412</v>
      </c>
      <c r="E546" s="168">
        <v>1965</v>
      </c>
      <c r="F546" s="168"/>
      <c r="G546" s="168" t="s">
        <v>34</v>
      </c>
      <c r="H546" s="168">
        <v>2</v>
      </c>
      <c r="I546" s="167">
        <v>1246.5</v>
      </c>
      <c r="J546" s="168">
        <v>706.8</v>
      </c>
      <c r="K546" s="64" t="s">
        <v>42</v>
      </c>
      <c r="L546" s="167">
        <f>I546*O546</f>
        <v>204089.44499999998</v>
      </c>
      <c r="M546" s="171">
        <f>I546*P546</f>
        <v>19719.63</v>
      </c>
      <c r="N546" s="171">
        <f>L546+M546</f>
        <v>223809.07499999998</v>
      </c>
      <c r="O546" s="171">
        <v>163.72999999999999</v>
      </c>
      <c r="P546" s="171">
        <v>15.82</v>
      </c>
      <c r="Q546" s="30"/>
      <c r="R546" s="171"/>
      <c r="S546" s="170" t="s">
        <v>37</v>
      </c>
      <c r="T546" s="170" t="s">
        <v>265</v>
      </c>
    </row>
    <row r="547" spans="1:20" s="61" customFormat="1" x14ac:dyDescent="0.3">
      <c r="A547" s="133"/>
      <c r="B547" s="1"/>
      <c r="C547" s="32"/>
      <c r="D547" s="62" t="s">
        <v>413</v>
      </c>
      <c r="E547" s="32"/>
      <c r="F547" s="32"/>
      <c r="G547" s="32"/>
      <c r="H547" s="32"/>
      <c r="I547" s="26"/>
      <c r="J547" s="32"/>
      <c r="K547" s="27"/>
      <c r="L547" s="26">
        <f>SUM(L548:L550)</f>
        <v>2437815</v>
      </c>
      <c r="M547" s="30">
        <f>SUM(M548:M550)</f>
        <v>95163.37</v>
      </c>
      <c r="N547" s="30">
        <f>SUM(N548:N550)</f>
        <v>2532978.37</v>
      </c>
      <c r="O547" s="30"/>
      <c r="P547" s="171"/>
      <c r="Q547" s="30"/>
      <c r="R547" s="30"/>
      <c r="S547" s="30"/>
      <c r="T547" s="47"/>
    </row>
    <row r="548" spans="1:20" ht="37.5" x14ac:dyDescent="0.3">
      <c r="C548" s="168">
        <v>1</v>
      </c>
      <c r="D548" s="63" t="s">
        <v>414</v>
      </c>
      <c r="E548" s="168">
        <v>1982</v>
      </c>
      <c r="F548" s="168"/>
      <c r="G548" s="168" t="s">
        <v>63</v>
      </c>
      <c r="H548" s="168">
        <v>2</v>
      </c>
      <c r="I548" s="167">
        <v>1351.6</v>
      </c>
      <c r="J548" s="168">
        <v>777.1</v>
      </c>
      <c r="K548" s="64" t="s">
        <v>42</v>
      </c>
      <c r="L548" s="167">
        <f>I548*O548</f>
        <v>236529.99999999997</v>
      </c>
      <c r="M548" s="171">
        <f>I548*P548</f>
        <v>21449.891999999996</v>
      </c>
      <c r="N548" s="171">
        <f>L548+M548</f>
        <v>257979.89199999996</v>
      </c>
      <c r="O548" s="171">
        <v>175</v>
      </c>
      <c r="P548" s="171">
        <v>15.87</v>
      </c>
      <c r="Q548" s="30"/>
      <c r="R548" s="171"/>
      <c r="S548" s="170" t="s">
        <v>37</v>
      </c>
      <c r="T548" s="170" t="s">
        <v>265</v>
      </c>
    </row>
    <row r="549" spans="1:20" ht="37.5" x14ac:dyDescent="0.3">
      <c r="C549" s="168">
        <v>2</v>
      </c>
      <c r="D549" s="63" t="s">
        <v>415</v>
      </c>
      <c r="E549" s="168">
        <v>1982</v>
      </c>
      <c r="F549" s="168"/>
      <c r="G549" s="168" t="s">
        <v>63</v>
      </c>
      <c r="H549" s="168">
        <v>2</v>
      </c>
      <c r="I549" s="167">
        <v>1314.2</v>
      </c>
      <c r="J549" s="168">
        <v>741.2</v>
      </c>
      <c r="K549" s="64" t="s">
        <v>42</v>
      </c>
      <c r="L549" s="167">
        <f>O549*I549</f>
        <v>229985</v>
      </c>
      <c r="M549" s="171">
        <f>I549*P549</f>
        <v>20856.353999999999</v>
      </c>
      <c r="N549" s="171">
        <f>L549+M549</f>
        <v>250841.35399999999</v>
      </c>
      <c r="O549" s="171">
        <v>175</v>
      </c>
      <c r="P549" s="171">
        <v>15.87</v>
      </c>
      <c r="Q549" s="30"/>
      <c r="R549" s="171"/>
      <c r="S549" s="170" t="s">
        <v>37</v>
      </c>
      <c r="T549" s="170" t="s">
        <v>265</v>
      </c>
    </row>
    <row r="550" spans="1:20" x14ac:dyDescent="0.3">
      <c r="C550" s="168"/>
      <c r="D550" s="63"/>
      <c r="E550" s="168"/>
      <c r="F550" s="168"/>
      <c r="G550" s="168"/>
      <c r="H550" s="168"/>
      <c r="I550" s="167"/>
      <c r="J550" s="168"/>
      <c r="K550" s="64" t="s">
        <v>229</v>
      </c>
      <c r="L550" s="167">
        <f>I549*O550</f>
        <v>1971300</v>
      </c>
      <c r="M550" s="171">
        <f>I549*P550</f>
        <v>52857.124000000003</v>
      </c>
      <c r="N550" s="171">
        <f>L550+M550</f>
        <v>2024157.1240000001</v>
      </c>
      <c r="O550" s="171">
        <v>1500</v>
      </c>
      <c r="P550" s="171">
        <v>40.22</v>
      </c>
      <c r="Q550" s="30"/>
      <c r="R550" s="171"/>
      <c r="S550" s="170" t="s">
        <v>37</v>
      </c>
      <c r="T550" s="170" t="s">
        <v>265</v>
      </c>
    </row>
    <row r="551" spans="1:20" s="61" customFormat="1" x14ac:dyDescent="0.3">
      <c r="A551" s="133"/>
      <c r="B551" s="1"/>
      <c r="C551" s="32"/>
      <c r="D551" s="62" t="s">
        <v>169</v>
      </c>
      <c r="E551" s="32"/>
      <c r="F551" s="32"/>
      <c r="G551" s="32"/>
      <c r="H551" s="32"/>
      <c r="I551" s="26"/>
      <c r="J551" s="32"/>
      <c r="K551" s="27"/>
      <c r="L551" s="26">
        <f>SUM(L552:L555)</f>
        <v>1122771.9554000001</v>
      </c>
      <c r="M551" s="30">
        <f>SUM(M552:M555)</f>
        <v>49324.928800000002</v>
      </c>
      <c r="N551" s="30">
        <f>SUM(N552:N555)</f>
        <v>1172096.8842</v>
      </c>
      <c r="O551" s="30"/>
      <c r="P551" s="171"/>
      <c r="Q551" s="30"/>
      <c r="R551" s="30"/>
      <c r="S551" s="30"/>
      <c r="T551" s="47"/>
    </row>
    <row r="552" spans="1:20" ht="56.25" x14ac:dyDescent="0.3">
      <c r="C552" s="168">
        <v>1</v>
      </c>
      <c r="D552" s="63" t="s">
        <v>416</v>
      </c>
      <c r="E552" s="168">
        <v>1966</v>
      </c>
      <c r="F552" s="168"/>
      <c r="G552" s="168" t="s">
        <v>56</v>
      </c>
      <c r="H552" s="168">
        <v>2</v>
      </c>
      <c r="I552" s="167">
        <v>589.13</v>
      </c>
      <c r="J552" s="168">
        <v>354.13</v>
      </c>
      <c r="K552" s="64" t="s">
        <v>42</v>
      </c>
      <c r="L552" s="167">
        <f>I552*O552</f>
        <v>96581.972200000004</v>
      </c>
      <c r="M552" s="171">
        <f>I552*P552</f>
        <v>8960.667300000001</v>
      </c>
      <c r="N552" s="171">
        <f>L552+M552</f>
        <v>105542.6395</v>
      </c>
      <c r="O552" s="171">
        <v>163.94</v>
      </c>
      <c r="P552" s="171">
        <v>15.21</v>
      </c>
      <c r="Q552" s="30"/>
      <c r="R552" s="171"/>
      <c r="S552" s="170" t="s">
        <v>37</v>
      </c>
      <c r="T552" s="170" t="s">
        <v>265</v>
      </c>
    </row>
    <row r="553" spans="1:20" ht="37.5" x14ac:dyDescent="0.3">
      <c r="C553" s="168"/>
      <c r="D553" s="63"/>
      <c r="E553" s="168"/>
      <c r="F553" s="168"/>
      <c r="G553" s="168"/>
      <c r="H553" s="168"/>
      <c r="I553" s="167"/>
      <c r="J553" s="168"/>
      <c r="K553" s="64" t="s">
        <v>45</v>
      </c>
      <c r="L553" s="167">
        <f>I552*O553</f>
        <v>273450.5808</v>
      </c>
      <c r="M553" s="171">
        <f>I552*P553</f>
        <v>10993.165800000001</v>
      </c>
      <c r="N553" s="171">
        <f>L553+M553</f>
        <v>284443.74660000001</v>
      </c>
      <c r="O553" s="171">
        <v>464.16</v>
      </c>
      <c r="P553" s="171">
        <v>18.66</v>
      </c>
      <c r="Q553" s="30"/>
      <c r="R553" s="171"/>
      <c r="S553" s="170" t="s">
        <v>37</v>
      </c>
      <c r="T553" s="170" t="s">
        <v>265</v>
      </c>
    </row>
    <row r="554" spans="1:20" x14ac:dyDescent="0.3">
      <c r="C554" s="168"/>
      <c r="D554" s="63"/>
      <c r="E554" s="168"/>
      <c r="F554" s="168"/>
      <c r="G554" s="168"/>
      <c r="H554" s="168"/>
      <c r="I554" s="167"/>
      <c r="J554" s="168"/>
      <c r="K554" s="64" t="s">
        <v>229</v>
      </c>
      <c r="L554" s="167">
        <f>I552*O554</f>
        <v>658576.64440000011</v>
      </c>
      <c r="M554" s="171">
        <f>I552*P554</f>
        <v>20790.397699999998</v>
      </c>
      <c r="N554" s="171">
        <f>L554+M554</f>
        <v>679367.04210000008</v>
      </c>
      <c r="O554" s="171">
        <v>1117.8800000000001</v>
      </c>
      <c r="P554" s="171">
        <v>35.29</v>
      </c>
      <c r="Q554" s="30"/>
      <c r="R554" s="171"/>
      <c r="S554" s="170" t="s">
        <v>37</v>
      </c>
      <c r="T554" s="170" t="s">
        <v>265</v>
      </c>
    </row>
    <row r="555" spans="1:20" ht="37.5" x14ac:dyDescent="0.3">
      <c r="C555" s="168">
        <v>2</v>
      </c>
      <c r="D555" s="63" t="s">
        <v>171</v>
      </c>
      <c r="E555" s="168">
        <v>1968</v>
      </c>
      <c r="F555" s="168"/>
      <c r="G555" s="168" t="s">
        <v>63</v>
      </c>
      <c r="H555" s="168">
        <v>2</v>
      </c>
      <c r="I555" s="167">
        <v>562.29999999999995</v>
      </c>
      <c r="J555" s="168">
        <v>324.2</v>
      </c>
      <c r="K555" s="64" t="s">
        <v>42</v>
      </c>
      <c r="L555" s="167">
        <f>I555*O555</f>
        <v>94162.758000000002</v>
      </c>
      <c r="M555" s="171">
        <f>I555*P555</f>
        <v>8580.6979999999985</v>
      </c>
      <c r="N555" s="171">
        <f>L555+M555</f>
        <v>102743.45600000001</v>
      </c>
      <c r="O555" s="171">
        <v>167.46</v>
      </c>
      <c r="P555" s="171">
        <v>15.26</v>
      </c>
      <c r="Q555" s="30"/>
      <c r="R555" s="171"/>
      <c r="S555" s="170" t="s">
        <v>37</v>
      </c>
      <c r="T555" s="170" t="s">
        <v>265</v>
      </c>
    </row>
    <row r="556" spans="1:20" s="61" customFormat="1" x14ac:dyDescent="0.3">
      <c r="A556" s="133"/>
      <c r="B556" s="1"/>
      <c r="C556" s="32"/>
      <c r="D556" s="62" t="s">
        <v>172</v>
      </c>
      <c r="E556" s="32"/>
      <c r="F556" s="32"/>
      <c r="G556" s="32"/>
      <c r="H556" s="32"/>
      <c r="I556" s="26"/>
      <c r="J556" s="32"/>
      <c r="K556" s="27"/>
      <c r="L556" s="26">
        <f>SUM(L557:L742)</f>
        <v>167843484.03083995</v>
      </c>
      <c r="M556" s="26">
        <f>SUM(M557:M742)</f>
        <v>7852491.2155800024</v>
      </c>
      <c r="N556" s="26">
        <f>SUM(N557:N742)</f>
        <v>175695975.24641997</v>
      </c>
      <c r="O556" s="30"/>
      <c r="P556" s="171"/>
      <c r="Q556" s="30"/>
      <c r="R556" s="30"/>
      <c r="S556" s="30"/>
      <c r="T556" s="47"/>
    </row>
    <row r="557" spans="1:20" ht="75" customHeight="1" x14ac:dyDescent="0.3">
      <c r="C557" s="168">
        <v>1</v>
      </c>
      <c r="D557" s="169" t="s">
        <v>417</v>
      </c>
      <c r="E557" s="168">
        <v>1969</v>
      </c>
      <c r="F557" s="168"/>
      <c r="G557" s="170" t="s">
        <v>34</v>
      </c>
      <c r="H557" s="168">
        <v>4</v>
      </c>
      <c r="I557" s="167">
        <v>5116</v>
      </c>
      <c r="J557" s="171">
        <f>1907.6+715.9</f>
        <v>2623.5</v>
      </c>
      <c r="K557" s="169" t="s">
        <v>42</v>
      </c>
      <c r="L557" s="49">
        <f>O557*I557</f>
        <v>818560</v>
      </c>
      <c r="M557" s="171">
        <f>I557*P557</f>
        <v>79604.960000000006</v>
      </c>
      <c r="N557" s="171">
        <f>L557+M557</f>
        <v>898164.96</v>
      </c>
      <c r="O557" s="171">
        <v>160</v>
      </c>
      <c r="P557" s="171">
        <v>15.56</v>
      </c>
      <c r="Q557" s="170"/>
      <c r="R557" s="89"/>
      <c r="S557" s="170" t="s">
        <v>37</v>
      </c>
      <c r="T557" s="170" t="s">
        <v>265</v>
      </c>
    </row>
    <row r="558" spans="1:20" x14ac:dyDescent="0.3">
      <c r="C558" s="168"/>
      <c r="D558" s="169"/>
      <c r="E558" s="168"/>
      <c r="F558" s="168"/>
      <c r="G558" s="170"/>
      <c r="H558" s="168"/>
      <c r="I558" s="167"/>
      <c r="J558" s="171"/>
      <c r="K558" s="169" t="s">
        <v>418</v>
      </c>
      <c r="L558" s="49">
        <f>O558*I557</f>
        <v>201672.72</v>
      </c>
      <c r="M558" s="171">
        <f>I557*P558</f>
        <v>4297.4399999999996</v>
      </c>
      <c r="N558" s="171">
        <f>L558+M558</f>
        <v>205970.16</v>
      </c>
      <c r="O558" s="171">
        <v>39.42</v>
      </c>
      <c r="P558" s="171">
        <v>0.84</v>
      </c>
      <c r="Q558" s="170"/>
      <c r="R558" s="89"/>
      <c r="S558" s="170" t="s">
        <v>37</v>
      </c>
      <c r="T558" s="170" t="s">
        <v>265</v>
      </c>
    </row>
    <row r="559" spans="1:20" ht="37.5" x14ac:dyDescent="0.3">
      <c r="C559" s="168">
        <v>2</v>
      </c>
      <c r="D559" s="169" t="s">
        <v>419</v>
      </c>
      <c r="E559" s="168">
        <v>1976</v>
      </c>
      <c r="F559" s="168"/>
      <c r="G559" s="170" t="s">
        <v>34</v>
      </c>
      <c r="H559" s="168">
        <v>4</v>
      </c>
      <c r="I559" s="167">
        <f>J559*1.8</f>
        <v>3084.6600000000003</v>
      </c>
      <c r="J559" s="167">
        <v>1713.7</v>
      </c>
      <c r="K559" s="90" t="s">
        <v>42</v>
      </c>
      <c r="L559" s="94">
        <f>I559*O559</f>
        <v>493545.60000000003</v>
      </c>
      <c r="M559" s="171">
        <f>I559*P559</f>
        <v>47997.309600000008</v>
      </c>
      <c r="N559" s="171">
        <f>L559+M559</f>
        <v>541542.90960000001</v>
      </c>
      <c r="O559" s="171">
        <v>160</v>
      </c>
      <c r="P559" s="171">
        <v>15.56</v>
      </c>
      <c r="Q559" s="170"/>
      <c r="R559" s="89"/>
      <c r="S559" s="170" t="s">
        <v>37</v>
      </c>
      <c r="T559" s="170" t="s">
        <v>265</v>
      </c>
    </row>
    <row r="560" spans="1:20" ht="37.5" x14ac:dyDescent="0.3">
      <c r="C560" s="168"/>
      <c r="D560" s="169"/>
      <c r="E560" s="168"/>
      <c r="F560" s="168"/>
      <c r="G560" s="170"/>
      <c r="H560" s="168"/>
      <c r="I560" s="167"/>
      <c r="J560" s="167"/>
      <c r="K560" s="90" t="s">
        <v>45</v>
      </c>
      <c r="L560" s="94">
        <f>O560*I559</f>
        <v>1263538.4292000001</v>
      </c>
      <c r="M560" s="171">
        <f>I559*P560</f>
        <v>49169.4804</v>
      </c>
      <c r="N560" s="171">
        <f t="shared" ref="N560:N623" si="52">L560+M560</f>
        <v>1312707.9096000001</v>
      </c>
      <c r="O560" s="171">
        <v>409.62</v>
      </c>
      <c r="P560" s="171">
        <v>15.94</v>
      </c>
      <c r="Q560" s="170"/>
      <c r="R560" s="89"/>
      <c r="S560" s="170" t="s">
        <v>37</v>
      </c>
      <c r="T560" s="170" t="s">
        <v>265</v>
      </c>
    </row>
    <row r="561" spans="3:20" ht="56.25" x14ac:dyDescent="0.3">
      <c r="C561" s="168"/>
      <c r="D561" s="169"/>
      <c r="E561" s="168"/>
      <c r="F561" s="168"/>
      <c r="G561" s="170"/>
      <c r="H561" s="168"/>
      <c r="I561" s="167"/>
      <c r="J561" s="167"/>
      <c r="K561" s="90" t="s">
        <v>35</v>
      </c>
      <c r="L561" s="94">
        <f>O561*I559</f>
        <v>169378.68059999999</v>
      </c>
      <c r="M561" s="171">
        <f>I559*P561</f>
        <v>38404.017</v>
      </c>
      <c r="N561" s="171">
        <f t="shared" si="52"/>
        <v>207782.69759999998</v>
      </c>
      <c r="O561" s="171">
        <v>54.91</v>
      </c>
      <c r="P561" s="171">
        <v>12.45</v>
      </c>
      <c r="Q561" s="170"/>
      <c r="R561" s="89"/>
      <c r="S561" s="170" t="s">
        <v>37</v>
      </c>
      <c r="T561" s="170" t="s">
        <v>265</v>
      </c>
    </row>
    <row r="562" spans="3:20" ht="37.5" x14ac:dyDescent="0.3">
      <c r="C562" s="168"/>
      <c r="D562" s="169"/>
      <c r="E562" s="168"/>
      <c r="F562" s="168"/>
      <c r="G562" s="170"/>
      <c r="H562" s="168"/>
      <c r="I562" s="167"/>
      <c r="J562" s="167"/>
      <c r="K562" s="90" t="s">
        <v>53</v>
      </c>
      <c r="L562" s="94">
        <f>I559*O562</f>
        <v>109597.96980000002</v>
      </c>
      <c r="M562" s="171">
        <f>I559*P562</f>
        <v>35195.970600000001</v>
      </c>
      <c r="N562" s="171">
        <f t="shared" si="52"/>
        <v>144793.94040000002</v>
      </c>
      <c r="O562" s="171">
        <v>35.53</v>
      </c>
      <c r="P562" s="171">
        <v>11.41</v>
      </c>
      <c r="Q562" s="170"/>
      <c r="R562" s="89"/>
      <c r="S562" s="170" t="s">
        <v>37</v>
      </c>
      <c r="T562" s="170" t="s">
        <v>265</v>
      </c>
    </row>
    <row r="563" spans="3:20" ht="56.25" x14ac:dyDescent="0.3">
      <c r="C563" s="168"/>
      <c r="D563" s="169"/>
      <c r="E563" s="168"/>
      <c r="F563" s="168"/>
      <c r="G563" s="170"/>
      <c r="H563" s="168"/>
      <c r="I563" s="167"/>
      <c r="J563" s="167"/>
      <c r="K563" s="90" t="s">
        <v>84</v>
      </c>
      <c r="L563" s="94">
        <f>I559*O563</f>
        <v>426114.93239999999</v>
      </c>
      <c r="M563" s="171">
        <f>I559*P563</f>
        <v>43894.711800000005</v>
      </c>
      <c r="N563" s="171">
        <f t="shared" si="52"/>
        <v>470009.64419999998</v>
      </c>
      <c r="O563" s="171">
        <v>138.13999999999999</v>
      </c>
      <c r="P563" s="171">
        <v>14.23</v>
      </c>
      <c r="Q563" s="170"/>
      <c r="R563" s="89"/>
      <c r="S563" s="170" t="s">
        <v>37</v>
      </c>
      <c r="T563" s="170" t="s">
        <v>265</v>
      </c>
    </row>
    <row r="564" spans="3:20" ht="37.5" x14ac:dyDescent="0.3">
      <c r="C564" s="168">
        <v>3</v>
      </c>
      <c r="D564" s="90" t="s">
        <v>420</v>
      </c>
      <c r="E564" s="168">
        <v>1981</v>
      </c>
      <c r="F564" s="168"/>
      <c r="G564" s="168" t="s">
        <v>421</v>
      </c>
      <c r="H564" s="168">
        <v>5</v>
      </c>
      <c r="I564" s="167">
        <f>J564*1.8</f>
        <v>4925.2680000000009</v>
      </c>
      <c r="J564" s="167">
        <v>2736.26</v>
      </c>
      <c r="K564" s="90" t="s">
        <v>42</v>
      </c>
      <c r="L564" s="49">
        <f>I564*O564</f>
        <v>720172.68696000008</v>
      </c>
      <c r="M564" s="171">
        <f>I564*P564</f>
        <v>73238.735160000011</v>
      </c>
      <c r="N564" s="171">
        <f t="shared" si="52"/>
        <v>793411.42212000012</v>
      </c>
      <c r="O564" s="171">
        <v>146.22</v>
      </c>
      <c r="P564" s="171">
        <v>14.87</v>
      </c>
      <c r="Q564" s="170"/>
      <c r="R564" s="89"/>
      <c r="S564" s="170" t="s">
        <v>37</v>
      </c>
      <c r="T564" s="170" t="s">
        <v>265</v>
      </c>
    </row>
    <row r="565" spans="3:20" x14ac:dyDescent="0.3">
      <c r="C565" s="168"/>
      <c r="D565" s="90"/>
      <c r="E565" s="168"/>
      <c r="F565" s="168"/>
      <c r="G565" s="168"/>
      <c r="H565" s="168"/>
      <c r="I565" s="167"/>
      <c r="J565" s="167"/>
      <c r="K565" s="90" t="s">
        <v>229</v>
      </c>
      <c r="L565" s="49">
        <f>O565*I564</f>
        <v>4918520.382840001</v>
      </c>
      <c r="M565" s="171">
        <f>P565*I564</f>
        <v>105252.97716000002</v>
      </c>
      <c r="N565" s="171">
        <f t="shared" si="52"/>
        <v>5023773.3600000013</v>
      </c>
      <c r="O565" s="171">
        <v>998.63</v>
      </c>
      <c r="P565" s="171">
        <v>21.37</v>
      </c>
      <c r="Q565" s="170"/>
      <c r="R565" s="89"/>
      <c r="S565" s="170" t="s">
        <v>37</v>
      </c>
      <c r="T565" s="170" t="s">
        <v>265</v>
      </c>
    </row>
    <row r="566" spans="3:20" ht="37.5" x14ac:dyDescent="0.3">
      <c r="C566" s="168">
        <v>4</v>
      </c>
      <c r="D566" s="90" t="s">
        <v>422</v>
      </c>
      <c r="E566" s="168">
        <v>1982</v>
      </c>
      <c r="F566" s="168"/>
      <c r="G566" s="168" t="s">
        <v>421</v>
      </c>
      <c r="H566" s="168">
        <v>5</v>
      </c>
      <c r="I566" s="167">
        <f>J566*1.8</f>
        <v>4848.6419999999998</v>
      </c>
      <c r="J566" s="167">
        <v>2693.69</v>
      </c>
      <c r="K566" s="90" t="s">
        <v>42</v>
      </c>
      <c r="L566" s="49">
        <f>I566*O566</f>
        <v>708968.43323999993</v>
      </c>
      <c r="M566" s="171">
        <f>I566*P566</f>
        <v>72099.30653999999</v>
      </c>
      <c r="N566" s="171">
        <f t="shared" si="52"/>
        <v>781067.73977999995</v>
      </c>
      <c r="O566" s="171">
        <v>146.22</v>
      </c>
      <c r="P566" s="171">
        <v>14.87</v>
      </c>
      <c r="Q566" s="170"/>
      <c r="R566" s="89"/>
      <c r="S566" s="170" t="s">
        <v>37</v>
      </c>
      <c r="T566" s="170" t="s">
        <v>265</v>
      </c>
    </row>
    <row r="567" spans="3:20" ht="37.5" x14ac:dyDescent="0.3">
      <c r="C567" s="168">
        <v>5</v>
      </c>
      <c r="D567" s="90" t="s">
        <v>423</v>
      </c>
      <c r="E567" s="168">
        <v>1930</v>
      </c>
      <c r="F567" s="168"/>
      <c r="G567" s="168" t="s">
        <v>63</v>
      </c>
      <c r="H567" s="168">
        <v>2</v>
      </c>
      <c r="I567" s="167">
        <v>849.8</v>
      </c>
      <c r="J567" s="167">
        <v>471.9</v>
      </c>
      <c r="K567" s="90" t="s">
        <v>42</v>
      </c>
      <c r="L567" s="49">
        <f>O567*I567</f>
        <v>110474</v>
      </c>
      <c r="M567" s="171">
        <f>I567*P567</f>
        <v>13477.828</v>
      </c>
      <c r="N567" s="171">
        <f t="shared" si="52"/>
        <v>123951.82799999999</v>
      </c>
      <c r="O567" s="171">
        <v>130</v>
      </c>
      <c r="P567" s="171">
        <v>15.86</v>
      </c>
      <c r="Q567" s="170"/>
      <c r="R567" s="89"/>
      <c r="S567" s="170" t="s">
        <v>37</v>
      </c>
      <c r="T567" s="170" t="s">
        <v>265</v>
      </c>
    </row>
    <row r="568" spans="3:20" x14ac:dyDescent="0.3">
      <c r="C568" s="168"/>
      <c r="D568" s="90"/>
      <c r="E568" s="168"/>
      <c r="F568" s="168"/>
      <c r="G568" s="168"/>
      <c r="H568" s="168"/>
      <c r="I568" s="167"/>
      <c r="J568" s="167"/>
      <c r="K568" s="90" t="s">
        <v>229</v>
      </c>
      <c r="L568" s="49">
        <f>I567*O568</f>
        <v>1274700</v>
      </c>
      <c r="M568" s="171">
        <f>I567*P568</f>
        <v>15474.858</v>
      </c>
      <c r="N568" s="171">
        <f t="shared" si="52"/>
        <v>1290174.858</v>
      </c>
      <c r="O568" s="171">
        <v>1500</v>
      </c>
      <c r="P568" s="171">
        <v>18.21</v>
      </c>
      <c r="Q568" s="170"/>
      <c r="R568" s="89"/>
      <c r="S568" s="170" t="s">
        <v>37</v>
      </c>
      <c r="T568" s="170" t="s">
        <v>265</v>
      </c>
    </row>
    <row r="569" spans="3:20" ht="37.5" x14ac:dyDescent="0.3">
      <c r="C569" s="168">
        <v>6</v>
      </c>
      <c r="D569" s="90" t="s">
        <v>424</v>
      </c>
      <c r="E569" s="168">
        <v>1958</v>
      </c>
      <c r="F569" s="168"/>
      <c r="G569" s="168" t="s">
        <v>63</v>
      </c>
      <c r="H569" s="168">
        <v>2</v>
      </c>
      <c r="I569" s="167">
        <f>J569*1.8</f>
        <v>827.46</v>
      </c>
      <c r="J569" s="167">
        <v>459.7</v>
      </c>
      <c r="K569" s="90" t="s">
        <v>42</v>
      </c>
      <c r="L569" s="49">
        <f>I569*O569</f>
        <v>107569.8</v>
      </c>
      <c r="M569" s="171">
        <f>I569*P569</f>
        <v>13123.515600000001</v>
      </c>
      <c r="N569" s="171">
        <f t="shared" si="52"/>
        <v>120693.3156</v>
      </c>
      <c r="O569" s="171">
        <v>130</v>
      </c>
      <c r="P569" s="171">
        <v>15.86</v>
      </c>
      <c r="Q569" s="170"/>
      <c r="R569" s="89"/>
      <c r="S569" s="170" t="s">
        <v>37</v>
      </c>
      <c r="T569" s="170" t="s">
        <v>265</v>
      </c>
    </row>
    <row r="570" spans="3:20" ht="30" customHeight="1" x14ac:dyDescent="0.3">
      <c r="C570" s="168"/>
      <c r="D570" s="90"/>
      <c r="E570" s="168"/>
      <c r="F570" s="168"/>
      <c r="G570" s="168"/>
      <c r="H570" s="168"/>
      <c r="I570" s="167"/>
      <c r="J570" s="167"/>
      <c r="K570" s="90" t="s">
        <v>229</v>
      </c>
      <c r="L570" s="49">
        <f>I569*O570</f>
        <v>1241190</v>
      </c>
      <c r="M570" s="171">
        <f>I569*P570</f>
        <v>15068.046600000001</v>
      </c>
      <c r="N570" s="171">
        <f t="shared" si="52"/>
        <v>1256258.0466</v>
      </c>
      <c r="O570" s="171">
        <v>1500</v>
      </c>
      <c r="P570" s="171">
        <v>18.21</v>
      </c>
      <c r="Q570" s="170"/>
      <c r="R570" s="89"/>
      <c r="S570" s="170" t="s">
        <v>37</v>
      </c>
      <c r="T570" s="170" t="s">
        <v>265</v>
      </c>
    </row>
    <row r="571" spans="3:20" ht="37.5" x14ac:dyDescent="0.3">
      <c r="C571" s="168">
        <v>7</v>
      </c>
      <c r="D571" s="90" t="s">
        <v>425</v>
      </c>
      <c r="E571" s="168">
        <v>1930</v>
      </c>
      <c r="F571" s="168"/>
      <c r="G571" s="168" t="s">
        <v>63</v>
      </c>
      <c r="H571" s="168">
        <v>2</v>
      </c>
      <c r="I571" s="167">
        <v>785</v>
      </c>
      <c r="J571" s="167">
        <v>423.9</v>
      </c>
      <c r="K571" s="90" t="s">
        <v>42</v>
      </c>
      <c r="L571" s="49">
        <f>I571*O571</f>
        <v>102050</v>
      </c>
      <c r="M571" s="171">
        <f>I571*P571</f>
        <v>12450.1</v>
      </c>
      <c r="N571" s="171">
        <f t="shared" si="52"/>
        <v>114500.1</v>
      </c>
      <c r="O571" s="171">
        <v>130</v>
      </c>
      <c r="P571" s="171">
        <v>15.86</v>
      </c>
      <c r="Q571" s="170"/>
      <c r="R571" s="89"/>
      <c r="S571" s="170" t="s">
        <v>37</v>
      </c>
      <c r="T571" s="170" t="s">
        <v>265</v>
      </c>
    </row>
    <row r="572" spans="3:20" ht="37.5" x14ac:dyDescent="0.3">
      <c r="C572" s="168">
        <v>8</v>
      </c>
      <c r="D572" s="90" t="s">
        <v>426</v>
      </c>
      <c r="E572" s="168">
        <v>1940</v>
      </c>
      <c r="F572" s="4"/>
      <c r="G572" s="168" t="s">
        <v>63</v>
      </c>
      <c r="H572" s="168">
        <v>2</v>
      </c>
      <c r="I572" s="167">
        <f>691.3+268.5</f>
        <v>959.8</v>
      </c>
      <c r="J572" s="167">
        <v>520.20000000000005</v>
      </c>
      <c r="K572" s="90" t="s">
        <v>42</v>
      </c>
      <c r="L572" s="49">
        <v>86163.631999999998</v>
      </c>
      <c r="M572" s="171">
        <v>10542.324999999999</v>
      </c>
      <c r="N572" s="171">
        <f t="shared" si="52"/>
        <v>96705.956999999995</v>
      </c>
      <c r="O572" s="171">
        <v>130</v>
      </c>
      <c r="P572" s="171">
        <v>15.86</v>
      </c>
      <c r="Q572" s="170"/>
      <c r="R572" s="89"/>
      <c r="S572" s="171" t="s">
        <v>37</v>
      </c>
      <c r="T572" s="171" t="s">
        <v>265</v>
      </c>
    </row>
    <row r="573" spans="3:20" x14ac:dyDescent="0.3">
      <c r="C573" s="63"/>
      <c r="D573" s="90"/>
      <c r="E573" s="168"/>
      <c r="F573" s="168"/>
      <c r="G573" s="168"/>
      <c r="H573" s="168"/>
      <c r="I573" s="167"/>
      <c r="J573" s="167"/>
      <c r="K573" s="90" t="s">
        <v>229</v>
      </c>
      <c r="L573" s="49">
        <v>588261.73499999999</v>
      </c>
      <c r="M573" s="171">
        <v>12588.573</v>
      </c>
      <c r="N573" s="171">
        <f t="shared" si="52"/>
        <v>600850.30799999996</v>
      </c>
      <c r="O573" s="171">
        <v>1500</v>
      </c>
      <c r="P573" s="171">
        <v>18.21</v>
      </c>
      <c r="Q573" s="170"/>
      <c r="R573" s="89"/>
      <c r="S573" s="171" t="s">
        <v>37</v>
      </c>
      <c r="T573" s="171" t="s">
        <v>265</v>
      </c>
    </row>
    <row r="574" spans="3:20" x14ac:dyDescent="0.3">
      <c r="C574" s="63"/>
      <c r="D574" s="90"/>
      <c r="E574" s="168"/>
      <c r="F574" s="168"/>
      <c r="G574" s="168"/>
      <c r="H574" s="168"/>
      <c r="I574" s="167"/>
      <c r="J574" s="167"/>
      <c r="K574" s="90" t="s">
        <v>104</v>
      </c>
      <c r="L574" s="49">
        <v>193156.133</v>
      </c>
      <c r="M574" s="171">
        <v>4320.625</v>
      </c>
      <c r="N574" s="171">
        <f t="shared" si="52"/>
        <v>197476.758</v>
      </c>
      <c r="O574" s="171">
        <v>279.41000000000003</v>
      </c>
      <c r="P574" s="171">
        <v>6.25</v>
      </c>
      <c r="Q574" s="170"/>
      <c r="R574" s="89"/>
      <c r="S574" s="171" t="s">
        <v>37</v>
      </c>
      <c r="T574" s="171" t="s">
        <v>265</v>
      </c>
    </row>
    <row r="575" spans="3:20" x14ac:dyDescent="0.3">
      <c r="C575" s="63"/>
      <c r="D575" s="90"/>
      <c r="E575" s="168"/>
      <c r="F575" s="168"/>
      <c r="G575" s="168"/>
      <c r="H575" s="168"/>
      <c r="I575" s="167"/>
      <c r="J575" s="167"/>
      <c r="K575" s="90" t="s">
        <v>418</v>
      </c>
      <c r="L575" s="49">
        <v>53548.097999999991</v>
      </c>
      <c r="M575" s="171">
        <v>1147.5579999999998</v>
      </c>
      <c r="N575" s="171">
        <f t="shared" si="52"/>
        <v>54695.655999999988</v>
      </c>
      <c r="O575" s="171">
        <v>77.459999999999994</v>
      </c>
      <c r="P575" s="171">
        <v>1.66</v>
      </c>
      <c r="Q575" s="170"/>
      <c r="R575" s="89"/>
      <c r="S575" s="171" t="s">
        <v>37</v>
      </c>
      <c r="T575" s="171" t="s">
        <v>265</v>
      </c>
    </row>
    <row r="576" spans="3:20" ht="37.5" x14ac:dyDescent="0.3">
      <c r="C576" s="168">
        <v>9</v>
      </c>
      <c r="D576" s="90" t="s">
        <v>427</v>
      </c>
      <c r="E576" s="168">
        <v>1973</v>
      </c>
      <c r="F576" s="168"/>
      <c r="G576" s="170" t="s">
        <v>34</v>
      </c>
      <c r="H576" s="168">
        <v>5</v>
      </c>
      <c r="I576" s="167">
        <f>J576*1.8</f>
        <v>8660.4660000000003</v>
      </c>
      <c r="J576" s="167">
        <v>4811.37</v>
      </c>
      <c r="K576" s="90" t="s">
        <v>42</v>
      </c>
      <c r="L576" s="49">
        <v>1197279.5954999998</v>
      </c>
      <c r="M576" s="171">
        <v>119051.5304</v>
      </c>
      <c r="N576" s="171">
        <f t="shared" si="52"/>
        <v>1316331.1258999999</v>
      </c>
      <c r="O576" s="171">
        <v>160</v>
      </c>
      <c r="P576" s="171">
        <v>15.56</v>
      </c>
      <c r="Q576" s="170"/>
      <c r="R576" s="64"/>
      <c r="S576" s="170" t="s">
        <v>37</v>
      </c>
      <c r="T576" s="170" t="s">
        <v>265</v>
      </c>
    </row>
    <row r="577" spans="3:20" ht="37.5" x14ac:dyDescent="0.3">
      <c r="C577" s="168">
        <v>10</v>
      </c>
      <c r="D577" s="169" t="s">
        <v>428</v>
      </c>
      <c r="E577" s="170">
        <v>1964</v>
      </c>
      <c r="F577" s="170"/>
      <c r="G577" s="170" t="s">
        <v>34</v>
      </c>
      <c r="H577" s="170">
        <v>4</v>
      </c>
      <c r="I577" s="167">
        <f>J577*1.8</f>
        <v>2249.1</v>
      </c>
      <c r="J577" s="167">
        <v>1249.5</v>
      </c>
      <c r="K577" s="169" t="s">
        <v>42</v>
      </c>
      <c r="L577" s="49">
        <f>I577*O577</f>
        <v>359856</v>
      </c>
      <c r="M577" s="171">
        <f t="shared" ref="M577:M594" si="53">I577*P577</f>
        <v>34995.995999999999</v>
      </c>
      <c r="N577" s="171">
        <f t="shared" si="52"/>
        <v>394851.99599999998</v>
      </c>
      <c r="O577" s="171">
        <v>160</v>
      </c>
      <c r="P577" s="171">
        <v>15.56</v>
      </c>
      <c r="Q577" s="170"/>
      <c r="R577" s="64"/>
      <c r="S577" s="170" t="s">
        <v>37</v>
      </c>
      <c r="T577" s="170" t="s">
        <v>265</v>
      </c>
    </row>
    <row r="578" spans="3:20" ht="37.5" x14ac:dyDescent="0.3">
      <c r="C578" s="168">
        <v>11</v>
      </c>
      <c r="D578" s="90" t="s">
        <v>429</v>
      </c>
      <c r="E578" s="168">
        <v>1961</v>
      </c>
      <c r="F578" s="170"/>
      <c r="G578" s="168" t="s">
        <v>34</v>
      </c>
      <c r="H578" s="170">
        <v>4</v>
      </c>
      <c r="I578" s="167">
        <v>3695.1</v>
      </c>
      <c r="J578" s="167">
        <v>2129.3000000000002</v>
      </c>
      <c r="K578" s="169" t="s">
        <v>42</v>
      </c>
      <c r="L578" s="49">
        <f>O578*I578</f>
        <v>591216</v>
      </c>
      <c r="M578" s="171">
        <f t="shared" si="53"/>
        <v>57495.756000000001</v>
      </c>
      <c r="N578" s="171">
        <f t="shared" si="52"/>
        <v>648711.75600000005</v>
      </c>
      <c r="O578" s="171">
        <v>160</v>
      </c>
      <c r="P578" s="171">
        <v>15.56</v>
      </c>
      <c r="Q578" s="170"/>
      <c r="R578" s="89"/>
      <c r="S578" s="170" t="s">
        <v>37</v>
      </c>
      <c r="T578" s="170" t="s">
        <v>265</v>
      </c>
    </row>
    <row r="579" spans="3:20" ht="37.5" x14ac:dyDescent="0.3">
      <c r="C579" s="168">
        <v>12</v>
      </c>
      <c r="D579" s="90" t="s">
        <v>199</v>
      </c>
      <c r="E579" s="168">
        <v>1958</v>
      </c>
      <c r="F579" s="170"/>
      <c r="G579" s="170" t="s">
        <v>34</v>
      </c>
      <c r="H579" s="170">
        <v>4</v>
      </c>
      <c r="I579" s="167">
        <v>5280.2</v>
      </c>
      <c r="J579" s="167">
        <v>2909.5</v>
      </c>
      <c r="K579" s="169" t="s">
        <v>42</v>
      </c>
      <c r="L579" s="49">
        <f>I579*O579</f>
        <v>844832</v>
      </c>
      <c r="M579" s="171">
        <f t="shared" si="53"/>
        <v>82159.911999999997</v>
      </c>
      <c r="N579" s="171">
        <f t="shared" si="52"/>
        <v>926991.91200000001</v>
      </c>
      <c r="O579" s="171">
        <v>160</v>
      </c>
      <c r="P579" s="171">
        <v>15.56</v>
      </c>
      <c r="Q579" s="170"/>
      <c r="R579" s="89"/>
      <c r="S579" s="170" t="s">
        <v>37</v>
      </c>
      <c r="T579" s="170" t="s">
        <v>265</v>
      </c>
    </row>
    <row r="580" spans="3:20" ht="37.5" x14ac:dyDescent="0.3">
      <c r="C580" s="168">
        <v>13</v>
      </c>
      <c r="D580" s="90" t="s">
        <v>430</v>
      </c>
      <c r="E580" s="168">
        <v>1966</v>
      </c>
      <c r="F580" s="170"/>
      <c r="G580" s="170" t="s">
        <v>34</v>
      </c>
      <c r="H580" s="170">
        <v>5</v>
      </c>
      <c r="I580" s="167">
        <f>J580*1.8</f>
        <v>6272.1</v>
      </c>
      <c r="J580" s="167">
        <v>3484.5</v>
      </c>
      <c r="K580" s="169" t="s">
        <v>42</v>
      </c>
      <c r="L580" s="49">
        <f>I580*O580</f>
        <v>1003536</v>
      </c>
      <c r="M580" s="171">
        <f t="shared" si="53"/>
        <v>97593.876000000004</v>
      </c>
      <c r="N580" s="171">
        <f t="shared" si="52"/>
        <v>1101129.8759999999</v>
      </c>
      <c r="O580" s="171">
        <v>160</v>
      </c>
      <c r="P580" s="171">
        <v>15.56</v>
      </c>
      <c r="Q580" s="170"/>
      <c r="R580" s="89"/>
      <c r="S580" s="170" t="s">
        <v>37</v>
      </c>
      <c r="T580" s="170" t="s">
        <v>265</v>
      </c>
    </row>
    <row r="581" spans="3:20" ht="37.5" x14ac:dyDescent="0.3">
      <c r="C581" s="168">
        <v>14</v>
      </c>
      <c r="D581" s="90" t="s">
        <v>431</v>
      </c>
      <c r="E581" s="168">
        <v>1960</v>
      </c>
      <c r="F581" s="170"/>
      <c r="G581" s="170" t="s">
        <v>34</v>
      </c>
      <c r="H581" s="170">
        <v>4</v>
      </c>
      <c r="I581" s="167">
        <v>4292</v>
      </c>
      <c r="J581" s="167">
        <v>2408.6</v>
      </c>
      <c r="K581" s="169" t="s">
        <v>931</v>
      </c>
      <c r="L581" s="49">
        <f>I581*O581</f>
        <v>686720</v>
      </c>
      <c r="M581" s="171">
        <f t="shared" si="53"/>
        <v>66783.520000000004</v>
      </c>
      <c r="N581" s="171">
        <f t="shared" si="52"/>
        <v>753503.52</v>
      </c>
      <c r="O581" s="171">
        <v>160</v>
      </c>
      <c r="P581" s="171">
        <v>15.56</v>
      </c>
      <c r="Q581" s="170"/>
      <c r="R581" s="89"/>
      <c r="S581" s="170" t="s">
        <v>37</v>
      </c>
      <c r="T581" s="170" t="s">
        <v>265</v>
      </c>
    </row>
    <row r="582" spans="3:20" ht="37.5" x14ac:dyDescent="0.3">
      <c r="C582" s="168">
        <v>15</v>
      </c>
      <c r="D582" s="90" t="s">
        <v>432</v>
      </c>
      <c r="E582" s="168">
        <v>1962</v>
      </c>
      <c r="F582" s="170"/>
      <c r="G582" s="170" t="s">
        <v>34</v>
      </c>
      <c r="H582" s="170">
        <v>4</v>
      </c>
      <c r="I582" s="167">
        <v>2095.4</v>
      </c>
      <c r="J582" s="167">
        <v>1199.5</v>
      </c>
      <c r="K582" s="169" t="s">
        <v>42</v>
      </c>
      <c r="L582" s="49">
        <f>I582*O582</f>
        <v>335264</v>
      </c>
      <c r="M582" s="171">
        <f t="shared" si="53"/>
        <v>32604.424000000003</v>
      </c>
      <c r="N582" s="171">
        <f t="shared" si="52"/>
        <v>367868.424</v>
      </c>
      <c r="O582" s="171">
        <v>160</v>
      </c>
      <c r="P582" s="171">
        <v>15.56</v>
      </c>
      <c r="Q582" s="170"/>
      <c r="R582" s="89"/>
      <c r="S582" s="170" t="s">
        <v>37</v>
      </c>
      <c r="T582" s="170" t="s">
        <v>265</v>
      </c>
    </row>
    <row r="583" spans="3:20" ht="37.5" x14ac:dyDescent="0.3">
      <c r="C583" s="168">
        <v>16</v>
      </c>
      <c r="D583" s="90" t="s">
        <v>433</v>
      </c>
      <c r="E583" s="168">
        <v>1958</v>
      </c>
      <c r="F583" s="170"/>
      <c r="G583" s="170" t="s">
        <v>34</v>
      </c>
      <c r="H583" s="170">
        <v>4</v>
      </c>
      <c r="I583" s="167">
        <f>J583*1.8</f>
        <v>3581.1</v>
      </c>
      <c r="J583" s="167">
        <v>1989.5</v>
      </c>
      <c r="K583" s="169" t="s">
        <v>42</v>
      </c>
      <c r="L583" s="49">
        <f>I583*O583</f>
        <v>572976</v>
      </c>
      <c r="M583" s="171">
        <f t="shared" si="53"/>
        <v>55721.915999999997</v>
      </c>
      <c r="N583" s="171">
        <f t="shared" si="52"/>
        <v>628697.91599999997</v>
      </c>
      <c r="O583" s="171">
        <v>160</v>
      </c>
      <c r="P583" s="171">
        <v>15.56</v>
      </c>
      <c r="Q583" s="170"/>
      <c r="R583" s="89"/>
      <c r="S583" s="170" t="s">
        <v>37</v>
      </c>
      <c r="T583" s="170" t="s">
        <v>265</v>
      </c>
    </row>
    <row r="584" spans="3:20" ht="37.5" x14ac:dyDescent="0.3">
      <c r="C584" s="168">
        <v>17</v>
      </c>
      <c r="D584" s="90" t="s">
        <v>434</v>
      </c>
      <c r="E584" s="168">
        <v>1962</v>
      </c>
      <c r="F584" s="170"/>
      <c r="G584" s="168" t="s">
        <v>34</v>
      </c>
      <c r="H584" s="170">
        <v>4</v>
      </c>
      <c r="I584" s="167">
        <v>2191.1</v>
      </c>
      <c r="J584" s="167">
        <v>1191.2</v>
      </c>
      <c r="K584" s="169" t="s">
        <v>42</v>
      </c>
      <c r="L584" s="49">
        <f t="shared" ref="L584:L588" si="54">I584*O584</f>
        <v>350576</v>
      </c>
      <c r="M584" s="171">
        <f t="shared" si="53"/>
        <v>34093.516000000003</v>
      </c>
      <c r="N584" s="171">
        <f t="shared" si="52"/>
        <v>384669.516</v>
      </c>
      <c r="O584" s="171">
        <v>160</v>
      </c>
      <c r="P584" s="171">
        <v>15.56</v>
      </c>
      <c r="Q584" s="170"/>
      <c r="R584" s="89"/>
      <c r="S584" s="170" t="s">
        <v>37</v>
      </c>
      <c r="T584" s="170" t="s">
        <v>265</v>
      </c>
    </row>
    <row r="585" spans="3:20" ht="37.5" x14ac:dyDescent="0.3">
      <c r="C585" s="168">
        <v>18</v>
      </c>
      <c r="D585" s="90" t="s">
        <v>435</v>
      </c>
      <c r="E585" s="168">
        <v>1959</v>
      </c>
      <c r="F585" s="170"/>
      <c r="G585" s="170" t="s">
        <v>34</v>
      </c>
      <c r="H585" s="170">
        <v>2</v>
      </c>
      <c r="I585" s="167">
        <f>J585*1.8</f>
        <v>1504.0800000000002</v>
      </c>
      <c r="J585" s="167">
        <v>835.6</v>
      </c>
      <c r="K585" s="90" t="s">
        <v>42</v>
      </c>
      <c r="L585" s="49">
        <f t="shared" si="54"/>
        <v>230740.91280000002</v>
      </c>
      <c r="M585" s="171">
        <f t="shared" si="53"/>
        <v>23794.545600000001</v>
      </c>
      <c r="N585" s="171">
        <f t="shared" si="52"/>
        <v>254535.45840000003</v>
      </c>
      <c r="O585" s="171">
        <v>153.41</v>
      </c>
      <c r="P585" s="171">
        <v>15.82</v>
      </c>
      <c r="Q585" s="170"/>
      <c r="R585" s="89"/>
      <c r="S585" s="170" t="s">
        <v>37</v>
      </c>
      <c r="T585" s="170" t="s">
        <v>265</v>
      </c>
    </row>
    <row r="586" spans="3:20" ht="37.5" x14ac:dyDescent="0.3">
      <c r="C586" s="168">
        <v>19</v>
      </c>
      <c r="D586" s="125" t="s">
        <v>436</v>
      </c>
      <c r="E586" s="168">
        <v>1955</v>
      </c>
      <c r="F586" s="170"/>
      <c r="G586" s="170" t="s">
        <v>34</v>
      </c>
      <c r="H586" s="170">
        <v>4</v>
      </c>
      <c r="I586" s="167">
        <f>J586*1.8</f>
        <v>3924.5400000000004</v>
      </c>
      <c r="J586" s="167">
        <v>2180.3000000000002</v>
      </c>
      <c r="K586" s="169" t="s">
        <v>42</v>
      </c>
      <c r="L586" s="49">
        <f t="shared" si="54"/>
        <v>627926.4</v>
      </c>
      <c r="M586" s="171">
        <f t="shared" si="53"/>
        <v>61065.842400000009</v>
      </c>
      <c r="N586" s="171">
        <f t="shared" si="52"/>
        <v>688992.24239999999</v>
      </c>
      <c r="O586" s="171">
        <v>160</v>
      </c>
      <c r="P586" s="171">
        <v>15.56</v>
      </c>
      <c r="Q586" s="129"/>
      <c r="R586" s="165"/>
      <c r="S586" s="129" t="s">
        <v>37</v>
      </c>
      <c r="T586" s="129" t="s">
        <v>265</v>
      </c>
    </row>
    <row r="587" spans="3:20" ht="37.5" x14ac:dyDescent="0.3">
      <c r="C587" s="168">
        <v>20</v>
      </c>
      <c r="D587" s="90" t="s">
        <v>437</v>
      </c>
      <c r="E587" s="16">
        <v>1958</v>
      </c>
      <c r="F587" s="170"/>
      <c r="G587" s="170" t="s">
        <v>34</v>
      </c>
      <c r="H587" s="170">
        <v>4</v>
      </c>
      <c r="I587" s="167">
        <f>J587*1.8</f>
        <v>6465.2400000000007</v>
      </c>
      <c r="J587" s="167">
        <v>3591.8</v>
      </c>
      <c r="K587" s="90" t="s">
        <v>42</v>
      </c>
      <c r="L587" s="49">
        <f t="shared" si="54"/>
        <v>1034438.4000000001</v>
      </c>
      <c r="M587" s="171">
        <f t="shared" si="53"/>
        <v>100599.13440000001</v>
      </c>
      <c r="N587" s="171">
        <f t="shared" si="52"/>
        <v>1135037.5344000002</v>
      </c>
      <c r="O587" s="171">
        <v>160</v>
      </c>
      <c r="P587" s="171">
        <v>15.56</v>
      </c>
      <c r="Q587" s="170"/>
      <c r="R587" s="89"/>
      <c r="S587" s="170" t="s">
        <v>37</v>
      </c>
      <c r="T587" s="170" t="s">
        <v>265</v>
      </c>
    </row>
    <row r="588" spans="3:20" ht="37.5" x14ac:dyDescent="0.3">
      <c r="C588" s="168">
        <v>21</v>
      </c>
      <c r="D588" s="90" t="s">
        <v>438</v>
      </c>
      <c r="E588" s="168">
        <v>1955</v>
      </c>
      <c r="F588" s="170"/>
      <c r="G588" s="170" t="s">
        <v>34</v>
      </c>
      <c r="H588" s="170">
        <v>4</v>
      </c>
      <c r="I588" s="167">
        <f>J588*1.8</f>
        <v>3534.3</v>
      </c>
      <c r="J588" s="167">
        <v>1963.5</v>
      </c>
      <c r="K588" s="90" t="s">
        <v>42</v>
      </c>
      <c r="L588" s="49">
        <f t="shared" si="54"/>
        <v>565488</v>
      </c>
      <c r="M588" s="171">
        <f t="shared" si="53"/>
        <v>54993.708000000006</v>
      </c>
      <c r="N588" s="171">
        <f t="shared" si="52"/>
        <v>620481.70799999998</v>
      </c>
      <c r="O588" s="171">
        <v>160</v>
      </c>
      <c r="P588" s="171">
        <v>15.56</v>
      </c>
      <c r="Q588" s="170"/>
      <c r="R588" s="89"/>
      <c r="S588" s="170" t="s">
        <v>37</v>
      </c>
      <c r="T588" s="170" t="s">
        <v>265</v>
      </c>
    </row>
    <row r="589" spans="3:20" ht="37.5" x14ac:dyDescent="0.3">
      <c r="C589" s="168">
        <v>22</v>
      </c>
      <c r="D589" s="90" t="s">
        <v>439</v>
      </c>
      <c r="E589" s="168">
        <v>1950</v>
      </c>
      <c r="F589" s="168"/>
      <c r="G589" s="168" t="s">
        <v>63</v>
      </c>
      <c r="H589" s="168">
        <v>2</v>
      </c>
      <c r="I589" s="167">
        <f>J589*1.8</f>
        <v>889.56</v>
      </c>
      <c r="J589" s="167">
        <v>494.2</v>
      </c>
      <c r="K589" s="90" t="s">
        <v>42</v>
      </c>
      <c r="L589" s="49">
        <f>O589*I589</f>
        <v>115642.79999999999</v>
      </c>
      <c r="M589" s="171">
        <f t="shared" si="53"/>
        <v>14108.421599999998</v>
      </c>
      <c r="N589" s="171">
        <f t="shared" si="52"/>
        <v>129751.22159999999</v>
      </c>
      <c r="O589" s="167">
        <v>130</v>
      </c>
      <c r="P589" s="171">
        <v>15.86</v>
      </c>
      <c r="Q589" s="170"/>
      <c r="R589" s="89"/>
      <c r="S589" s="170" t="s">
        <v>37</v>
      </c>
      <c r="T589" s="170" t="s">
        <v>265</v>
      </c>
    </row>
    <row r="590" spans="3:20" ht="37.5" x14ac:dyDescent="0.3">
      <c r="C590" s="168">
        <v>23</v>
      </c>
      <c r="D590" s="90" t="s">
        <v>440</v>
      </c>
      <c r="E590" s="168">
        <v>1927</v>
      </c>
      <c r="F590" s="168"/>
      <c r="G590" s="168" t="s">
        <v>63</v>
      </c>
      <c r="H590" s="168">
        <v>2</v>
      </c>
      <c r="I590" s="167">
        <v>653.29999999999995</v>
      </c>
      <c r="J590" s="167">
        <v>324.89999999999998</v>
      </c>
      <c r="K590" s="90" t="s">
        <v>42</v>
      </c>
      <c r="L590" s="49">
        <f>I590*O590</f>
        <v>84929</v>
      </c>
      <c r="M590" s="171">
        <f t="shared" si="53"/>
        <v>10361.338</v>
      </c>
      <c r="N590" s="171">
        <f t="shared" si="52"/>
        <v>95290.338000000003</v>
      </c>
      <c r="O590" s="167">
        <v>130</v>
      </c>
      <c r="P590" s="171">
        <v>15.86</v>
      </c>
      <c r="Q590" s="170"/>
      <c r="R590" s="89"/>
      <c r="S590" s="170" t="s">
        <v>37</v>
      </c>
      <c r="T590" s="170" t="s">
        <v>265</v>
      </c>
    </row>
    <row r="591" spans="3:20" ht="37.5" customHeight="1" x14ac:dyDescent="0.3">
      <c r="C591" s="168">
        <v>24</v>
      </c>
      <c r="D591" s="90" t="s">
        <v>441</v>
      </c>
      <c r="E591" s="168">
        <v>1939</v>
      </c>
      <c r="F591" s="168"/>
      <c r="G591" s="168" t="s">
        <v>63</v>
      </c>
      <c r="H591" s="168">
        <v>2</v>
      </c>
      <c r="I591" s="167">
        <v>839</v>
      </c>
      <c r="J591" s="167">
        <v>465</v>
      </c>
      <c r="K591" s="90" t="s">
        <v>42</v>
      </c>
      <c r="L591" s="49">
        <f>I591*O591</f>
        <v>109070</v>
      </c>
      <c r="M591" s="171">
        <f t="shared" si="53"/>
        <v>13306.539999999999</v>
      </c>
      <c r="N591" s="171">
        <f t="shared" si="52"/>
        <v>122376.54</v>
      </c>
      <c r="O591" s="167">
        <v>130</v>
      </c>
      <c r="P591" s="171">
        <v>15.86</v>
      </c>
      <c r="Q591" s="170"/>
      <c r="R591" s="89"/>
      <c r="S591" s="170" t="s">
        <v>37</v>
      </c>
      <c r="T591" s="170" t="s">
        <v>265</v>
      </c>
    </row>
    <row r="592" spans="3:20" ht="37.5" x14ac:dyDescent="0.3">
      <c r="C592" s="168">
        <v>25</v>
      </c>
      <c r="D592" s="90" t="s">
        <v>442</v>
      </c>
      <c r="E592" s="168"/>
      <c r="F592" s="168"/>
      <c r="G592" s="168" t="s">
        <v>63</v>
      </c>
      <c r="H592" s="168">
        <v>2</v>
      </c>
      <c r="I592" s="167">
        <v>397.4</v>
      </c>
      <c r="J592" s="167">
        <v>181.4</v>
      </c>
      <c r="K592" s="90" t="s">
        <v>42</v>
      </c>
      <c r="L592" s="49">
        <f>I592*O592</f>
        <v>51662</v>
      </c>
      <c r="M592" s="171">
        <f t="shared" si="53"/>
        <v>6302.7639999999992</v>
      </c>
      <c r="N592" s="171">
        <f t="shared" si="52"/>
        <v>57964.763999999996</v>
      </c>
      <c r="O592" s="167">
        <v>130</v>
      </c>
      <c r="P592" s="171">
        <v>15.86</v>
      </c>
      <c r="Q592" s="170"/>
      <c r="R592" s="89"/>
      <c r="S592" s="170" t="s">
        <v>37</v>
      </c>
      <c r="T592" s="170" t="s">
        <v>265</v>
      </c>
    </row>
    <row r="593" spans="3:42" ht="37.5" x14ac:dyDescent="0.3">
      <c r="C593" s="168">
        <v>26</v>
      </c>
      <c r="D593" s="90" t="s">
        <v>443</v>
      </c>
      <c r="E593" s="168">
        <v>1950</v>
      </c>
      <c r="F593" s="168"/>
      <c r="G593" s="168" t="s">
        <v>34</v>
      </c>
      <c r="H593" s="168">
        <v>2</v>
      </c>
      <c r="I593" s="167">
        <f t="shared" ref="I593:I599" si="55">J593*1.8</f>
        <v>850.68000000000006</v>
      </c>
      <c r="J593" s="167">
        <v>472.6</v>
      </c>
      <c r="K593" s="90" t="s">
        <v>42</v>
      </c>
      <c r="L593" s="49">
        <f>O593*I593</f>
        <v>110588.40000000001</v>
      </c>
      <c r="M593" s="171">
        <f t="shared" si="53"/>
        <v>13491.784800000001</v>
      </c>
      <c r="N593" s="171">
        <f t="shared" si="52"/>
        <v>124080.18480000002</v>
      </c>
      <c r="O593" s="49">
        <v>130</v>
      </c>
      <c r="P593" s="171">
        <v>15.86</v>
      </c>
      <c r="Q593" s="170"/>
      <c r="R593" s="89"/>
      <c r="S593" s="170" t="s">
        <v>37</v>
      </c>
      <c r="T593" s="170" t="s">
        <v>265</v>
      </c>
    </row>
    <row r="594" spans="3:42" ht="37.5" x14ac:dyDescent="0.3">
      <c r="C594" s="168">
        <v>27</v>
      </c>
      <c r="D594" s="90" t="s">
        <v>444</v>
      </c>
      <c r="E594" s="168">
        <v>1972</v>
      </c>
      <c r="F594" s="168"/>
      <c r="G594" s="168" t="s">
        <v>34</v>
      </c>
      <c r="H594" s="168">
        <v>2</v>
      </c>
      <c r="I594" s="167">
        <f t="shared" si="55"/>
        <v>838.80000000000007</v>
      </c>
      <c r="J594" s="167">
        <v>466</v>
      </c>
      <c r="K594" s="90" t="s">
        <v>42</v>
      </c>
      <c r="L594" s="49">
        <f>O594*I594</f>
        <v>109044.00000000001</v>
      </c>
      <c r="M594" s="171">
        <f t="shared" si="53"/>
        <v>13303.368</v>
      </c>
      <c r="N594" s="171">
        <f t="shared" si="52"/>
        <v>122347.36800000002</v>
      </c>
      <c r="O594" s="49">
        <v>130</v>
      </c>
      <c r="P594" s="171">
        <v>15.86</v>
      </c>
      <c r="Q594" s="170"/>
      <c r="R594" s="89"/>
      <c r="S594" s="170" t="s">
        <v>37</v>
      </c>
      <c r="T594" s="170" t="s">
        <v>265</v>
      </c>
    </row>
    <row r="595" spans="3:42" ht="37.5" x14ac:dyDescent="0.3">
      <c r="C595" s="168">
        <v>28</v>
      </c>
      <c r="D595" s="90" t="s">
        <v>445</v>
      </c>
      <c r="E595" s="168">
        <v>1947</v>
      </c>
      <c r="F595" s="168"/>
      <c r="G595" s="168" t="s">
        <v>63</v>
      </c>
      <c r="H595" s="168">
        <v>2</v>
      </c>
      <c r="I595" s="167">
        <f t="shared" si="55"/>
        <v>902.88000000000011</v>
      </c>
      <c r="J595" s="167">
        <v>501.6</v>
      </c>
      <c r="K595" s="90" t="s">
        <v>42</v>
      </c>
      <c r="L595" s="49">
        <f>O595*I595</f>
        <v>117374.40000000001</v>
      </c>
      <c r="M595" s="171">
        <f>P595*I595</f>
        <v>14319.676800000001</v>
      </c>
      <c r="N595" s="171">
        <f t="shared" si="52"/>
        <v>131694.07680000001</v>
      </c>
      <c r="O595" s="49">
        <v>130</v>
      </c>
      <c r="P595" s="171">
        <v>15.86</v>
      </c>
      <c r="Q595" s="170"/>
      <c r="R595" s="89"/>
      <c r="S595" s="170" t="s">
        <v>37</v>
      </c>
      <c r="T595" s="170" t="s">
        <v>265</v>
      </c>
    </row>
    <row r="596" spans="3:42" ht="56.25" x14ac:dyDescent="0.3">
      <c r="C596" s="168">
        <v>29</v>
      </c>
      <c r="D596" s="169" t="s">
        <v>446</v>
      </c>
      <c r="E596" s="168">
        <v>1994</v>
      </c>
      <c r="F596" s="168"/>
      <c r="G596" s="168" t="s">
        <v>83</v>
      </c>
      <c r="H596" s="168">
        <v>10</v>
      </c>
      <c r="I596" s="167">
        <f t="shared" si="55"/>
        <v>4115.34</v>
      </c>
      <c r="J596" s="167">
        <v>2286.3000000000002</v>
      </c>
      <c r="K596" s="169" t="s">
        <v>447</v>
      </c>
      <c r="L596" s="49">
        <v>1655829.9120000002</v>
      </c>
      <c r="M596" s="171">
        <v>35437.65</v>
      </c>
      <c r="N596" s="171">
        <f t="shared" si="52"/>
        <v>1691267.5620000002</v>
      </c>
      <c r="O596" s="171">
        <v>753.21</v>
      </c>
      <c r="P596" s="171">
        <v>15.5</v>
      </c>
      <c r="Q596" s="170"/>
      <c r="R596" s="89"/>
      <c r="S596" s="170" t="s">
        <v>37</v>
      </c>
      <c r="T596" s="170" t="s">
        <v>265</v>
      </c>
    </row>
    <row r="597" spans="3:42" ht="56.25" x14ac:dyDescent="0.3">
      <c r="C597" s="168">
        <v>30</v>
      </c>
      <c r="D597" s="169" t="s">
        <v>448</v>
      </c>
      <c r="E597" s="168">
        <v>1994</v>
      </c>
      <c r="F597" s="168"/>
      <c r="G597" s="168" t="s">
        <v>83</v>
      </c>
      <c r="H597" s="168">
        <v>10</v>
      </c>
      <c r="I597" s="167">
        <f t="shared" si="55"/>
        <v>3951.3599999999997</v>
      </c>
      <c r="J597" s="167">
        <v>2195.1999999999998</v>
      </c>
      <c r="K597" s="169" t="s">
        <v>447</v>
      </c>
      <c r="L597" s="49">
        <v>1662420.4959999998</v>
      </c>
      <c r="M597" s="171">
        <v>35578.699999999997</v>
      </c>
      <c r="N597" s="171">
        <f t="shared" si="52"/>
        <v>1697999.1959999998</v>
      </c>
      <c r="O597" s="171">
        <v>753.21</v>
      </c>
      <c r="P597" s="171">
        <v>15.5</v>
      </c>
      <c r="Q597" s="170"/>
      <c r="R597" s="89"/>
      <c r="S597" s="170" t="s">
        <v>37</v>
      </c>
      <c r="T597" s="170" t="s">
        <v>265</v>
      </c>
    </row>
    <row r="598" spans="3:42" ht="56.25" x14ac:dyDescent="0.3">
      <c r="C598" s="168">
        <v>31</v>
      </c>
      <c r="D598" s="90" t="s">
        <v>449</v>
      </c>
      <c r="E598" s="92" t="s">
        <v>450</v>
      </c>
      <c r="F598" s="92"/>
      <c r="G598" s="92" t="s">
        <v>83</v>
      </c>
      <c r="H598" s="92" t="s">
        <v>451</v>
      </c>
      <c r="I598" s="93">
        <f t="shared" si="55"/>
        <v>18730.710000000003</v>
      </c>
      <c r="J598" s="93">
        <v>10405.950000000001</v>
      </c>
      <c r="K598" s="90" t="s">
        <v>452</v>
      </c>
      <c r="L598" s="167">
        <f>I598*O598</f>
        <v>14465352.718800001</v>
      </c>
      <c r="M598" s="167">
        <f>I598*P598</f>
        <v>309618.63630000007</v>
      </c>
      <c r="N598" s="171">
        <f t="shared" si="52"/>
        <v>14774971.3551</v>
      </c>
      <c r="O598" s="93">
        <v>772.28</v>
      </c>
      <c r="P598" s="93">
        <v>16.53</v>
      </c>
      <c r="Q598" s="92"/>
      <c r="R598" s="89"/>
      <c r="S598" s="170" t="s">
        <v>37</v>
      </c>
      <c r="T598" s="170" t="s">
        <v>265</v>
      </c>
    </row>
    <row r="599" spans="3:42" ht="37.5" x14ac:dyDescent="0.3">
      <c r="C599" s="168">
        <v>32</v>
      </c>
      <c r="D599" s="90" t="s">
        <v>453</v>
      </c>
      <c r="E599" s="168">
        <v>1983</v>
      </c>
      <c r="F599" s="168"/>
      <c r="G599" s="168" t="s">
        <v>34</v>
      </c>
      <c r="H599" s="168">
        <v>5</v>
      </c>
      <c r="I599" s="167">
        <f t="shared" si="55"/>
        <v>7017.4440000000004</v>
      </c>
      <c r="J599" s="167">
        <v>3898.58</v>
      </c>
      <c r="K599" s="90" t="s">
        <v>42</v>
      </c>
      <c r="L599" s="49">
        <f>O599*I599</f>
        <v>1122791.04</v>
      </c>
      <c r="M599" s="171">
        <f>P599*I599</f>
        <v>109191.42864000001</v>
      </c>
      <c r="N599" s="171">
        <f t="shared" si="52"/>
        <v>1231982.4686400001</v>
      </c>
      <c r="O599" s="171">
        <v>160</v>
      </c>
      <c r="P599" s="171">
        <v>15.56</v>
      </c>
      <c r="Q599" s="170"/>
      <c r="R599" s="89"/>
      <c r="S599" s="170" t="s">
        <v>37</v>
      </c>
      <c r="T599" s="170" t="s">
        <v>265</v>
      </c>
    </row>
    <row r="600" spans="3:42" ht="31.5" customHeight="1" x14ac:dyDescent="0.3">
      <c r="C600" s="168"/>
      <c r="D600" s="90"/>
      <c r="E600" s="168"/>
      <c r="F600" s="168"/>
      <c r="G600" s="168"/>
      <c r="H600" s="168"/>
      <c r="I600" s="167"/>
      <c r="J600" s="167"/>
      <c r="K600" s="90" t="s">
        <v>104</v>
      </c>
      <c r="L600" s="49">
        <f>O600*I599</f>
        <v>3698192.9880000004</v>
      </c>
      <c r="M600" s="171">
        <f>P600*I599</f>
        <v>79156.768320000003</v>
      </c>
      <c r="N600" s="171">
        <f t="shared" si="52"/>
        <v>3777349.7563200002</v>
      </c>
      <c r="O600" s="171">
        <v>527</v>
      </c>
      <c r="P600" s="171">
        <v>11.28</v>
      </c>
      <c r="Q600" s="170"/>
      <c r="R600" s="89"/>
      <c r="S600" s="170" t="s">
        <v>37</v>
      </c>
      <c r="T600" s="170" t="s">
        <v>265</v>
      </c>
    </row>
    <row r="601" spans="3:42" ht="37.5" x14ac:dyDescent="0.3">
      <c r="C601" s="168">
        <v>33</v>
      </c>
      <c r="D601" s="90" t="s">
        <v>454</v>
      </c>
      <c r="E601" s="168">
        <v>1980</v>
      </c>
      <c r="F601" s="168"/>
      <c r="G601" s="168" t="s">
        <v>34</v>
      </c>
      <c r="H601" s="168">
        <v>5</v>
      </c>
      <c r="I601" s="167">
        <f>J601*1.8</f>
        <v>5756.2920000000004</v>
      </c>
      <c r="J601" s="167">
        <v>3197.94</v>
      </c>
      <c r="K601" s="90" t="s">
        <v>42</v>
      </c>
      <c r="L601" s="49">
        <f>O601*I601</f>
        <v>921006.72000000009</v>
      </c>
      <c r="M601" s="171">
        <f>I601*P601</f>
        <v>89567.903520000007</v>
      </c>
      <c r="N601" s="171">
        <f t="shared" si="52"/>
        <v>1010574.6235200001</v>
      </c>
      <c r="O601" s="171">
        <v>160</v>
      </c>
      <c r="P601" s="171">
        <v>15.56</v>
      </c>
      <c r="Q601" s="170"/>
      <c r="R601" s="89"/>
      <c r="S601" s="170" t="s">
        <v>37</v>
      </c>
      <c r="T601" s="170" t="s">
        <v>265</v>
      </c>
    </row>
    <row r="602" spans="3:42" ht="37.5" x14ac:dyDescent="0.3">
      <c r="C602" s="168">
        <v>34</v>
      </c>
      <c r="D602" s="90" t="s">
        <v>455</v>
      </c>
      <c r="E602" s="168">
        <v>1981</v>
      </c>
      <c r="F602" s="168"/>
      <c r="G602" s="59" t="s">
        <v>34</v>
      </c>
      <c r="H602" s="56">
        <v>5</v>
      </c>
      <c r="I602" s="167">
        <v>5090.6000000000004</v>
      </c>
      <c r="J602" s="167">
        <v>3230.6</v>
      </c>
      <c r="K602" s="90" t="s">
        <v>42</v>
      </c>
      <c r="L602" s="49">
        <f>I602*O602</f>
        <v>814496</v>
      </c>
      <c r="M602" s="171">
        <f>I602*P602</f>
        <v>79209.736000000004</v>
      </c>
      <c r="N602" s="171">
        <f t="shared" si="52"/>
        <v>893705.73600000003</v>
      </c>
      <c r="O602" s="171">
        <v>160</v>
      </c>
      <c r="P602" s="171">
        <v>15.56</v>
      </c>
      <c r="Q602" s="170"/>
      <c r="R602" s="89"/>
      <c r="S602" s="170" t="s">
        <v>37</v>
      </c>
      <c r="T602" s="170" t="s">
        <v>265</v>
      </c>
    </row>
    <row r="603" spans="3:42" ht="37.5" x14ac:dyDescent="0.3">
      <c r="C603" s="168">
        <v>35</v>
      </c>
      <c r="D603" s="90" t="s">
        <v>456</v>
      </c>
      <c r="E603" s="168">
        <v>1940</v>
      </c>
      <c r="F603" s="168"/>
      <c r="G603" s="168" t="s">
        <v>63</v>
      </c>
      <c r="H603" s="168">
        <v>2</v>
      </c>
      <c r="I603" s="167">
        <f>J603*1.8</f>
        <v>1127.5920000000001</v>
      </c>
      <c r="J603" s="167">
        <v>626.44000000000005</v>
      </c>
      <c r="K603" s="90" t="s">
        <v>42</v>
      </c>
      <c r="L603" s="49">
        <f>O603*I603</f>
        <v>146586.96000000002</v>
      </c>
      <c r="M603" s="171">
        <f>I603*P603</f>
        <v>17883.609120000001</v>
      </c>
      <c r="N603" s="171">
        <f t="shared" si="52"/>
        <v>164470.56912000003</v>
      </c>
      <c r="O603" s="167">
        <v>130</v>
      </c>
      <c r="P603" s="171">
        <v>15.86</v>
      </c>
      <c r="Q603" s="170"/>
      <c r="R603" s="89"/>
      <c r="S603" s="170" t="s">
        <v>37</v>
      </c>
      <c r="T603" s="170" t="s">
        <v>265</v>
      </c>
    </row>
    <row r="604" spans="3:42" s="6" customFormat="1" ht="42" customHeight="1" x14ac:dyDescent="0.3">
      <c r="C604" s="168">
        <v>36</v>
      </c>
      <c r="D604" s="90" t="s">
        <v>457</v>
      </c>
      <c r="E604" s="168">
        <v>1937</v>
      </c>
      <c r="F604" s="168"/>
      <c r="G604" s="168" t="s">
        <v>63</v>
      </c>
      <c r="H604" s="168">
        <v>2</v>
      </c>
      <c r="I604" s="167">
        <v>1052.0999999999999</v>
      </c>
      <c r="J604" s="167">
        <v>576.4</v>
      </c>
      <c r="K604" s="90" t="s">
        <v>42</v>
      </c>
      <c r="L604" s="49">
        <f>I604*O604</f>
        <v>136773</v>
      </c>
      <c r="M604" s="171">
        <f>I604*P604</f>
        <v>16686.305999999997</v>
      </c>
      <c r="N604" s="171">
        <f t="shared" si="52"/>
        <v>153459.30599999998</v>
      </c>
      <c r="O604" s="167">
        <v>130</v>
      </c>
      <c r="P604" s="171">
        <v>15.86</v>
      </c>
      <c r="Q604" s="170"/>
      <c r="R604" s="89"/>
      <c r="S604" s="170" t="s">
        <v>37</v>
      </c>
      <c r="T604" s="170" t="s">
        <v>265</v>
      </c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</row>
    <row r="605" spans="3:42" s="6" customFormat="1" ht="35.25" customHeight="1" x14ac:dyDescent="0.3">
      <c r="C605" s="168">
        <v>37</v>
      </c>
      <c r="D605" s="90" t="s">
        <v>458</v>
      </c>
      <c r="E605" s="168">
        <v>1917</v>
      </c>
      <c r="F605" s="168"/>
      <c r="G605" s="168" t="s">
        <v>63</v>
      </c>
      <c r="H605" s="168">
        <v>1</v>
      </c>
      <c r="I605" s="167">
        <v>534.6</v>
      </c>
      <c r="J605" s="167">
        <v>235</v>
      </c>
      <c r="K605" s="90" t="s">
        <v>42</v>
      </c>
      <c r="L605" s="49">
        <f>I605*O605</f>
        <v>69498</v>
      </c>
      <c r="M605" s="171">
        <f>I605*P605</f>
        <v>8478.7559999999994</v>
      </c>
      <c r="N605" s="171">
        <f t="shared" si="52"/>
        <v>77976.755999999994</v>
      </c>
      <c r="O605" s="167">
        <v>130</v>
      </c>
      <c r="P605" s="171">
        <v>15.86</v>
      </c>
      <c r="Q605" s="170"/>
      <c r="R605" s="89"/>
      <c r="S605" s="170" t="s">
        <v>37</v>
      </c>
      <c r="T605" s="170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3.75" customHeight="1" x14ac:dyDescent="0.3">
      <c r="C606" s="168">
        <v>38</v>
      </c>
      <c r="D606" s="90" t="s">
        <v>459</v>
      </c>
      <c r="E606" s="168">
        <v>1959</v>
      </c>
      <c r="F606" s="168"/>
      <c r="G606" s="168" t="s">
        <v>34</v>
      </c>
      <c r="H606" s="168">
        <v>4</v>
      </c>
      <c r="I606" s="167">
        <v>1923</v>
      </c>
      <c r="J606" s="167">
        <v>1302.7</v>
      </c>
      <c r="K606" s="90" t="s">
        <v>42</v>
      </c>
      <c r="L606" s="49">
        <f>O606*I606</f>
        <v>307680</v>
      </c>
      <c r="M606" s="171">
        <f>P606*I606</f>
        <v>29921.88</v>
      </c>
      <c r="N606" s="171">
        <f t="shared" si="52"/>
        <v>337601.88</v>
      </c>
      <c r="O606" s="171">
        <v>160</v>
      </c>
      <c r="P606" s="171">
        <v>15.56</v>
      </c>
      <c r="Q606" s="170"/>
      <c r="R606" s="89"/>
      <c r="S606" s="170" t="s">
        <v>37</v>
      </c>
      <c r="T606" s="170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7.5" x14ac:dyDescent="0.3">
      <c r="C607" s="168">
        <v>39</v>
      </c>
      <c r="D607" s="90" t="s">
        <v>460</v>
      </c>
      <c r="E607" s="168">
        <v>1937</v>
      </c>
      <c r="F607" s="168"/>
      <c r="G607" s="168" t="s">
        <v>63</v>
      </c>
      <c r="H607" s="168">
        <v>2</v>
      </c>
      <c r="I607" s="167">
        <f>J607*1.8</f>
        <v>901.62</v>
      </c>
      <c r="J607" s="167">
        <v>500.9</v>
      </c>
      <c r="K607" s="90" t="s">
        <v>42</v>
      </c>
      <c r="L607" s="49">
        <f>O607*I607</f>
        <v>117210.6</v>
      </c>
      <c r="M607" s="171">
        <f t="shared" ref="M607:M612" si="56">I607*P607</f>
        <v>14299.6932</v>
      </c>
      <c r="N607" s="171">
        <f t="shared" si="52"/>
        <v>131510.29320000001</v>
      </c>
      <c r="O607" s="171">
        <v>130</v>
      </c>
      <c r="P607" s="171">
        <v>15.86</v>
      </c>
      <c r="Q607" s="170"/>
      <c r="R607" s="89"/>
      <c r="S607" s="170" t="s">
        <v>37</v>
      </c>
      <c r="T607" s="170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 x14ac:dyDescent="0.3">
      <c r="C608" s="168">
        <v>40</v>
      </c>
      <c r="D608" s="90" t="s">
        <v>461</v>
      </c>
      <c r="E608" s="168">
        <v>1956</v>
      </c>
      <c r="F608" s="168"/>
      <c r="G608" s="168" t="s">
        <v>63</v>
      </c>
      <c r="H608" s="168">
        <v>2</v>
      </c>
      <c r="I608" s="167">
        <v>996.7</v>
      </c>
      <c r="J608" s="167">
        <v>620</v>
      </c>
      <c r="K608" s="90" t="s">
        <v>42</v>
      </c>
      <c r="L608" s="49">
        <f>I608*O608</f>
        <v>129571</v>
      </c>
      <c r="M608" s="171">
        <f t="shared" si="56"/>
        <v>15807.662</v>
      </c>
      <c r="N608" s="171">
        <f t="shared" si="52"/>
        <v>145378.66200000001</v>
      </c>
      <c r="O608" s="171">
        <v>130</v>
      </c>
      <c r="P608" s="171">
        <v>15.86</v>
      </c>
      <c r="Q608" s="170"/>
      <c r="R608" s="89"/>
      <c r="S608" s="170" t="s">
        <v>37</v>
      </c>
      <c r="T608" s="170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 x14ac:dyDescent="0.3">
      <c r="C609" s="168">
        <v>41</v>
      </c>
      <c r="D609" s="90" t="s">
        <v>462</v>
      </c>
      <c r="E609" s="168">
        <v>1964</v>
      </c>
      <c r="F609" s="168"/>
      <c r="G609" s="168" t="s">
        <v>63</v>
      </c>
      <c r="H609" s="168">
        <v>2</v>
      </c>
      <c r="I609" s="167">
        <v>456.2</v>
      </c>
      <c r="J609" s="167">
        <v>247.3</v>
      </c>
      <c r="K609" s="90" t="s">
        <v>42</v>
      </c>
      <c r="L609" s="49">
        <f>I609*O609</f>
        <v>59306</v>
      </c>
      <c r="M609" s="171">
        <f t="shared" si="56"/>
        <v>7235.3319999999994</v>
      </c>
      <c r="N609" s="171">
        <f t="shared" si="52"/>
        <v>66541.331999999995</v>
      </c>
      <c r="O609" s="171">
        <v>130</v>
      </c>
      <c r="P609" s="171">
        <v>15.86</v>
      </c>
      <c r="Q609" s="170"/>
      <c r="R609" s="89"/>
      <c r="S609" s="170" t="s">
        <v>37</v>
      </c>
      <c r="T609" s="170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 x14ac:dyDescent="0.3">
      <c r="C610" s="168">
        <v>42</v>
      </c>
      <c r="D610" s="90" t="s">
        <v>463</v>
      </c>
      <c r="E610" s="168"/>
      <c r="F610" s="168"/>
      <c r="G610" s="168" t="s">
        <v>63</v>
      </c>
      <c r="H610" s="168">
        <v>2</v>
      </c>
      <c r="I610" s="167">
        <v>912.4</v>
      </c>
      <c r="J610" s="167">
        <v>496.2</v>
      </c>
      <c r="K610" s="90" t="s">
        <v>42</v>
      </c>
      <c r="L610" s="49">
        <f>I610*O610</f>
        <v>118612</v>
      </c>
      <c r="M610" s="171">
        <f t="shared" si="56"/>
        <v>14470.663999999999</v>
      </c>
      <c r="N610" s="171">
        <f t="shared" si="52"/>
        <v>133082.66399999999</v>
      </c>
      <c r="O610" s="171">
        <v>130</v>
      </c>
      <c r="P610" s="171">
        <v>15.86</v>
      </c>
      <c r="Q610" s="170"/>
      <c r="R610" s="89"/>
      <c r="S610" s="170" t="s">
        <v>37</v>
      </c>
      <c r="T610" s="170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 x14ac:dyDescent="0.3">
      <c r="C611" s="168">
        <v>43</v>
      </c>
      <c r="D611" s="90" t="s">
        <v>464</v>
      </c>
      <c r="E611" s="168">
        <v>1976</v>
      </c>
      <c r="F611" s="168"/>
      <c r="G611" s="168" t="s">
        <v>63</v>
      </c>
      <c r="H611" s="168">
        <v>2</v>
      </c>
      <c r="I611" s="167">
        <v>1025.4000000000001</v>
      </c>
      <c r="J611" s="167">
        <v>515.4</v>
      </c>
      <c r="K611" s="90" t="s">
        <v>42</v>
      </c>
      <c r="L611" s="49">
        <f>I611*O611</f>
        <v>133302</v>
      </c>
      <c r="M611" s="171">
        <f t="shared" si="56"/>
        <v>16262.844000000001</v>
      </c>
      <c r="N611" s="171">
        <f t="shared" si="52"/>
        <v>149564.84400000001</v>
      </c>
      <c r="O611" s="171">
        <v>130</v>
      </c>
      <c r="P611" s="171">
        <v>15.86</v>
      </c>
      <c r="Q611" s="170"/>
      <c r="R611" s="89"/>
      <c r="S611" s="170" t="s">
        <v>37</v>
      </c>
      <c r="T611" s="170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56.25" x14ac:dyDescent="0.3">
      <c r="C612" s="168">
        <v>44</v>
      </c>
      <c r="D612" s="169" t="s">
        <v>465</v>
      </c>
      <c r="E612" s="168">
        <v>1990</v>
      </c>
      <c r="F612" s="168"/>
      <c r="G612" s="168" t="s">
        <v>83</v>
      </c>
      <c r="H612" s="168">
        <v>10</v>
      </c>
      <c r="I612" s="167">
        <v>5841.4</v>
      </c>
      <c r="J612" s="167">
        <v>3909.6</v>
      </c>
      <c r="K612" s="90" t="s">
        <v>452</v>
      </c>
      <c r="L612" s="93">
        <f>O612*I612</f>
        <v>4399800.8940000003</v>
      </c>
      <c r="M612" s="93">
        <f t="shared" si="56"/>
        <v>90541.7</v>
      </c>
      <c r="N612" s="171">
        <f t="shared" si="52"/>
        <v>4490342.5940000005</v>
      </c>
      <c r="O612" s="93">
        <v>753.21</v>
      </c>
      <c r="P612" s="93">
        <v>15.5</v>
      </c>
      <c r="Q612" s="92"/>
      <c r="R612" s="89"/>
      <c r="S612" s="170" t="s">
        <v>37</v>
      </c>
      <c r="T612" s="170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37.5" x14ac:dyDescent="0.3">
      <c r="C613" s="168">
        <v>45</v>
      </c>
      <c r="D613" s="90" t="s">
        <v>466</v>
      </c>
      <c r="E613" s="168">
        <v>1971</v>
      </c>
      <c r="F613" s="91"/>
      <c r="G613" s="170" t="s">
        <v>34</v>
      </c>
      <c r="H613" s="168">
        <v>5</v>
      </c>
      <c r="I613" s="167">
        <f>J613*1.8</f>
        <v>6766.92</v>
      </c>
      <c r="J613" s="167">
        <v>3759.4</v>
      </c>
      <c r="K613" s="90" t="s">
        <v>42</v>
      </c>
      <c r="L613" s="49">
        <v>565601.73</v>
      </c>
      <c r="M613" s="171">
        <v>56240.624000000003</v>
      </c>
      <c r="N613" s="171">
        <f t="shared" si="52"/>
        <v>621842.35399999993</v>
      </c>
      <c r="O613" s="171">
        <v>160</v>
      </c>
      <c r="P613" s="171">
        <v>15.56</v>
      </c>
      <c r="Q613" s="170"/>
      <c r="R613" s="89"/>
      <c r="S613" s="170" t="s">
        <v>37</v>
      </c>
      <c r="T613" s="170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 x14ac:dyDescent="0.3">
      <c r="C614" s="168">
        <v>46</v>
      </c>
      <c r="D614" s="90" t="s">
        <v>467</v>
      </c>
      <c r="E614" s="168">
        <v>79</v>
      </c>
      <c r="F614" s="91"/>
      <c r="G614" s="170" t="s">
        <v>34</v>
      </c>
      <c r="H614" s="168">
        <v>5</v>
      </c>
      <c r="I614" s="167">
        <f>J614*1.8</f>
        <v>5602.2659999999996</v>
      </c>
      <c r="J614" s="167">
        <v>3112.37</v>
      </c>
      <c r="K614" s="90" t="s">
        <v>42</v>
      </c>
      <c r="L614" s="49">
        <v>464830.31999999995</v>
      </c>
      <c r="M614" s="171">
        <v>46220.416000000005</v>
      </c>
      <c r="N614" s="171">
        <f t="shared" si="52"/>
        <v>511050.73599999998</v>
      </c>
      <c r="O614" s="171">
        <v>160</v>
      </c>
      <c r="P614" s="171">
        <v>15.56</v>
      </c>
      <c r="Q614" s="170"/>
      <c r="R614" s="89"/>
      <c r="S614" s="170" t="s">
        <v>37</v>
      </c>
      <c r="T614" s="170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 x14ac:dyDescent="0.3">
      <c r="C615" s="168">
        <v>47</v>
      </c>
      <c r="D615" s="90" t="s">
        <v>468</v>
      </c>
      <c r="E615" s="168" t="s">
        <v>469</v>
      </c>
      <c r="F615" s="16"/>
      <c r="G615" s="170" t="s">
        <v>34</v>
      </c>
      <c r="H615" s="168">
        <v>5</v>
      </c>
      <c r="I615" s="167">
        <f t="shared" ref="I615:I620" si="57">J615*1.8</f>
        <v>12729.366</v>
      </c>
      <c r="J615" s="167">
        <v>7071.87</v>
      </c>
      <c r="K615" s="90" t="s">
        <v>42</v>
      </c>
      <c r="L615" s="49">
        <v>1072904.085</v>
      </c>
      <c r="M615" s="171">
        <v>106684.24800000001</v>
      </c>
      <c r="N615" s="171">
        <f t="shared" si="52"/>
        <v>1179588.3329999999</v>
      </c>
      <c r="O615" s="171">
        <v>160</v>
      </c>
      <c r="P615" s="171">
        <v>15.56</v>
      </c>
      <c r="Q615" s="170"/>
      <c r="R615" s="89"/>
      <c r="S615" s="170" t="s">
        <v>37</v>
      </c>
      <c r="T615" s="170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 x14ac:dyDescent="0.3">
      <c r="C616" s="168">
        <v>48</v>
      </c>
      <c r="D616" s="90" t="s">
        <v>470</v>
      </c>
      <c r="E616" s="168">
        <v>78</v>
      </c>
      <c r="F616" s="91"/>
      <c r="G616" s="170" t="s">
        <v>34</v>
      </c>
      <c r="H616" s="168">
        <v>5</v>
      </c>
      <c r="I616" s="167">
        <f t="shared" si="57"/>
        <v>5512.482</v>
      </c>
      <c r="J616" s="167">
        <v>3062.49</v>
      </c>
      <c r="K616" s="90" t="s">
        <v>42</v>
      </c>
      <c r="L616" s="49">
        <v>458541.51</v>
      </c>
      <c r="M616" s="171">
        <v>45595.088000000003</v>
      </c>
      <c r="N616" s="171">
        <f t="shared" si="52"/>
        <v>504136.598</v>
      </c>
      <c r="O616" s="171">
        <v>160</v>
      </c>
      <c r="P616" s="171">
        <v>15.56</v>
      </c>
      <c r="Q616" s="170"/>
      <c r="R616" s="89"/>
      <c r="S616" s="170" t="s">
        <v>37</v>
      </c>
      <c r="T616" s="170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 x14ac:dyDescent="0.3">
      <c r="C617" s="168">
        <v>49</v>
      </c>
      <c r="D617" s="90" t="s">
        <v>471</v>
      </c>
      <c r="E617" s="168">
        <v>80</v>
      </c>
      <c r="F617" s="91"/>
      <c r="G617" s="170" t="s">
        <v>34</v>
      </c>
      <c r="H617" s="168">
        <v>5</v>
      </c>
      <c r="I617" s="167">
        <f t="shared" si="57"/>
        <v>5846.4000000000005</v>
      </c>
      <c r="J617" s="167">
        <v>3248</v>
      </c>
      <c r="K617" s="90" t="s">
        <v>42</v>
      </c>
      <c r="L617" s="49">
        <v>489925.38</v>
      </c>
      <c r="M617" s="171">
        <v>48715.744000000006</v>
      </c>
      <c r="N617" s="171">
        <f t="shared" si="52"/>
        <v>538641.12400000007</v>
      </c>
      <c r="O617" s="171">
        <v>160</v>
      </c>
      <c r="P617" s="171">
        <v>15.56</v>
      </c>
      <c r="Q617" s="170"/>
      <c r="R617" s="89"/>
      <c r="S617" s="170" t="s">
        <v>37</v>
      </c>
      <c r="T617" s="170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 x14ac:dyDescent="0.3">
      <c r="C618" s="168">
        <v>50</v>
      </c>
      <c r="D618" s="90" t="s">
        <v>472</v>
      </c>
      <c r="E618" s="168">
        <v>1975</v>
      </c>
      <c r="F618" s="91"/>
      <c r="G618" s="170" t="s">
        <v>34</v>
      </c>
      <c r="H618" s="168">
        <v>5</v>
      </c>
      <c r="I618" s="167">
        <f t="shared" si="57"/>
        <v>7098.12</v>
      </c>
      <c r="J618" s="167">
        <v>3943.4</v>
      </c>
      <c r="K618" s="90" t="s">
        <v>42</v>
      </c>
      <c r="L618" s="49">
        <v>583565.46</v>
      </c>
      <c r="M618" s="171">
        <v>58026.848000000005</v>
      </c>
      <c r="N618" s="171">
        <f t="shared" si="52"/>
        <v>641592.30799999996</v>
      </c>
      <c r="O618" s="171">
        <v>160</v>
      </c>
      <c r="P618" s="171">
        <v>15.56</v>
      </c>
      <c r="Q618" s="170"/>
      <c r="R618" s="89"/>
      <c r="S618" s="170" t="s">
        <v>37</v>
      </c>
      <c r="T618" s="170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 x14ac:dyDescent="0.3">
      <c r="C619" s="168">
        <v>51</v>
      </c>
      <c r="D619" s="90" t="s">
        <v>473</v>
      </c>
      <c r="E619" s="168">
        <v>1972</v>
      </c>
      <c r="F619" s="91"/>
      <c r="G619" s="170" t="s">
        <v>34</v>
      </c>
      <c r="H619" s="168">
        <v>5</v>
      </c>
      <c r="I619" s="167">
        <f t="shared" si="57"/>
        <v>6973.7400000000007</v>
      </c>
      <c r="J619" s="167">
        <v>3874.3</v>
      </c>
      <c r="K619" s="90" t="s">
        <v>42</v>
      </c>
      <c r="L619" s="49">
        <v>582888.43499999994</v>
      </c>
      <c r="M619" s="171">
        <v>57959.528000000006</v>
      </c>
      <c r="N619" s="171">
        <f t="shared" si="52"/>
        <v>640847.96299999999</v>
      </c>
      <c r="O619" s="171">
        <v>160</v>
      </c>
      <c r="P619" s="171">
        <v>15.56</v>
      </c>
      <c r="Q619" s="170"/>
      <c r="R619" s="89"/>
      <c r="S619" s="170" t="s">
        <v>37</v>
      </c>
      <c r="T619" s="170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9" customFormat="1" ht="37.5" x14ac:dyDescent="0.3">
      <c r="C620" s="168">
        <v>52</v>
      </c>
      <c r="D620" s="90" t="s">
        <v>474</v>
      </c>
      <c r="E620" s="168">
        <v>1973</v>
      </c>
      <c r="F620" s="91"/>
      <c r="G620" s="170" t="s">
        <v>34</v>
      </c>
      <c r="H620" s="168">
        <v>5</v>
      </c>
      <c r="I620" s="167">
        <f t="shared" si="57"/>
        <v>11281.140000000001</v>
      </c>
      <c r="J620" s="167">
        <v>6267.3</v>
      </c>
      <c r="K620" s="90" t="s">
        <v>42</v>
      </c>
      <c r="L620" s="49">
        <v>942915.28499999992</v>
      </c>
      <c r="M620" s="171">
        <v>93758.808000000005</v>
      </c>
      <c r="N620" s="171">
        <f t="shared" si="52"/>
        <v>1036674.0929999999</v>
      </c>
      <c r="O620" s="171">
        <v>160</v>
      </c>
      <c r="P620" s="171">
        <v>15.56</v>
      </c>
      <c r="Q620" s="170"/>
      <c r="R620" s="89"/>
      <c r="S620" s="170" t="s">
        <v>37</v>
      </c>
      <c r="T620" s="170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 x14ac:dyDescent="0.3">
      <c r="C621" s="168">
        <v>53</v>
      </c>
      <c r="D621" s="90" t="s">
        <v>475</v>
      </c>
      <c r="E621" s="168">
        <v>1964</v>
      </c>
      <c r="F621" s="168"/>
      <c r="G621" s="59" t="s">
        <v>34</v>
      </c>
      <c r="H621" s="56">
        <v>4</v>
      </c>
      <c r="I621" s="167">
        <v>2183.6999999999998</v>
      </c>
      <c r="J621" s="167">
        <v>1261.9000000000001</v>
      </c>
      <c r="K621" s="90" t="s">
        <v>42</v>
      </c>
      <c r="L621" s="49">
        <f>O621*I621</f>
        <v>349392</v>
      </c>
      <c r="M621" s="171">
        <f t="shared" ref="M621:M629" si="58">I621*P621</f>
        <v>33978.371999999996</v>
      </c>
      <c r="N621" s="171">
        <f t="shared" si="52"/>
        <v>383370.37199999997</v>
      </c>
      <c r="O621" s="171">
        <v>160</v>
      </c>
      <c r="P621" s="171">
        <v>15.56</v>
      </c>
      <c r="Q621" s="170"/>
      <c r="R621" s="89"/>
      <c r="S621" s="170" t="s">
        <v>37</v>
      </c>
      <c r="T621" s="170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 x14ac:dyDescent="0.3">
      <c r="C622" s="168">
        <v>54</v>
      </c>
      <c r="D622" s="90" t="s">
        <v>476</v>
      </c>
      <c r="E622" s="168">
        <v>1980</v>
      </c>
      <c r="F622" s="91"/>
      <c r="G622" s="170" t="s">
        <v>477</v>
      </c>
      <c r="H622" s="168">
        <v>5</v>
      </c>
      <c r="I622" s="167">
        <v>6101.7</v>
      </c>
      <c r="J622" s="167">
        <v>3261.62</v>
      </c>
      <c r="K622" s="90" t="s">
        <v>42</v>
      </c>
      <c r="L622" s="49">
        <f>O622*I622</f>
        <v>976272</v>
      </c>
      <c r="M622" s="171">
        <f t="shared" si="58"/>
        <v>94942.452000000005</v>
      </c>
      <c r="N622" s="171">
        <f t="shared" si="52"/>
        <v>1071214.452</v>
      </c>
      <c r="O622" s="171">
        <v>160</v>
      </c>
      <c r="P622" s="171">
        <v>15.56</v>
      </c>
      <c r="Q622" s="170"/>
      <c r="R622" s="89"/>
      <c r="S622" s="170" t="s">
        <v>37</v>
      </c>
      <c r="T622" s="170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 x14ac:dyDescent="0.3">
      <c r="C623" s="168">
        <v>55</v>
      </c>
      <c r="D623" s="90" t="s">
        <v>478</v>
      </c>
      <c r="E623" s="168">
        <v>1963</v>
      </c>
      <c r="F623" s="168"/>
      <c r="G623" s="59" t="s">
        <v>34</v>
      </c>
      <c r="H623" s="56">
        <v>4</v>
      </c>
      <c r="I623" s="167">
        <v>2171</v>
      </c>
      <c r="J623" s="167">
        <v>806.3</v>
      </c>
      <c r="K623" s="90" t="s">
        <v>42</v>
      </c>
      <c r="L623" s="49">
        <f>O623*I623</f>
        <v>347360</v>
      </c>
      <c r="M623" s="171">
        <f t="shared" si="58"/>
        <v>33780.76</v>
      </c>
      <c r="N623" s="171">
        <f t="shared" si="52"/>
        <v>381140.76</v>
      </c>
      <c r="O623" s="171">
        <v>160</v>
      </c>
      <c r="P623" s="171">
        <v>15.56</v>
      </c>
      <c r="Q623" s="170"/>
      <c r="R623" s="89"/>
      <c r="S623" s="170" t="s">
        <v>37</v>
      </c>
      <c r="T623" s="170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 x14ac:dyDescent="0.3">
      <c r="C624" s="168">
        <v>56</v>
      </c>
      <c r="D624" s="90" t="s">
        <v>479</v>
      </c>
      <c r="E624" s="168">
        <v>1978</v>
      </c>
      <c r="F624" s="91"/>
      <c r="G624" s="170" t="s">
        <v>477</v>
      </c>
      <c r="H624" s="168">
        <v>5</v>
      </c>
      <c r="I624" s="167">
        <f>J624*1.8</f>
        <v>6064.6140000000005</v>
      </c>
      <c r="J624" s="167">
        <v>3369.23</v>
      </c>
      <c r="K624" s="90" t="s">
        <v>42</v>
      </c>
      <c r="L624" s="49">
        <f>I624*O624</f>
        <v>970338.24000000011</v>
      </c>
      <c r="M624" s="171">
        <f t="shared" si="58"/>
        <v>94365.393840000004</v>
      </c>
      <c r="N624" s="171">
        <f t="shared" ref="N624:N687" si="59">L624+M624</f>
        <v>1064703.63384</v>
      </c>
      <c r="O624" s="171">
        <v>160</v>
      </c>
      <c r="P624" s="171">
        <v>15.56</v>
      </c>
      <c r="Q624" s="170"/>
      <c r="R624" s="89"/>
      <c r="S624" s="170" t="s">
        <v>37</v>
      </c>
      <c r="T624" s="170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 x14ac:dyDescent="0.3">
      <c r="C625" s="168">
        <v>57</v>
      </c>
      <c r="D625" s="90" t="s">
        <v>480</v>
      </c>
      <c r="E625" s="168">
        <v>1917</v>
      </c>
      <c r="F625" s="92"/>
      <c r="G625" s="167" t="s">
        <v>63</v>
      </c>
      <c r="H625" s="168">
        <v>1</v>
      </c>
      <c r="I625" s="167">
        <v>385.4</v>
      </c>
      <c r="J625" s="167">
        <v>155.5</v>
      </c>
      <c r="K625" s="90" t="s">
        <v>42</v>
      </c>
      <c r="L625" s="167">
        <f>I625*O625</f>
        <v>50102</v>
      </c>
      <c r="M625" s="167">
        <f t="shared" si="58"/>
        <v>6112.4439999999995</v>
      </c>
      <c r="N625" s="171">
        <f t="shared" si="59"/>
        <v>56214.444000000003</v>
      </c>
      <c r="O625" s="93">
        <v>130</v>
      </c>
      <c r="P625" s="93">
        <v>15.86</v>
      </c>
      <c r="Q625" s="92"/>
      <c r="R625" s="89"/>
      <c r="S625" s="170" t="s">
        <v>37</v>
      </c>
      <c r="T625" s="170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 x14ac:dyDescent="0.3">
      <c r="C626" s="168">
        <v>58</v>
      </c>
      <c r="D626" s="90" t="s">
        <v>481</v>
      </c>
      <c r="E626" s="168">
        <v>1930</v>
      </c>
      <c r="F626" s="92"/>
      <c r="G626" s="167" t="s">
        <v>63</v>
      </c>
      <c r="H626" s="168">
        <v>2</v>
      </c>
      <c r="I626" s="167">
        <v>1030.5</v>
      </c>
      <c r="J626" s="167">
        <v>586.6</v>
      </c>
      <c r="K626" s="90" t="s">
        <v>42</v>
      </c>
      <c r="L626" s="167">
        <f>I626*O626</f>
        <v>133965</v>
      </c>
      <c r="M626" s="167">
        <f t="shared" si="58"/>
        <v>16343.73</v>
      </c>
      <c r="N626" s="171">
        <f t="shared" si="59"/>
        <v>150308.73000000001</v>
      </c>
      <c r="O626" s="93">
        <v>130</v>
      </c>
      <c r="P626" s="93">
        <v>15.86</v>
      </c>
      <c r="Q626" s="92"/>
      <c r="R626" s="89"/>
      <c r="S626" s="170" t="s">
        <v>37</v>
      </c>
      <c r="T626" s="170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 x14ac:dyDescent="0.3">
      <c r="C627" s="168">
        <v>59</v>
      </c>
      <c r="D627" s="90" t="s">
        <v>482</v>
      </c>
      <c r="E627" s="168">
        <v>1959</v>
      </c>
      <c r="F627" s="92"/>
      <c r="G627" s="167" t="s">
        <v>63</v>
      </c>
      <c r="H627" s="168">
        <v>2</v>
      </c>
      <c r="I627" s="167">
        <v>933.07</v>
      </c>
      <c r="J627" s="167">
        <v>500.47</v>
      </c>
      <c r="K627" s="90" t="s">
        <v>42</v>
      </c>
      <c r="L627" s="167">
        <f>O627*I627</f>
        <v>121299.1</v>
      </c>
      <c r="M627" s="167">
        <f t="shared" si="58"/>
        <v>14798.4902</v>
      </c>
      <c r="N627" s="171">
        <f t="shared" si="59"/>
        <v>136097.59020000001</v>
      </c>
      <c r="O627" s="93">
        <v>130</v>
      </c>
      <c r="P627" s="93">
        <v>15.86</v>
      </c>
      <c r="Q627" s="92"/>
      <c r="R627" s="89"/>
      <c r="S627" s="170" t="s">
        <v>37</v>
      </c>
      <c r="T627" s="170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 x14ac:dyDescent="0.3">
      <c r="C628" s="168">
        <v>60</v>
      </c>
      <c r="D628" s="90" t="s">
        <v>483</v>
      </c>
      <c r="E628" s="168">
        <v>1951</v>
      </c>
      <c r="F628" s="92"/>
      <c r="G628" s="167" t="s">
        <v>34</v>
      </c>
      <c r="H628" s="168">
        <v>3</v>
      </c>
      <c r="I628" s="167">
        <v>1315</v>
      </c>
      <c r="J628" s="167">
        <v>763.9</v>
      </c>
      <c r="K628" s="90" t="s">
        <v>42</v>
      </c>
      <c r="L628" s="167">
        <f>I628*O628</f>
        <v>210400</v>
      </c>
      <c r="M628" s="167">
        <f t="shared" si="58"/>
        <v>20461.400000000001</v>
      </c>
      <c r="N628" s="171">
        <f t="shared" si="59"/>
        <v>230861.4</v>
      </c>
      <c r="O628" s="171">
        <v>160</v>
      </c>
      <c r="P628" s="171">
        <v>15.56</v>
      </c>
      <c r="Q628" s="92"/>
      <c r="R628" s="89"/>
      <c r="S628" s="170" t="s">
        <v>37</v>
      </c>
      <c r="T628" s="170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 x14ac:dyDescent="0.3">
      <c r="C629" s="168">
        <v>61</v>
      </c>
      <c r="D629" s="90" t="s">
        <v>484</v>
      </c>
      <c r="E629" s="168"/>
      <c r="F629" s="92"/>
      <c r="G629" s="167" t="s">
        <v>63</v>
      </c>
      <c r="H629" s="168">
        <v>2</v>
      </c>
      <c r="I629" s="167">
        <f>J629*1.8</f>
        <v>692.28000000000009</v>
      </c>
      <c r="J629" s="167">
        <v>384.6</v>
      </c>
      <c r="K629" s="90" t="s">
        <v>42</v>
      </c>
      <c r="L629" s="167">
        <f>O629*I629</f>
        <v>89996.400000000009</v>
      </c>
      <c r="M629" s="167">
        <f t="shared" si="58"/>
        <v>10979.560800000001</v>
      </c>
      <c r="N629" s="171">
        <f t="shared" si="59"/>
        <v>100975.96080000002</v>
      </c>
      <c r="O629" s="93">
        <v>130</v>
      </c>
      <c r="P629" s="93">
        <v>15.86</v>
      </c>
      <c r="Q629" s="92"/>
      <c r="R629" s="89"/>
      <c r="S629" s="170" t="s">
        <v>37</v>
      </c>
      <c r="T629" s="170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 x14ac:dyDescent="0.3">
      <c r="C630" s="168">
        <v>62</v>
      </c>
      <c r="D630" s="90" t="s">
        <v>485</v>
      </c>
      <c r="E630" s="168">
        <v>1958</v>
      </c>
      <c r="F630" s="92"/>
      <c r="G630" s="167" t="s">
        <v>34</v>
      </c>
      <c r="H630" s="168">
        <v>3</v>
      </c>
      <c r="I630" s="167">
        <v>1381.6</v>
      </c>
      <c r="J630" s="167">
        <v>680.3</v>
      </c>
      <c r="K630" s="90" t="s">
        <v>42</v>
      </c>
      <c r="L630" s="167">
        <f>I630*O630</f>
        <v>221056</v>
      </c>
      <c r="M630" s="167">
        <f>I630*P630</f>
        <v>21497.696</v>
      </c>
      <c r="N630" s="171">
        <f t="shared" si="59"/>
        <v>242553.696</v>
      </c>
      <c r="O630" s="171">
        <v>160</v>
      </c>
      <c r="P630" s="171">
        <v>15.56</v>
      </c>
      <c r="Q630" s="92"/>
      <c r="R630" s="89"/>
      <c r="S630" s="170" t="s">
        <v>37</v>
      </c>
      <c r="T630" s="170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 x14ac:dyDescent="0.3">
      <c r="C631" s="168">
        <v>63</v>
      </c>
      <c r="D631" s="90" t="s">
        <v>486</v>
      </c>
      <c r="E631" s="168">
        <v>1952</v>
      </c>
      <c r="F631" s="92"/>
      <c r="G631" s="167" t="s">
        <v>34</v>
      </c>
      <c r="H631" s="168">
        <v>3</v>
      </c>
      <c r="I631" s="167">
        <v>3692.7</v>
      </c>
      <c r="J631" s="167">
        <v>1615.5</v>
      </c>
      <c r="K631" s="90" t="s">
        <v>42</v>
      </c>
      <c r="L631" s="167">
        <f>O631*I631</f>
        <v>590832</v>
      </c>
      <c r="M631" s="167">
        <f>P631*I631</f>
        <v>57458.411999999997</v>
      </c>
      <c r="N631" s="171">
        <f t="shared" si="59"/>
        <v>648290.41200000001</v>
      </c>
      <c r="O631" s="171">
        <v>160</v>
      </c>
      <c r="P631" s="171">
        <v>15.56</v>
      </c>
      <c r="Q631" s="92"/>
      <c r="R631" s="89"/>
      <c r="S631" s="170" t="s">
        <v>37</v>
      </c>
      <c r="T631" s="170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 x14ac:dyDescent="0.3">
      <c r="C632" s="168">
        <v>64</v>
      </c>
      <c r="D632" s="90" t="s">
        <v>487</v>
      </c>
      <c r="E632" s="168">
        <v>1956</v>
      </c>
      <c r="F632" s="92"/>
      <c r="G632" s="167" t="s">
        <v>34</v>
      </c>
      <c r="H632" s="168">
        <v>3</v>
      </c>
      <c r="I632" s="167">
        <f>J632*1.8</f>
        <v>3513.5280000000002</v>
      </c>
      <c r="J632" s="167">
        <v>1951.96</v>
      </c>
      <c r="K632" s="90" t="s">
        <v>42</v>
      </c>
      <c r="L632" s="167">
        <f>O632*I632</f>
        <v>562164.47999999998</v>
      </c>
      <c r="M632" s="167">
        <f>P632*I632</f>
        <v>54670.495680000007</v>
      </c>
      <c r="N632" s="171">
        <f t="shared" si="59"/>
        <v>616834.97568000003</v>
      </c>
      <c r="O632" s="171">
        <v>160</v>
      </c>
      <c r="P632" s="171">
        <v>15.56</v>
      </c>
      <c r="Q632" s="92"/>
      <c r="R632" s="89"/>
      <c r="S632" s="170" t="s">
        <v>37</v>
      </c>
      <c r="T632" s="170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 x14ac:dyDescent="0.3">
      <c r="C633" s="168">
        <v>65</v>
      </c>
      <c r="D633" s="90" t="s">
        <v>488</v>
      </c>
      <c r="E633" s="168">
        <v>1956</v>
      </c>
      <c r="F633" s="92"/>
      <c r="G633" s="167" t="s">
        <v>34</v>
      </c>
      <c r="H633" s="168">
        <v>3</v>
      </c>
      <c r="I633" s="167">
        <v>3957.7</v>
      </c>
      <c r="J633" s="167">
        <v>1620.8</v>
      </c>
      <c r="K633" s="90" t="s">
        <v>42</v>
      </c>
      <c r="L633" s="167">
        <f>O633*I633</f>
        <v>633232</v>
      </c>
      <c r="M633" s="167">
        <f>P633*I633</f>
        <v>61581.811999999998</v>
      </c>
      <c r="N633" s="171">
        <f t="shared" si="59"/>
        <v>694813.81200000003</v>
      </c>
      <c r="O633" s="171">
        <v>160</v>
      </c>
      <c r="P633" s="171">
        <v>15.56</v>
      </c>
      <c r="Q633" s="92"/>
      <c r="R633" s="89"/>
      <c r="S633" s="170" t="s">
        <v>37</v>
      </c>
      <c r="T633" s="170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 x14ac:dyDescent="0.3">
      <c r="C634" s="168">
        <v>66</v>
      </c>
      <c r="D634" s="90" t="s">
        <v>489</v>
      </c>
      <c r="E634" s="168">
        <v>1961</v>
      </c>
      <c r="F634" s="92"/>
      <c r="G634" s="167" t="s">
        <v>34</v>
      </c>
      <c r="H634" s="168">
        <v>2</v>
      </c>
      <c r="I634" s="167">
        <v>953.2</v>
      </c>
      <c r="J634" s="167">
        <v>510.1</v>
      </c>
      <c r="K634" s="90" t="s">
        <v>42</v>
      </c>
      <c r="L634" s="167">
        <f>O634*I634</f>
        <v>166810</v>
      </c>
      <c r="M634" s="167">
        <f>I634*P634</f>
        <v>15127.284</v>
      </c>
      <c r="N634" s="171">
        <f t="shared" si="59"/>
        <v>181937.28399999999</v>
      </c>
      <c r="O634" s="93">
        <v>175</v>
      </c>
      <c r="P634" s="93">
        <v>15.87</v>
      </c>
      <c r="Q634" s="92"/>
      <c r="R634" s="89"/>
      <c r="S634" s="170" t="s">
        <v>37</v>
      </c>
      <c r="T634" s="170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 x14ac:dyDescent="0.3">
      <c r="C635" s="168">
        <v>67</v>
      </c>
      <c r="D635" s="90" t="s">
        <v>490</v>
      </c>
      <c r="E635" s="168">
        <v>1951</v>
      </c>
      <c r="F635" s="92"/>
      <c r="G635" s="167" t="s">
        <v>63</v>
      </c>
      <c r="H635" s="168">
        <v>1</v>
      </c>
      <c r="I635" s="167">
        <v>571.1</v>
      </c>
      <c r="J635" s="167">
        <v>227.2</v>
      </c>
      <c r="K635" s="90" t="s">
        <v>42</v>
      </c>
      <c r="L635" s="167">
        <f>I635*O635</f>
        <v>74243</v>
      </c>
      <c r="M635" s="167">
        <f>I635*P635</f>
        <v>9057.6460000000006</v>
      </c>
      <c r="N635" s="171">
        <f t="shared" si="59"/>
        <v>83300.646000000008</v>
      </c>
      <c r="O635" s="93">
        <v>130</v>
      </c>
      <c r="P635" s="93">
        <v>15.86</v>
      </c>
      <c r="Q635" s="92"/>
      <c r="R635" s="89"/>
      <c r="S635" s="170" t="s">
        <v>37</v>
      </c>
      <c r="T635" s="170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 x14ac:dyDescent="0.3">
      <c r="C636" s="168">
        <v>68</v>
      </c>
      <c r="D636" s="90" t="s">
        <v>491</v>
      </c>
      <c r="E636" s="168"/>
      <c r="F636" s="92"/>
      <c r="G636" s="167" t="s">
        <v>63</v>
      </c>
      <c r="H636" s="168">
        <v>2</v>
      </c>
      <c r="I636" s="167">
        <f>J636*1.8</f>
        <v>494.96400000000006</v>
      </c>
      <c r="J636" s="167">
        <v>274.98</v>
      </c>
      <c r="K636" s="90" t="s">
        <v>42</v>
      </c>
      <c r="L636" s="167">
        <f>O636*I636</f>
        <v>64345.320000000007</v>
      </c>
      <c r="M636" s="167">
        <f>I636*P636</f>
        <v>7850.1290400000007</v>
      </c>
      <c r="N636" s="171">
        <f t="shared" si="59"/>
        <v>72195.449040000007</v>
      </c>
      <c r="O636" s="93">
        <v>130</v>
      </c>
      <c r="P636" s="93">
        <v>15.86</v>
      </c>
      <c r="Q636" s="92"/>
      <c r="R636" s="89"/>
      <c r="S636" s="170" t="s">
        <v>37</v>
      </c>
      <c r="T636" s="170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 x14ac:dyDescent="0.3">
      <c r="C637" s="168">
        <v>69</v>
      </c>
      <c r="D637" s="90" t="s">
        <v>222</v>
      </c>
      <c r="E637" s="168">
        <v>1960</v>
      </c>
      <c r="F637" s="92"/>
      <c r="G637" s="167" t="s">
        <v>34</v>
      </c>
      <c r="H637" s="168">
        <v>4</v>
      </c>
      <c r="I637" s="167">
        <v>2236.9</v>
      </c>
      <c r="J637" s="167">
        <v>1501.6</v>
      </c>
      <c r="K637" s="90" t="s">
        <v>42</v>
      </c>
      <c r="L637" s="167">
        <f>O637*I637</f>
        <v>425011</v>
      </c>
      <c r="M637" s="167">
        <f>I637*P637</f>
        <v>35857.507000000005</v>
      </c>
      <c r="N637" s="171">
        <f t="shared" si="59"/>
        <v>460868.50699999998</v>
      </c>
      <c r="O637" s="171">
        <v>190</v>
      </c>
      <c r="P637" s="171">
        <v>16.03</v>
      </c>
      <c r="Q637" s="92"/>
      <c r="R637" s="89"/>
      <c r="S637" s="170" t="s">
        <v>37</v>
      </c>
      <c r="T637" s="170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 x14ac:dyDescent="0.3">
      <c r="C638" s="168">
        <v>70</v>
      </c>
      <c r="D638" s="90" t="s">
        <v>492</v>
      </c>
      <c r="E638" s="168">
        <v>1933</v>
      </c>
      <c r="F638" s="92"/>
      <c r="G638" s="167" t="s">
        <v>63</v>
      </c>
      <c r="H638" s="168">
        <v>2</v>
      </c>
      <c r="I638" s="167">
        <v>858.73</v>
      </c>
      <c r="J638" s="167">
        <v>437.23</v>
      </c>
      <c r="K638" s="90" t="s">
        <v>42</v>
      </c>
      <c r="L638" s="167">
        <f>O638*I638</f>
        <v>137396.79999999999</v>
      </c>
      <c r="M638" s="167">
        <f>P638*I638</f>
        <v>13361.838800000001</v>
      </c>
      <c r="N638" s="171">
        <f t="shared" si="59"/>
        <v>150758.63879999999</v>
      </c>
      <c r="O638" s="171">
        <v>160</v>
      </c>
      <c r="P638" s="171">
        <v>15.56</v>
      </c>
      <c r="Q638" s="92"/>
      <c r="R638" s="89"/>
      <c r="S638" s="170" t="s">
        <v>37</v>
      </c>
      <c r="T638" s="170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 x14ac:dyDescent="0.3">
      <c r="C639" s="168">
        <v>71</v>
      </c>
      <c r="D639" s="169" t="s">
        <v>493</v>
      </c>
      <c r="E639" s="168">
        <v>1954</v>
      </c>
      <c r="F639" s="168"/>
      <c r="G639" s="168" t="s">
        <v>494</v>
      </c>
      <c r="H639" s="168">
        <v>2</v>
      </c>
      <c r="I639" s="167">
        <v>928.5</v>
      </c>
      <c r="J639" s="167">
        <v>515.70000000000005</v>
      </c>
      <c r="K639" s="169" t="s">
        <v>42</v>
      </c>
      <c r="L639" s="50">
        <f>O639*I639</f>
        <v>120705</v>
      </c>
      <c r="M639" s="171">
        <f>P639*I639</f>
        <v>14726.01</v>
      </c>
      <c r="N639" s="171">
        <f t="shared" si="59"/>
        <v>135431.01</v>
      </c>
      <c r="O639" s="93">
        <v>130</v>
      </c>
      <c r="P639" s="93">
        <v>15.86</v>
      </c>
      <c r="Q639" s="170"/>
      <c r="R639" s="89"/>
      <c r="S639" s="170" t="s">
        <v>37</v>
      </c>
      <c r="T639" s="170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 x14ac:dyDescent="0.3">
      <c r="C640" s="168">
        <v>72</v>
      </c>
      <c r="D640" s="169" t="s">
        <v>495</v>
      </c>
      <c r="E640" s="168">
        <v>1953</v>
      </c>
      <c r="F640" s="168"/>
      <c r="G640" s="168" t="s">
        <v>34</v>
      </c>
      <c r="H640" s="168">
        <v>2</v>
      </c>
      <c r="I640" s="167">
        <v>925.4</v>
      </c>
      <c r="J640" s="167">
        <v>505.5</v>
      </c>
      <c r="K640" s="169" t="s">
        <v>42</v>
      </c>
      <c r="L640" s="50">
        <f>I640*O640</f>
        <v>120302</v>
      </c>
      <c r="M640" s="171">
        <f>I640*P640</f>
        <v>14676.843999999999</v>
      </c>
      <c r="N640" s="171">
        <f t="shared" si="59"/>
        <v>134978.84400000001</v>
      </c>
      <c r="O640" s="93">
        <v>130</v>
      </c>
      <c r="P640" s="93">
        <v>15.86</v>
      </c>
      <c r="Q640" s="170"/>
      <c r="R640" s="89"/>
      <c r="S640" s="170" t="s">
        <v>37</v>
      </c>
      <c r="T640" s="170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6" customHeight="1" x14ac:dyDescent="0.3">
      <c r="C641" s="168">
        <v>73</v>
      </c>
      <c r="D641" s="169" t="s">
        <v>496</v>
      </c>
      <c r="E641" s="168">
        <v>1953</v>
      </c>
      <c r="F641" s="168"/>
      <c r="G641" s="168" t="s">
        <v>494</v>
      </c>
      <c r="H641" s="168">
        <v>2</v>
      </c>
      <c r="I641" s="167">
        <f>J641*1.8</f>
        <v>907.29000000000008</v>
      </c>
      <c r="J641" s="167">
        <v>504.05</v>
      </c>
      <c r="K641" s="169" t="s">
        <v>42</v>
      </c>
      <c r="L641" s="50">
        <f>I641*O641</f>
        <v>117947.70000000001</v>
      </c>
      <c r="M641" s="171">
        <f>I641*P641</f>
        <v>14389.619400000001</v>
      </c>
      <c r="N641" s="171">
        <f t="shared" si="59"/>
        <v>132337.31940000001</v>
      </c>
      <c r="O641" s="93">
        <v>130</v>
      </c>
      <c r="P641" s="93">
        <v>15.86</v>
      </c>
      <c r="Q641" s="170"/>
      <c r="R641" s="89"/>
      <c r="S641" s="170" t="s">
        <v>37</v>
      </c>
      <c r="T641" s="170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56.25" customHeight="1" x14ac:dyDescent="0.3">
      <c r="C642" s="168">
        <v>74</v>
      </c>
      <c r="D642" s="169" t="s">
        <v>497</v>
      </c>
      <c r="E642" s="168">
        <v>1973</v>
      </c>
      <c r="F642" s="168"/>
      <c r="G642" s="168" t="s">
        <v>494</v>
      </c>
      <c r="H642" s="168">
        <v>5</v>
      </c>
      <c r="I642" s="167">
        <f>J642*1.8</f>
        <v>13168.17</v>
      </c>
      <c r="J642" s="167">
        <v>7315.65</v>
      </c>
      <c r="K642" s="169" t="s">
        <v>42</v>
      </c>
      <c r="L642" s="50">
        <f>I642*O642</f>
        <v>2106907.2000000002</v>
      </c>
      <c r="M642" s="171">
        <f>I642*P642</f>
        <v>204896.72520000002</v>
      </c>
      <c r="N642" s="171">
        <f t="shared" si="59"/>
        <v>2311803.9252000004</v>
      </c>
      <c r="O642" s="171">
        <v>160</v>
      </c>
      <c r="P642" s="171">
        <v>15.56</v>
      </c>
      <c r="Q642" s="170"/>
      <c r="R642" s="89"/>
      <c r="S642" s="170" t="s">
        <v>37</v>
      </c>
      <c r="T642" s="170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31.5" customHeight="1" x14ac:dyDescent="0.3">
      <c r="C643" s="168"/>
      <c r="D643" s="169"/>
      <c r="E643" s="168"/>
      <c r="F643" s="168"/>
      <c r="G643" s="168"/>
      <c r="H643" s="168"/>
      <c r="I643" s="167"/>
      <c r="J643" s="167"/>
      <c r="K643" s="169" t="s">
        <v>229</v>
      </c>
      <c r="L643" s="50">
        <f>I642*O643</f>
        <v>14250593.574000001</v>
      </c>
      <c r="M643" s="171">
        <f>I642*P643</f>
        <v>304974.81719999999</v>
      </c>
      <c r="N643" s="171">
        <f t="shared" si="59"/>
        <v>14555568.3912</v>
      </c>
      <c r="O643" s="171">
        <v>1082.2</v>
      </c>
      <c r="P643" s="171">
        <v>23.16</v>
      </c>
      <c r="Q643" s="170"/>
      <c r="R643" s="89"/>
      <c r="S643" s="170" t="s">
        <v>37</v>
      </c>
      <c r="T643" s="170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7.5" x14ac:dyDescent="0.3">
      <c r="C644" s="168">
        <v>75</v>
      </c>
      <c r="D644" s="169" t="s">
        <v>498</v>
      </c>
      <c r="E644" s="168">
        <v>1941</v>
      </c>
      <c r="F644" s="168"/>
      <c r="G644" s="168" t="s">
        <v>34</v>
      </c>
      <c r="H644" s="168">
        <v>4</v>
      </c>
      <c r="I644" s="167">
        <v>3803.9</v>
      </c>
      <c r="J644" s="167">
        <v>1706.8</v>
      </c>
      <c r="K644" s="169" t="s">
        <v>42</v>
      </c>
      <c r="L644" s="50">
        <f t="shared" ref="L644:L651" si="60">O644*I644</f>
        <v>608624</v>
      </c>
      <c r="M644" s="171">
        <f>P644*I644</f>
        <v>59188.684000000001</v>
      </c>
      <c r="N644" s="171">
        <f t="shared" si="59"/>
        <v>667812.68400000001</v>
      </c>
      <c r="O644" s="171">
        <v>160</v>
      </c>
      <c r="P644" s="171">
        <v>15.56</v>
      </c>
      <c r="Q644" s="170"/>
      <c r="R644" s="89"/>
      <c r="S644" s="170" t="s">
        <v>37</v>
      </c>
      <c r="T644" s="170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 x14ac:dyDescent="0.3">
      <c r="C645" s="92">
        <v>76</v>
      </c>
      <c r="D645" s="90" t="s">
        <v>499</v>
      </c>
      <c r="E645" s="168">
        <v>1982</v>
      </c>
      <c r="F645" s="92"/>
      <c r="G645" s="167" t="s">
        <v>34</v>
      </c>
      <c r="H645" s="168">
        <v>5</v>
      </c>
      <c r="I645" s="167">
        <f>J645*1.8</f>
        <v>5912.1</v>
      </c>
      <c r="J645" s="167">
        <v>3284.5</v>
      </c>
      <c r="K645" s="90" t="s">
        <v>42</v>
      </c>
      <c r="L645" s="167">
        <f t="shared" si="60"/>
        <v>945936</v>
      </c>
      <c r="M645" s="167">
        <f t="shared" ref="M645:M648" si="61">I645*P645</f>
        <v>91992.276000000013</v>
      </c>
      <c r="N645" s="171">
        <f t="shared" si="59"/>
        <v>1037928.2760000001</v>
      </c>
      <c r="O645" s="171">
        <v>160</v>
      </c>
      <c r="P645" s="171">
        <v>15.56</v>
      </c>
      <c r="Q645" s="92"/>
      <c r="R645" s="89"/>
      <c r="S645" s="170" t="s">
        <v>37</v>
      </c>
      <c r="T645" s="170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 x14ac:dyDescent="0.3">
      <c r="C646" s="168">
        <v>77</v>
      </c>
      <c r="D646" s="90" t="s">
        <v>500</v>
      </c>
      <c r="E646" s="168">
        <v>1973</v>
      </c>
      <c r="F646" s="92"/>
      <c r="G646" s="167" t="s">
        <v>63</v>
      </c>
      <c r="H646" s="168">
        <v>2</v>
      </c>
      <c r="I646" s="167">
        <f>J646*1.8</f>
        <v>947.88000000000011</v>
      </c>
      <c r="J646" s="167">
        <v>526.6</v>
      </c>
      <c r="K646" s="90" t="s">
        <v>42</v>
      </c>
      <c r="L646" s="167">
        <f t="shared" si="60"/>
        <v>123224.40000000001</v>
      </c>
      <c r="M646" s="167">
        <f t="shared" si="61"/>
        <v>15033.376800000002</v>
      </c>
      <c r="N646" s="171">
        <f t="shared" si="59"/>
        <v>138257.77680000002</v>
      </c>
      <c r="O646" s="93">
        <v>130</v>
      </c>
      <c r="P646" s="93">
        <v>15.86</v>
      </c>
      <c r="Q646" s="92"/>
      <c r="R646" s="89"/>
      <c r="S646" s="170" t="s">
        <v>37</v>
      </c>
      <c r="T646" s="170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 x14ac:dyDescent="0.3">
      <c r="C647" s="168">
        <v>78</v>
      </c>
      <c r="D647" s="90" t="s">
        <v>501</v>
      </c>
      <c r="E647" s="168">
        <v>1972</v>
      </c>
      <c r="F647" s="92"/>
      <c r="G647" s="167" t="s">
        <v>63</v>
      </c>
      <c r="H647" s="168">
        <v>2</v>
      </c>
      <c r="I647" s="167">
        <v>912.3</v>
      </c>
      <c r="J647" s="167">
        <v>515.29999999999995</v>
      </c>
      <c r="K647" s="90" t="s">
        <v>42</v>
      </c>
      <c r="L647" s="167">
        <f t="shared" si="60"/>
        <v>160272.864</v>
      </c>
      <c r="M647" s="167">
        <f t="shared" si="61"/>
        <v>14058.543</v>
      </c>
      <c r="N647" s="171">
        <f t="shared" si="59"/>
        <v>174331.40700000001</v>
      </c>
      <c r="O647" s="93">
        <v>175.68</v>
      </c>
      <c r="P647" s="93">
        <v>15.41</v>
      </c>
      <c r="Q647" s="92"/>
      <c r="R647" s="89"/>
      <c r="S647" s="170" t="s">
        <v>37</v>
      </c>
      <c r="T647" s="170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1.5" customHeight="1" x14ac:dyDescent="0.3">
      <c r="C648" s="92">
        <v>79</v>
      </c>
      <c r="D648" s="90" t="s">
        <v>502</v>
      </c>
      <c r="E648" s="168">
        <v>1964</v>
      </c>
      <c r="F648" s="92"/>
      <c r="G648" s="167" t="s">
        <v>63</v>
      </c>
      <c r="H648" s="168">
        <v>2</v>
      </c>
      <c r="I648" s="167">
        <v>902.7</v>
      </c>
      <c r="J648" s="167">
        <v>502.7</v>
      </c>
      <c r="K648" s="90" t="s">
        <v>104</v>
      </c>
      <c r="L648" s="167">
        <f t="shared" si="60"/>
        <v>259002.68400000004</v>
      </c>
      <c r="M648" s="167">
        <f t="shared" si="61"/>
        <v>5542.5780000000004</v>
      </c>
      <c r="N648" s="171">
        <f t="shared" si="59"/>
        <v>264545.26200000005</v>
      </c>
      <c r="O648" s="93">
        <v>286.92</v>
      </c>
      <c r="P648" s="93">
        <v>6.14</v>
      </c>
      <c r="Q648" s="92"/>
      <c r="R648" s="89"/>
      <c r="S648" s="170" t="s">
        <v>37</v>
      </c>
      <c r="T648" s="170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0" customHeight="1" x14ac:dyDescent="0.3">
      <c r="C649" s="168">
        <v>80</v>
      </c>
      <c r="D649" s="169" t="s">
        <v>503</v>
      </c>
      <c r="E649" s="170" t="s">
        <v>504</v>
      </c>
      <c r="F649" s="92"/>
      <c r="G649" s="170" t="s">
        <v>63</v>
      </c>
      <c r="H649" s="170" t="s">
        <v>505</v>
      </c>
      <c r="I649" s="171">
        <f>J649*1.8</f>
        <v>930.96000000000015</v>
      </c>
      <c r="J649" s="171">
        <v>517.20000000000005</v>
      </c>
      <c r="K649" s="90" t="s">
        <v>104</v>
      </c>
      <c r="L649" s="167">
        <f t="shared" si="60"/>
        <v>260119.53360000005</v>
      </c>
      <c r="M649" s="167">
        <f>P649*I649</f>
        <v>5818.5000000000009</v>
      </c>
      <c r="N649" s="171">
        <f t="shared" si="59"/>
        <v>265938.03360000008</v>
      </c>
      <c r="O649" s="93">
        <v>279.41000000000003</v>
      </c>
      <c r="P649" s="93">
        <v>6.25</v>
      </c>
      <c r="Q649" s="92"/>
      <c r="R649" s="89"/>
      <c r="S649" s="170" t="s">
        <v>37</v>
      </c>
      <c r="T649" s="170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3.75" customHeight="1" x14ac:dyDescent="0.3">
      <c r="C650" s="168">
        <v>81</v>
      </c>
      <c r="D650" s="169" t="s">
        <v>506</v>
      </c>
      <c r="E650" s="170" t="s">
        <v>504</v>
      </c>
      <c r="F650" s="92"/>
      <c r="G650" s="170" t="s">
        <v>63</v>
      </c>
      <c r="H650" s="170" t="s">
        <v>505</v>
      </c>
      <c r="I650" s="171">
        <f>J650*1.8</f>
        <v>920.88000000000011</v>
      </c>
      <c r="J650" s="93">
        <v>511.6</v>
      </c>
      <c r="K650" s="90" t="s">
        <v>104</v>
      </c>
      <c r="L650" s="167">
        <f t="shared" si="60"/>
        <v>257303.08080000005</v>
      </c>
      <c r="M650" s="167">
        <f>I650*P650</f>
        <v>5755.5000000000009</v>
      </c>
      <c r="N650" s="171">
        <f t="shared" si="59"/>
        <v>263058.58080000005</v>
      </c>
      <c r="O650" s="93">
        <v>279.41000000000003</v>
      </c>
      <c r="P650" s="93">
        <v>6.25</v>
      </c>
      <c r="Q650" s="92"/>
      <c r="R650" s="89"/>
      <c r="S650" s="170" t="s">
        <v>37</v>
      </c>
      <c r="T650" s="170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27" customHeight="1" x14ac:dyDescent="0.3">
      <c r="C651" s="92">
        <v>82</v>
      </c>
      <c r="D651" s="169" t="s">
        <v>507</v>
      </c>
      <c r="E651" s="168">
        <v>1968</v>
      </c>
      <c r="F651" s="92"/>
      <c r="G651" s="168" t="s">
        <v>63</v>
      </c>
      <c r="H651" s="168">
        <v>2</v>
      </c>
      <c r="I651" s="167">
        <v>851.8</v>
      </c>
      <c r="J651" s="167">
        <v>330.5</v>
      </c>
      <c r="K651" s="169" t="s">
        <v>104</v>
      </c>
      <c r="L651" s="94">
        <f t="shared" si="60"/>
        <v>238001.43799999999</v>
      </c>
      <c r="M651" s="171">
        <f>P651*I651</f>
        <v>5323.75</v>
      </c>
      <c r="N651" s="171">
        <f t="shared" si="59"/>
        <v>243325.18799999999</v>
      </c>
      <c r="O651" s="93">
        <v>279.41000000000003</v>
      </c>
      <c r="P651" s="93">
        <v>6.25</v>
      </c>
      <c r="Q651" s="170"/>
      <c r="R651" s="89"/>
      <c r="S651" s="170" t="s">
        <v>37</v>
      </c>
      <c r="T651" s="170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37.5" x14ac:dyDescent="0.3">
      <c r="C652" s="92"/>
      <c r="D652" s="169"/>
      <c r="E652" s="168"/>
      <c r="F652" s="92"/>
      <c r="G652" s="168"/>
      <c r="H652" s="168"/>
      <c r="I652" s="167"/>
      <c r="J652" s="167"/>
      <c r="K652" s="169" t="s">
        <v>42</v>
      </c>
      <c r="L652" s="94">
        <f>I651*O652</f>
        <v>110734</v>
      </c>
      <c r="M652" s="171">
        <f>I651*P652</f>
        <v>13509.547999999999</v>
      </c>
      <c r="N652" s="171">
        <f t="shared" si="59"/>
        <v>124243.548</v>
      </c>
      <c r="O652" s="171">
        <v>130</v>
      </c>
      <c r="P652" s="171">
        <v>15.86</v>
      </c>
      <c r="Q652" s="170"/>
      <c r="R652" s="89"/>
      <c r="S652" s="170" t="s">
        <v>37</v>
      </c>
      <c r="T652" s="170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6" customHeight="1" x14ac:dyDescent="0.3">
      <c r="C653" s="92">
        <v>83</v>
      </c>
      <c r="D653" s="169" t="s">
        <v>508</v>
      </c>
      <c r="E653" s="168" t="s">
        <v>509</v>
      </c>
      <c r="F653" s="92"/>
      <c r="G653" s="168" t="s">
        <v>63</v>
      </c>
      <c r="H653" s="168" t="s">
        <v>505</v>
      </c>
      <c r="I653" s="167">
        <v>913.12</v>
      </c>
      <c r="J653" s="167">
        <v>516.20000000000005</v>
      </c>
      <c r="K653" s="169" t="s">
        <v>104</v>
      </c>
      <c r="L653" s="94">
        <f>I653*O653</f>
        <v>261992.3904</v>
      </c>
      <c r="M653" s="171">
        <f>I653*P653</f>
        <v>5606.5567999999994</v>
      </c>
      <c r="N653" s="171">
        <f t="shared" si="59"/>
        <v>267598.9472</v>
      </c>
      <c r="O653" s="93">
        <v>286.92</v>
      </c>
      <c r="P653" s="93">
        <v>6.14</v>
      </c>
      <c r="Q653" s="170"/>
      <c r="R653" s="89"/>
      <c r="S653" s="170" t="s">
        <v>37</v>
      </c>
      <c r="T653" s="170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5.25" customHeight="1" x14ac:dyDescent="0.3">
      <c r="C654" s="168">
        <v>84</v>
      </c>
      <c r="D654" s="169" t="s">
        <v>510</v>
      </c>
      <c r="E654" s="168">
        <v>1964</v>
      </c>
      <c r="F654" s="168"/>
      <c r="G654" s="59" t="s">
        <v>63</v>
      </c>
      <c r="H654" s="56">
        <v>2</v>
      </c>
      <c r="I654" s="167">
        <v>843.9</v>
      </c>
      <c r="J654" s="167">
        <v>321.2</v>
      </c>
      <c r="K654" s="169" t="s">
        <v>104</v>
      </c>
      <c r="L654" s="94">
        <f>I654*O654</f>
        <v>235794.09900000002</v>
      </c>
      <c r="M654" s="171">
        <f>I654*P654</f>
        <v>5274.375</v>
      </c>
      <c r="N654" s="171">
        <f t="shared" si="59"/>
        <v>241068.47400000002</v>
      </c>
      <c r="O654" s="93">
        <v>279.41000000000003</v>
      </c>
      <c r="P654" s="93">
        <v>6.25</v>
      </c>
      <c r="Q654" s="170"/>
      <c r="R654" s="89"/>
      <c r="S654" s="170" t="s">
        <v>37</v>
      </c>
      <c r="T654" s="170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23.25" customHeight="1" x14ac:dyDescent="0.3">
      <c r="C655" s="168">
        <v>85</v>
      </c>
      <c r="D655" s="169" t="s">
        <v>511</v>
      </c>
      <c r="E655" s="168">
        <v>1967</v>
      </c>
      <c r="F655" s="168"/>
      <c r="G655" s="59" t="s">
        <v>63</v>
      </c>
      <c r="H655" s="56">
        <v>2</v>
      </c>
      <c r="I655" s="167">
        <v>835.26</v>
      </c>
      <c r="J655" s="167">
        <v>332.3</v>
      </c>
      <c r="K655" s="169" t="s">
        <v>104</v>
      </c>
      <c r="L655" s="94">
        <f>O655*I655</f>
        <v>233379.99660000001</v>
      </c>
      <c r="M655" s="171">
        <f>I655*P655</f>
        <v>5220.375</v>
      </c>
      <c r="N655" s="171">
        <f t="shared" si="59"/>
        <v>238600.37160000001</v>
      </c>
      <c r="O655" s="93">
        <v>279.41000000000003</v>
      </c>
      <c r="P655" s="93">
        <v>6.25</v>
      </c>
      <c r="Q655" s="170"/>
      <c r="R655" s="89"/>
      <c r="S655" s="170" t="s">
        <v>37</v>
      </c>
      <c r="T655" s="170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37.5" x14ac:dyDescent="0.3">
      <c r="C656" s="168"/>
      <c r="D656" s="169"/>
      <c r="E656" s="168"/>
      <c r="F656" s="168"/>
      <c r="G656" s="59"/>
      <c r="H656" s="56"/>
      <c r="I656" s="167"/>
      <c r="J656" s="167"/>
      <c r="K656" s="169" t="s">
        <v>42</v>
      </c>
      <c r="L656" s="94">
        <f>I655*O656</f>
        <v>108583.8</v>
      </c>
      <c r="M656" s="171">
        <f>I655*P656</f>
        <v>13247.223599999999</v>
      </c>
      <c r="N656" s="171">
        <f t="shared" si="59"/>
        <v>121831.0236</v>
      </c>
      <c r="O656" s="171">
        <v>130</v>
      </c>
      <c r="P656" s="171">
        <v>15.86</v>
      </c>
      <c r="Q656" s="170"/>
      <c r="R656" s="89"/>
      <c r="S656" s="170" t="s">
        <v>37</v>
      </c>
      <c r="T656" s="170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 x14ac:dyDescent="0.3">
      <c r="C657" s="92">
        <v>86</v>
      </c>
      <c r="D657" s="90" t="s">
        <v>512</v>
      </c>
      <c r="E657" s="168">
        <v>1977</v>
      </c>
      <c r="F657" s="92"/>
      <c r="G657" s="167" t="s">
        <v>34</v>
      </c>
      <c r="H657" s="168">
        <v>3</v>
      </c>
      <c r="I657" s="167">
        <f>J657*1.8</f>
        <v>1736.712</v>
      </c>
      <c r="J657" s="167">
        <v>964.84</v>
      </c>
      <c r="K657" s="90" t="s">
        <v>42</v>
      </c>
      <c r="L657" s="167">
        <f>O657*I657</f>
        <v>277873.91999999998</v>
      </c>
      <c r="M657" s="167">
        <f>I657*P657</f>
        <v>27023.238720000001</v>
      </c>
      <c r="N657" s="171">
        <f t="shared" si="59"/>
        <v>304897.15872000001</v>
      </c>
      <c r="O657" s="171">
        <v>160</v>
      </c>
      <c r="P657" s="171">
        <v>15.56</v>
      </c>
      <c r="Q657" s="92"/>
      <c r="R657" s="89"/>
      <c r="S657" s="170" t="s">
        <v>37</v>
      </c>
      <c r="T657" s="170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 customHeight="1" x14ac:dyDescent="0.3">
      <c r="C658" s="168">
        <v>87</v>
      </c>
      <c r="D658" s="169" t="s">
        <v>513</v>
      </c>
      <c r="E658" s="168">
        <v>1983</v>
      </c>
      <c r="F658" s="168"/>
      <c r="G658" s="168" t="s">
        <v>34</v>
      </c>
      <c r="H658" s="168">
        <v>5</v>
      </c>
      <c r="I658" s="167">
        <f>J658*1.8</f>
        <v>6012.6840000000002</v>
      </c>
      <c r="J658" s="167">
        <v>3340.38</v>
      </c>
      <c r="K658" s="169" t="s">
        <v>104</v>
      </c>
      <c r="L658" s="94">
        <f>O658*I658</f>
        <v>1017646.767</v>
      </c>
      <c r="M658" s="171">
        <f>I658*P658</f>
        <v>21826.04292</v>
      </c>
      <c r="N658" s="171">
        <f t="shared" si="59"/>
        <v>1039472.80992</v>
      </c>
      <c r="O658" s="171">
        <v>169.25</v>
      </c>
      <c r="P658" s="171">
        <v>3.63</v>
      </c>
      <c r="Q658" s="170"/>
      <c r="R658" s="89"/>
      <c r="S658" s="170" t="s">
        <v>37</v>
      </c>
      <c r="T658" s="170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 x14ac:dyDescent="0.3">
      <c r="C659" s="168"/>
      <c r="D659" s="169"/>
      <c r="E659" s="168"/>
      <c r="F659" s="168"/>
      <c r="G659" s="168"/>
      <c r="H659" s="168"/>
      <c r="I659" s="167"/>
      <c r="J659" s="167"/>
      <c r="K659" s="169" t="s">
        <v>514</v>
      </c>
      <c r="L659" s="94">
        <f>O659*I658</f>
        <v>962029.44000000006</v>
      </c>
      <c r="M659" s="171">
        <f>I658*P659</f>
        <v>93557.363040000011</v>
      </c>
      <c r="N659" s="171">
        <f t="shared" si="59"/>
        <v>1055586.8030400001</v>
      </c>
      <c r="O659" s="171">
        <v>160</v>
      </c>
      <c r="P659" s="171">
        <v>15.56</v>
      </c>
      <c r="Q659" s="170"/>
      <c r="R659" s="89"/>
      <c r="S659" s="170" t="s">
        <v>37</v>
      </c>
      <c r="T659" s="170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 x14ac:dyDescent="0.3">
      <c r="C660" s="168"/>
      <c r="D660" s="169"/>
      <c r="E660" s="168"/>
      <c r="F660" s="168"/>
      <c r="G660" s="168"/>
      <c r="H660" s="168"/>
      <c r="I660" s="167"/>
      <c r="J660" s="167"/>
      <c r="K660" s="169" t="s">
        <v>48</v>
      </c>
      <c r="L660" s="94">
        <f>I658*O660</f>
        <v>6506926.6248000003</v>
      </c>
      <c r="M660" s="171">
        <f>I658*P660</f>
        <v>139253.76144</v>
      </c>
      <c r="N660" s="171">
        <f t="shared" si="59"/>
        <v>6646180.3862399999</v>
      </c>
      <c r="O660" s="167">
        <v>1082.2</v>
      </c>
      <c r="P660" s="171">
        <v>23.16</v>
      </c>
      <c r="Q660" s="170"/>
      <c r="R660" s="89"/>
      <c r="S660" s="170" t="s">
        <v>37</v>
      </c>
      <c r="T660" s="170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 ht="37.5" x14ac:dyDescent="0.3">
      <c r="C661" s="168">
        <v>88</v>
      </c>
      <c r="D661" s="90" t="s">
        <v>515</v>
      </c>
      <c r="E661" s="168">
        <v>1981</v>
      </c>
      <c r="F661" s="92"/>
      <c r="G661" s="167" t="s">
        <v>34</v>
      </c>
      <c r="H661" s="168">
        <v>3</v>
      </c>
      <c r="I661" s="167">
        <f>J661*1.8</f>
        <v>1651.4640000000002</v>
      </c>
      <c r="J661" s="167">
        <v>917.48</v>
      </c>
      <c r="K661" s="90" t="s">
        <v>42</v>
      </c>
      <c r="L661" s="167">
        <f>O661*I661</f>
        <v>264234.24000000005</v>
      </c>
      <c r="M661" s="167">
        <f>I661*P661</f>
        <v>25696.779840000003</v>
      </c>
      <c r="N661" s="171">
        <f t="shared" si="59"/>
        <v>289931.01984000008</v>
      </c>
      <c r="O661" s="171">
        <v>160</v>
      </c>
      <c r="P661" s="171">
        <v>15.56</v>
      </c>
      <c r="Q661" s="92"/>
      <c r="R661" s="89"/>
      <c r="S661" s="170" t="s">
        <v>37</v>
      </c>
      <c r="T661" s="170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56.25" x14ac:dyDescent="0.3">
      <c r="C662" s="168">
        <v>89</v>
      </c>
      <c r="D662" s="169" t="s">
        <v>516</v>
      </c>
      <c r="E662" s="168">
        <v>1991</v>
      </c>
      <c r="F662" s="168"/>
      <c r="G662" s="168" t="s">
        <v>83</v>
      </c>
      <c r="H662" s="168">
        <v>10</v>
      </c>
      <c r="I662" s="167">
        <v>9992.02</v>
      </c>
      <c r="J662" s="167">
        <v>6864</v>
      </c>
      <c r="K662" s="169" t="s">
        <v>447</v>
      </c>
      <c r="L662" s="49">
        <v>6486727.9840000002</v>
      </c>
      <c r="M662" s="171">
        <v>138827.30000000002</v>
      </c>
      <c r="N662" s="171">
        <f t="shared" si="59"/>
        <v>6625555.284</v>
      </c>
      <c r="O662" s="171">
        <v>753.21</v>
      </c>
      <c r="P662" s="171">
        <v>15.5</v>
      </c>
      <c r="Q662" s="170"/>
      <c r="R662" s="89"/>
      <c r="S662" s="170" t="s">
        <v>37</v>
      </c>
      <c r="T662" s="170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37.5" x14ac:dyDescent="0.3">
      <c r="C663" s="92">
        <v>90</v>
      </c>
      <c r="D663" s="90" t="s">
        <v>517</v>
      </c>
      <c r="E663" s="92" t="s">
        <v>518</v>
      </c>
      <c r="F663" s="92"/>
      <c r="G663" s="168" t="s">
        <v>63</v>
      </c>
      <c r="H663" s="92" t="s">
        <v>505</v>
      </c>
      <c r="I663" s="93">
        <v>1489</v>
      </c>
      <c r="J663" s="93">
        <v>844.5</v>
      </c>
      <c r="K663" s="90" t="s">
        <v>42</v>
      </c>
      <c r="L663" s="167">
        <f>O663*I663</f>
        <v>261587.52000000002</v>
      </c>
      <c r="M663" s="167">
        <f t="shared" ref="M663:M715" si="62">I663*P663</f>
        <v>22945.49</v>
      </c>
      <c r="N663" s="171">
        <f t="shared" si="59"/>
        <v>284533.01</v>
      </c>
      <c r="O663" s="93">
        <v>175.68</v>
      </c>
      <c r="P663" s="93">
        <v>15.41</v>
      </c>
      <c r="Q663" s="92"/>
      <c r="R663" s="89"/>
      <c r="S663" s="170" t="s">
        <v>37</v>
      </c>
      <c r="T663" s="170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 x14ac:dyDescent="0.3">
      <c r="C664" s="92">
        <v>91</v>
      </c>
      <c r="D664" s="34" t="s">
        <v>519</v>
      </c>
      <c r="E664" s="168">
        <v>1980</v>
      </c>
      <c r="F664" s="92"/>
      <c r="G664" s="168" t="s">
        <v>83</v>
      </c>
      <c r="H664" s="168">
        <v>5</v>
      </c>
      <c r="I664" s="167">
        <v>6747.6</v>
      </c>
      <c r="J664" s="167">
        <v>3892.4</v>
      </c>
      <c r="K664" s="90" t="s">
        <v>42</v>
      </c>
      <c r="L664" s="167">
        <f>O664*I664</f>
        <v>1037241.072</v>
      </c>
      <c r="M664" s="167">
        <f t="shared" si="62"/>
        <v>104655.276</v>
      </c>
      <c r="N664" s="171">
        <f t="shared" si="59"/>
        <v>1141896.348</v>
      </c>
      <c r="O664" s="93">
        <v>153.72</v>
      </c>
      <c r="P664" s="93">
        <v>15.51</v>
      </c>
      <c r="Q664" s="92"/>
      <c r="R664" s="89"/>
      <c r="S664" s="170" t="s">
        <v>37</v>
      </c>
      <c r="T664" s="170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 x14ac:dyDescent="0.3">
      <c r="C665" s="92">
        <v>92</v>
      </c>
      <c r="D665" s="90" t="s">
        <v>520</v>
      </c>
      <c r="E665" s="92">
        <v>1961</v>
      </c>
      <c r="F665" s="92"/>
      <c r="G665" s="168" t="s">
        <v>63</v>
      </c>
      <c r="H665" s="92" t="s">
        <v>505</v>
      </c>
      <c r="I665" s="93">
        <f t="shared" ref="I665:I670" si="63">J665*1.8</f>
        <v>560.34</v>
      </c>
      <c r="J665" s="93">
        <v>311.3</v>
      </c>
      <c r="K665" s="90" t="s">
        <v>42</v>
      </c>
      <c r="L665" s="167">
        <f>O665*I665</f>
        <v>93834.536400000012</v>
      </c>
      <c r="M665" s="167">
        <f t="shared" si="62"/>
        <v>8550.7884000000013</v>
      </c>
      <c r="N665" s="171">
        <f t="shared" si="59"/>
        <v>102385.32480000002</v>
      </c>
      <c r="O665" s="93">
        <v>167.46</v>
      </c>
      <c r="P665" s="93">
        <v>15.26</v>
      </c>
      <c r="Q665" s="92"/>
      <c r="R665" s="89"/>
      <c r="S665" s="170" t="s">
        <v>37</v>
      </c>
      <c r="T665" s="170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 x14ac:dyDescent="0.3">
      <c r="C666" s="92">
        <v>93</v>
      </c>
      <c r="D666" s="90" t="s">
        <v>521</v>
      </c>
      <c r="E666" s="92">
        <v>1963</v>
      </c>
      <c r="F666" s="92"/>
      <c r="G666" s="92" t="s">
        <v>522</v>
      </c>
      <c r="H666" s="92">
        <v>2</v>
      </c>
      <c r="I666" s="93">
        <f t="shared" si="63"/>
        <v>1091.52</v>
      </c>
      <c r="J666" s="93">
        <v>606.4</v>
      </c>
      <c r="K666" s="90" t="s">
        <v>42</v>
      </c>
      <c r="L666" s="167">
        <f>I666*O666</f>
        <v>179096.60160000002</v>
      </c>
      <c r="M666" s="167">
        <f t="shared" si="62"/>
        <v>16602.019200000002</v>
      </c>
      <c r="N666" s="171">
        <f t="shared" si="59"/>
        <v>195698.62080000003</v>
      </c>
      <c r="O666" s="93">
        <v>164.08</v>
      </c>
      <c r="P666" s="93">
        <v>15.21</v>
      </c>
      <c r="Q666" s="92"/>
      <c r="R666" s="89"/>
      <c r="S666" s="170" t="s">
        <v>37</v>
      </c>
      <c r="T666" s="170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 x14ac:dyDescent="0.3">
      <c r="C667" s="92">
        <v>94</v>
      </c>
      <c r="D667" s="90" t="s">
        <v>523</v>
      </c>
      <c r="E667" s="92" t="s">
        <v>509</v>
      </c>
      <c r="F667" s="92"/>
      <c r="G667" s="168" t="s">
        <v>421</v>
      </c>
      <c r="H667" s="92" t="s">
        <v>505</v>
      </c>
      <c r="I667" s="93">
        <f t="shared" si="63"/>
        <v>1123.74</v>
      </c>
      <c r="J667" s="93" t="s">
        <v>524</v>
      </c>
      <c r="K667" s="90" t="s">
        <v>42</v>
      </c>
      <c r="L667" s="167">
        <f>O667*I667</f>
        <v>184225.9356</v>
      </c>
      <c r="M667" s="167">
        <f t="shared" si="62"/>
        <v>17092.0854</v>
      </c>
      <c r="N667" s="171">
        <f t="shared" si="59"/>
        <v>201318.02100000001</v>
      </c>
      <c r="O667" s="93">
        <v>163.94</v>
      </c>
      <c r="P667" s="93">
        <v>15.21</v>
      </c>
      <c r="Q667" s="92"/>
      <c r="R667" s="89"/>
      <c r="S667" s="170" t="s">
        <v>37</v>
      </c>
      <c r="T667" s="170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 x14ac:dyDescent="0.3">
      <c r="C668" s="92">
        <v>95</v>
      </c>
      <c r="D668" s="90" t="s">
        <v>525</v>
      </c>
      <c r="E668" s="92">
        <v>1954</v>
      </c>
      <c r="F668" s="92"/>
      <c r="G668" s="92" t="s">
        <v>63</v>
      </c>
      <c r="H668" s="92">
        <v>2</v>
      </c>
      <c r="I668" s="93">
        <f t="shared" si="63"/>
        <v>542.34</v>
      </c>
      <c r="J668" s="93">
        <v>301.3</v>
      </c>
      <c r="K668" s="90" t="s">
        <v>42</v>
      </c>
      <c r="L668" s="167">
        <f t="shared" ref="L668:L675" si="64">I668*O668</f>
        <v>95278.291200000007</v>
      </c>
      <c r="M668" s="167">
        <f t="shared" si="62"/>
        <v>8357.4593999999997</v>
      </c>
      <c r="N668" s="171">
        <f t="shared" si="59"/>
        <v>103635.7506</v>
      </c>
      <c r="O668" s="93">
        <v>175.68</v>
      </c>
      <c r="P668" s="93">
        <v>15.41</v>
      </c>
      <c r="Q668" s="92"/>
      <c r="R668" s="89"/>
      <c r="S668" s="170" t="s">
        <v>37</v>
      </c>
      <c r="T668" s="170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 x14ac:dyDescent="0.3">
      <c r="C669" s="92">
        <v>96</v>
      </c>
      <c r="D669" s="90" t="s">
        <v>526</v>
      </c>
      <c r="E669" s="92">
        <v>1960</v>
      </c>
      <c r="F669" s="92"/>
      <c r="G669" s="92" t="s">
        <v>522</v>
      </c>
      <c r="H669" s="92">
        <v>2</v>
      </c>
      <c r="I669" s="93">
        <f t="shared" si="63"/>
        <v>1250.46</v>
      </c>
      <c r="J669" s="93">
        <v>694.7</v>
      </c>
      <c r="K669" s="90" t="s">
        <v>42</v>
      </c>
      <c r="L669" s="167">
        <f t="shared" si="64"/>
        <v>192058.1514</v>
      </c>
      <c r="M669" s="167">
        <f t="shared" si="62"/>
        <v>19019.496600000002</v>
      </c>
      <c r="N669" s="171">
        <f t="shared" si="59"/>
        <v>211077.64800000002</v>
      </c>
      <c r="O669" s="93">
        <v>153.59</v>
      </c>
      <c r="P669" s="93">
        <v>15.21</v>
      </c>
      <c r="Q669" s="92"/>
      <c r="R669" s="89"/>
      <c r="S669" s="170" t="s">
        <v>37</v>
      </c>
      <c r="T669" s="170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 x14ac:dyDescent="0.3">
      <c r="C670" s="92">
        <v>97</v>
      </c>
      <c r="D670" s="95" t="s">
        <v>527</v>
      </c>
      <c r="E670" s="92">
        <v>1935</v>
      </c>
      <c r="F670" s="92"/>
      <c r="G670" s="92" t="s">
        <v>63</v>
      </c>
      <c r="H670" s="92">
        <v>2</v>
      </c>
      <c r="I670" s="93">
        <f t="shared" si="63"/>
        <v>1571.22</v>
      </c>
      <c r="J670" s="93">
        <v>872.9</v>
      </c>
      <c r="K670" s="90" t="s">
        <v>42</v>
      </c>
      <c r="L670" s="167">
        <f t="shared" si="64"/>
        <v>276031.92960000003</v>
      </c>
      <c r="M670" s="167">
        <f t="shared" si="62"/>
        <v>24212.500200000002</v>
      </c>
      <c r="N670" s="171">
        <f t="shared" si="59"/>
        <v>300244.42980000004</v>
      </c>
      <c r="O670" s="93">
        <v>175.68</v>
      </c>
      <c r="P670" s="93">
        <v>15.41</v>
      </c>
      <c r="Q670" s="92"/>
      <c r="R670" s="89"/>
      <c r="S670" s="170" t="s">
        <v>37</v>
      </c>
      <c r="T670" s="170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56.25" x14ac:dyDescent="0.3">
      <c r="C671" s="92">
        <v>98</v>
      </c>
      <c r="D671" s="90" t="s">
        <v>528</v>
      </c>
      <c r="E671" s="92">
        <v>1947</v>
      </c>
      <c r="F671" s="92"/>
      <c r="G671" s="92" t="s">
        <v>56</v>
      </c>
      <c r="H671" s="92">
        <v>2</v>
      </c>
      <c r="I671" s="93">
        <v>2779</v>
      </c>
      <c r="J671" s="93">
        <v>1369.3</v>
      </c>
      <c r="K671" s="90" t="s">
        <v>42</v>
      </c>
      <c r="L671" s="167">
        <f t="shared" si="64"/>
        <v>426826.61</v>
      </c>
      <c r="M671" s="167">
        <f t="shared" si="62"/>
        <v>42268.590000000004</v>
      </c>
      <c r="N671" s="171">
        <f t="shared" si="59"/>
        <v>469095.2</v>
      </c>
      <c r="O671" s="93">
        <v>153.59</v>
      </c>
      <c r="P671" s="93">
        <v>15.21</v>
      </c>
      <c r="Q671" s="92"/>
      <c r="R671" s="89"/>
      <c r="S671" s="170" t="s">
        <v>37</v>
      </c>
      <c r="T671" s="170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37.5" x14ac:dyDescent="0.3">
      <c r="C672" s="92">
        <v>99</v>
      </c>
      <c r="D672" s="90" t="s">
        <v>529</v>
      </c>
      <c r="E672" s="92">
        <v>1952</v>
      </c>
      <c r="F672" s="92"/>
      <c r="G672" s="92" t="s">
        <v>63</v>
      </c>
      <c r="H672" s="92">
        <v>2</v>
      </c>
      <c r="I672" s="93">
        <v>1015.8</v>
      </c>
      <c r="J672" s="93">
        <v>576.79999999999995</v>
      </c>
      <c r="K672" s="90" t="s">
        <v>42</v>
      </c>
      <c r="L672" s="167">
        <f t="shared" si="64"/>
        <v>178455.74400000001</v>
      </c>
      <c r="M672" s="167">
        <f t="shared" si="62"/>
        <v>15653.477999999999</v>
      </c>
      <c r="N672" s="171">
        <f t="shared" si="59"/>
        <v>194109.22200000001</v>
      </c>
      <c r="O672" s="93">
        <v>175.68</v>
      </c>
      <c r="P672" s="93">
        <v>15.41</v>
      </c>
      <c r="Q672" s="92"/>
      <c r="R672" s="89"/>
      <c r="S672" s="170" t="s">
        <v>37</v>
      </c>
      <c r="T672" s="170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 x14ac:dyDescent="0.3">
      <c r="C673" s="92">
        <v>100</v>
      </c>
      <c r="D673" s="90" t="s">
        <v>530</v>
      </c>
      <c r="E673" s="92">
        <v>1958</v>
      </c>
      <c r="F673" s="92"/>
      <c r="G673" s="92" t="s">
        <v>63</v>
      </c>
      <c r="H673" s="92">
        <v>2</v>
      </c>
      <c r="I673" s="93">
        <v>362.9</v>
      </c>
      <c r="J673" s="93">
        <v>213.4</v>
      </c>
      <c r="K673" s="90" t="s">
        <v>42</v>
      </c>
      <c r="L673" s="167">
        <f t="shared" si="64"/>
        <v>47177</v>
      </c>
      <c r="M673" s="167">
        <f>I673*P673</f>
        <v>5755.5939999999991</v>
      </c>
      <c r="N673" s="171">
        <f t="shared" si="59"/>
        <v>52932.593999999997</v>
      </c>
      <c r="O673" s="93">
        <v>130</v>
      </c>
      <c r="P673" s="93">
        <v>15.86</v>
      </c>
      <c r="Q673" s="92"/>
      <c r="R673" s="89"/>
      <c r="S673" s="170" t="s">
        <v>37</v>
      </c>
      <c r="T673" s="170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 x14ac:dyDescent="0.3">
      <c r="C674" s="92">
        <v>101</v>
      </c>
      <c r="D674" s="90" t="s">
        <v>531</v>
      </c>
      <c r="E674" s="92">
        <v>1952</v>
      </c>
      <c r="F674" s="92"/>
      <c r="G674" s="92" t="s">
        <v>63</v>
      </c>
      <c r="H674" s="92">
        <v>2</v>
      </c>
      <c r="I674" s="93">
        <v>421.5</v>
      </c>
      <c r="J674" s="93">
        <v>177.5</v>
      </c>
      <c r="K674" s="90" t="s">
        <v>42</v>
      </c>
      <c r="L674" s="167">
        <f t="shared" si="64"/>
        <v>54795</v>
      </c>
      <c r="M674" s="167">
        <f>I674*P674</f>
        <v>6684.99</v>
      </c>
      <c r="N674" s="171">
        <f t="shared" si="59"/>
        <v>61479.99</v>
      </c>
      <c r="O674" s="93">
        <v>130</v>
      </c>
      <c r="P674" s="93">
        <v>15.86</v>
      </c>
      <c r="Q674" s="92"/>
      <c r="R674" s="89"/>
      <c r="S674" s="170" t="s">
        <v>37</v>
      </c>
      <c r="T674" s="170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 x14ac:dyDescent="0.3">
      <c r="C675" s="92">
        <v>102</v>
      </c>
      <c r="D675" s="90" t="s">
        <v>532</v>
      </c>
      <c r="E675" s="92">
        <v>1928</v>
      </c>
      <c r="F675" s="92"/>
      <c r="G675" s="92" t="s">
        <v>63</v>
      </c>
      <c r="H675" s="92">
        <v>2</v>
      </c>
      <c r="I675" s="93">
        <v>832.1</v>
      </c>
      <c r="J675" s="93">
        <v>472.9</v>
      </c>
      <c r="K675" s="90" t="s">
        <v>42</v>
      </c>
      <c r="L675" s="167">
        <f t="shared" si="64"/>
        <v>108173</v>
      </c>
      <c r="M675" s="167">
        <f>I675*P675</f>
        <v>13197.106</v>
      </c>
      <c r="N675" s="171">
        <f t="shared" si="59"/>
        <v>121370.106</v>
      </c>
      <c r="O675" s="93">
        <v>130</v>
      </c>
      <c r="P675" s="93">
        <v>15.86</v>
      </c>
      <c r="Q675" s="92"/>
      <c r="R675" s="89"/>
      <c r="S675" s="170" t="s">
        <v>37</v>
      </c>
      <c r="T675" s="170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 x14ac:dyDescent="0.3">
      <c r="C676" s="92">
        <v>103</v>
      </c>
      <c r="D676" s="90" t="s">
        <v>235</v>
      </c>
      <c r="E676" s="92">
        <v>1947</v>
      </c>
      <c r="F676" s="92"/>
      <c r="G676" s="92" t="s">
        <v>63</v>
      </c>
      <c r="H676" s="92">
        <v>2</v>
      </c>
      <c r="I676" s="93">
        <v>1105.4000000000001</v>
      </c>
      <c r="J676" s="93">
        <v>618</v>
      </c>
      <c r="K676" s="90" t="s">
        <v>42</v>
      </c>
      <c r="L676" s="167">
        <f>O676*I676</f>
        <v>143702</v>
      </c>
      <c r="M676" s="167">
        <f>P676*I676</f>
        <v>17531.644</v>
      </c>
      <c r="N676" s="171">
        <f t="shared" si="59"/>
        <v>161233.644</v>
      </c>
      <c r="O676" s="171">
        <v>130</v>
      </c>
      <c r="P676" s="171">
        <v>15.86</v>
      </c>
      <c r="Q676" s="92"/>
      <c r="R676" s="89"/>
      <c r="S676" s="170" t="s">
        <v>37</v>
      </c>
      <c r="T676" s="170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 x14ac:dyDescent="0.3">
      <c r="C677" s="92">
        <v>104</v>
      </c>
      <c r="D677" s="90" t="s">
        <v>238</v>
      </c>
      <c r="E677" s="92">
        <v>1927</v>
      </c>
      <c r="F677" s="92"/>
      <c r="G677" s="92" t="s">
        <v>63</v>
      </c>
      <c r="H677" s="92">
        <v>2</v>
      </c>
      <c r="I677" s="93">
        <v>891.8</v>
      </c>
      <c r="J677" s="93">
        <v>492.1</v>
      </c>
      <c r="K677" s="90" t="s">
        <v>42</v>
      </c>
      <c r="L677" s="167">
        <f>O677*I677</f>
        <v>115934</v>
      </c>
      <c r="M677" s="167">
        <f>P677*I677</f>
        <v>14143.947999999999</v>
      </c>
      <c r="N677" s="171">
        <f t="shared" si="59"/>
        <v>130077.948</v>
      </c>
      <c r="O677" s="171">
        <v>130</v>
      </c>
      <c r="P677" s="171">
        <v>15.86</v>
      </c>
      <c r="Q677" s="92"/>
      <c r="R677" s="89"/>
      <c r="S677" s="170" t="s">
        <v>37</v>
      </c>
      <c r="T677" s="170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 x14ac:dyDescent="0.3">
      <c r="C678" s="92">
        <v>105</v>
      </c>
      <c r="D678" s="90" t="s">
        <v>533</v>
      </c>
      <c r="E678" s="92">
        <v>1936</v>
      </c>
      <c r="F678" s="92"/>
      <c r="G678" s="92" t="s">
        <v>63</v>
      </c>
      <c r="H678" s="92">
        <v>2</v>
      </c>
      <c r="I678" s="93">
        <v>790.3</v>
      </c>
      <c r="J678" s="93">
        <v>404.3</v>
      </c>
      <c r="K678" s="90" t="s">
        <v>42</v>
      </c>
      <c r="L678" s="167">
        <f>I678*O678</f>
        <v>102739</v>
      </c>
      <c r="M678" s="167">
        <f t="shared" ref="M678:M684" si="65">I678*P678</f>
        <v>12534.157999999999</v>
      </c>
      <c r="N678" s="171">
        <f t="shared" si="59"/>
        <v>115273.158</v>
      </c>
      <c r="O678" s="171">
        <v>130</v>
      </c>
      <c r="P678" s="171">
        <v>15.86</v>
      </c>
      <c r="Q678" s="92"/>
      <c r="R678" s="89"/>
      <c r="S678" s="170" t="s">
        <v>37</v>
      </c>
      <c r="T678" s="170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ht="37.5" x14ac:dyDescent="0.3">
      <c r="C679" s="92">
        <v>106</v>
      </c>
      <c r="D679" s="90" t="s">
        <v>534</v>
      </c>
      <c r="E679" s="92">
        <v>1917</v>
      </c>
      <c r="F679" s="92"/>
      <c r="G679" s="92" t="s">
        <v>63</v>
      </c>
      <c r="H679" s="92">
        <v>1</v>
      </c>
      <c r="I679" s="93">
        <v>563.79999999999995</v>
      </c>
      <c r="J679" s="93">
        <v>191.8</v>
      </c>
      <c r="K679" s="90" t="s">
        <v>42</v>
      </c>
      <c r="L679" s="167">
        <f>I679*O679</f>
        <v>73294</v>
      </c>
      <c r="M679" s="167">
        <f t="shared" si="65"/>
        <v>8941.8679999999986</v>
      </c>
      <c r="N679" s="171">
        <f t="shared" si="59"/>
        <v>82235.868000000002</v>
      </c>
      <c r="O679" s="171">
        <v>130</v>
      </c>
      <c r="P679" s="171">
        <v>15.86</v>
      </c>
      <c r="Q679" s="92"/>
      <c r="R679" s="89"/>
      <c r="S679" s="170" t="s">
        <v>37</v>
      </c>
      <c r="T679" s="170" t="s">
        <v>265</v>
      </c>
    </row>
    <row r="680" spans="3:42" ht="37.5" x14ac:dyDescent="0.3">
      <c r="C680" s="92">
        <v>107</v>
      </c>
      <c r="D680" s="90" t="s">
        <v>535</v>
      </c>
      <c r="E680" s="92">
        <v>1940</v>
      </c>
      <c r="F680" s="92"/>
      <c r="G680" s="92" t="s">
        <v>63</v>
      </c>
      <c r="H680" s="92">
        <v>2</v>
      </c>
      <c r="I680" s="93">
        <v>1107.5</v>
      </c>
      <c r="J680" s="93">
        <v>628.20000000000005</v>
      </c>
      <c r="K680" s="90" t="s">
        <v>42</v>
      </c>
      <c r="L680" s="167">
        <f>I680*O680</f>
        <v>143975</v>
      </c>
      <c r="M680" s="167">
        <f t="shared" si="65"/>
        <v>17564.95</v>
      </c>
      <c r="N680" s="171">
        <f t="shared" si="59"/>
        <v>161539.95000000001</v>
      </c>
      <c r="O680" s="171">
        <v>130</v>
      </c>
      <c r="P680" s="171">
        <v>15.86</v>
      </c>
      <c r="Q680" s="92"/>
      <c r="R680" s="89"/>
      <c r="S680" s="170" t="s">
        <v>37</v>
      </c>
      <c r="T680" s="170" t="s">
        <v>265</v>
      </c>
    </row>
    <row r="681" spans="3:42" ht="37.5" x14ac:dyDescent="0.3">
      <c r="C681" s="92">
        <v>108</v>
      </c>
      <c r="D681" s="90" t="s">
        <v>536</v>
      </c>
      <c r="E681" s="92">
        <v>1917</v>
      </c>
      <c r="F681" s="92"/>
      <c r="G681" s="92" t="s">
        <v>63</v>
      </c>
      <c r="H681" s="92">
        <v>1</v>
      </c>
      <c r="I681" s="93">
        <f>J681*1.8</f>
        <v>251.64000000000001</v>
      </c>
      <c r="J681" s="93">
        <v>139.80000000000001</v>
      </c>
      <c r="K681" s="90" t="s">
        <v>42</v>
      </c>
      <c r="L681" s="167">
        <f>O681*I681</f>
        <v>32713.200000000001</v>
      </c>
      <c r="M681" s="167">
        <f t="shared" si="65"/>
        <v>3991.0104000000001</v>
      </c>
      <c r="N681" s="171">
        <f t="shared" si="59"/>
        <v>36704.210400000004</v>
      </c>
      <c r="O681" s="93">
        <v>130</v>
      </c>
      <c r="P681" s="93">
        <v>15.86</v>
      </c>
      <c r="Q681" s="92"/>
      <c r="R681" s="89"/>
      <c r="S681" s="170" t="s">
        <v>37</v>
      </c>
      <c r="T681" s="170" t="s">
        <v>265</v>
      </c>
    </row>
    <row r="682" spans="3:42" ht="37.5" x14ac:dyDescent="0.3">
      <c r="C682" s="92">
        <v>109</v>
      </c>
      <c r="D682" s="90" t="s">
        <v>236</v>
      </c>
      <c r="E682" s="92">
        <v>1937</v>
      </c>
      <c r="F682" s="92"/>
      <c r="G682" s="92" t="s">
        <v>63</v>
      </c>
      <c r="H682" s="92">
        <v>2</v>
      </c>
      <c r="I682" s="93">
        <v>922.4</v>
      </c>
      <c r="J682" s="93">
        <v>495.2</v>
      </c>
      <c r="K682" s="90" t="s">
        <v>42</v>
      </c>
      <c r="L682" s="167">
        <f>O682*I682</f>
        <v>119912</v>
      </c>
      <c r="M682" s="167">
        <f t="shared" si="65"/>
        <v>14629.263999999999</v>
      </c>
      <c r="N682" s="171">
        <f t="shared" si="59"/>
        <v>134541.264</v>
      </c>
      <c r="O682" s="171">
        <v>130</v>
      </c>
      <c r="P682" s="171">
        <v>15.86</v>
      </c>
      <c r="Q682" s="92"/>
      <c r="R682" s="89"/>
      <c r="S682" s="170" t="s">
        <v>37</v>
      </c>
      <c r="T682" s="170" t="s">
        <v>265</v>
      </c>
    </row>
    <row r="683" spans="3:42" ht="37.5" x14ac:dyDescent="0.3">
      <c r="C683" s="92">
        <v>110</v>
      </c>
      <c r="D683" s="90" t="s">
        <v>537</v>
      </c>
      <c r="E683" s="92">
        <v>1917</v>
      </c>
      <c r="F683" s="92"/>
      <c r="G683" s="92" t="s">
        <v>63</v>
      </c>
      <c r="H683" s="92">
        <v>2</v>
      </c>
      <c r="I683" s="93">
        <v>497.9</v>
      </c>
      <c r="J683" s="93">
        <v>294.39999999999998</v>
      </c>
      <c r="K683" s="90" t="s">
        <v>42</v>
      </c>
      <c r="L683" s="167">
        <f>I683*O683</f>
        <v>64727</v>
      </c>
      <c r="M683" s="167">
        <f t="shared" si="65"/>
        <v>7896.6939999999995</v>
      </c>
      <c r="N683" s="171">
        <f t="shared" si="59"/>
        <v>72623.694000000003</v>
      </c>
      <c r="O683" s="171">
        <v>130</v>
      </c>
      <c r="P683" s="171">
        <v>15.86</v>
      </c>
      <c r="Q683" s="92"/>
      <c r="R683" s="89"/>
      <c r="S683" s="170" t="s">
        <v>37</v>
      </c>
      <c r="T683" s="170" t="s">
        <v>265</v>
      </c>
    </row>
    <row r="684" spans="3:42" ht="37.5" x14ac:dyDescent="0.3">
      <c r="C684" s="92">
        <v>111</v>
      </c>
      <c r="D684" s="90" t="s">
        <v>538</v>
      </c>
      <c r="E684" s="92">
        <v>1937</v>
      </c>
      <c r="F684" s="92"/>
      <c r="G684" s="92" t="s">
        <v>63</v>
      </c>
      <c r="H684" s="92">
        <v>2</v>
      </c>
      <c r="I684" s="93">
        <v>967.8</v>
      </c>
      <c r="J684" s="93">
        <v>527</v>
      </c>
      <c r="K684" s="90" t="s">
        <v>42</v>
      </c>
      <c r="L684" s="167">
        <f>I684*O684</f>
        <v>125814</v>
      </c>
      <c r="M684" s="167">
        <f t="shared" si="65"/>
        <v>15349.307999999999</v>
      </c>
      <c r="N684" s="171">
        <f t="shared" si="59"/>
        <v>141163.30799999999</v>
      </c>
      <c r="O684" s="171">
        <v>130</v>
      </c>
      <c r="P684" s="171">
        <v>15.86</v>
      </c>
      <c r="Q684" s="92"/>
      <c r="R684" s="89"/>
      <c r="S684" s="170" t="s">
        <v>37</v>
      </c>
      <c r="T684" s="170" t="s">
        <v>265</v>
      </c>
    </row>
    <row r="685" spans="3:42" ht="37.5" x14ac:dyDescent="0.3">
      <c r="C685" s="92">
        <v>112</v>
      </c>
      <c r="D685" s="90" t="s">
        <v>239</v>
      </c>
      <c r="E685" s="92">
        <v>1925</v>
      </c>
      <c r="F685" s="92"/>
      <c r="G685" s="92" t="s">
        <v>63</v>
      </c>
      <c r="H685" s="92">
        <v>2</v>
      </c>
      <c r="I685" s="93">
        <v>1000.7</v>
      </c>
      <c r="J685" s="93">
        <v>636.4</v>
      </c>
      <c r="K685" s="90" t="s">
        <v>42</v>
      </c>
      <c r="L685" s="167">
        <f>O685*I685</f>
        <v>130091</v>
      </c>
      <c r="M685" s="167">
        <f>P685*I685</f>
        <v>15871.102000000001</v>
      </c>
      <c r="N685" s="171">
        <f t="shared" si="59"/>
        <v>145962.10200000001</v>
      </c>
      <c r="O685" s="171">
        <v>130</v>
      </c>
      <c r="P685" s="171">
        <v>15.86</v>
      </c>
      <c r="Q685" s="92"/>
      <c r="R685" s="89"/>
      <c r="S685" s="170" t="s">
        <v>37</v>
      </c>
      <c r="T685" s="170" t="s">
        <v>265</v>
      </c>
    </row>
    <row r="686" spans="3:42" ht="37.5" x14ac:dyDescent="0.3">
      <c r="C686" s="92">
        <v>113</v>
      </c>
      <c r="D686" s="90" t="s">
        <v>539</v>
      </c>
      <c r="E686" s="92">
        <v>1973</v>
      </c>
      <c r="F686" s="92"/>
      <c r="G686" s="92" t="s">
        <v>83</v>
      </c>
      <c r="H686" s="92">
        <v>5</v>
      </c>
      <c r="I686" s="93">
        <v>5632.1</v>
      </c>
      <c r="J686" s="93">
        <v>3578.8</v>
      </c>
      <c r="K686" s="90" t="s">
        <v>42</v>
      </c>
      <c r="L686" s="167">
        <f>O686*I686</f>
        <v>865766.41200000001</v>
      </c>
      <c r="M686" s="167">
        <f>P686*I686</f>
        <v>87353.870999999999</v>
      </c>
      <c r="N686" s="171">
        <f t="shared" si="59"/>
        <v>953120.28300000005</v>
      </c>
      <c r="O686" s="171">
        <v>153.72</v>
      </c>
      <c r="P686" s="171">
        <v>15.51</v>
      </c>
      <c r="Q686" s="92"/>
      <c r="R686" s="89"/>
      <c r="S686" s="170" t="s">
        <v>37</v>
      </c>
      <c r="T686" s="170" t="s">
        <v>265</v>
      </c>
    </row>
    <row r="687" spans="3:42" ht="37.5" x14ac:dyDescent="0.3">
      <c r="C687" s="92">
        <v>114</v>
      </c>
      <c r="D687" s="90" t="s">
        <v>540</v>
      </c>
      <c r="E687" s="92">
        <v>1953</v>
      </c>
      <c r="F687" s="92"/>
      <c r="G687" s="92" t="s">
        <v>63</v>
      </c>
      <c r="H687" s="92">
        <v>2</v>
      </c>
      <c r="I687" s="93">
        <v>911.9</v>
      </c>
      <c r="J687" s="93">
        <v>487.8</v>
      </c>
      <c r="K687" s="90" t="s">
        <v>42</v>
      </c>
      <c r="L687" s="167">
        <f>I687*O687</f>
        <v>118547</v>
      </c>
      <c r="M687" s="167">
        <f>I687*P687</f>
        <v>14462.733999999999</v>
      </c>
      <c r="N687" s="171">
        <f t="shared" si="59"/>
        <v>133009.734</v>
      </c>
      <c r="O687" s="171">
        <v>130</v>
      </c>
      <c r="P687" s="171">
        <v>15.86</v>
      </c>
      <c r="Q687" s="92"/>
      <c r="R687" s="89"/>
      <c r="S687" s="170" t="s">
        <v>37</v>
      </c>
      <c r="T687" s="170" t="s">
        <v>265</v>
      </c>
    </row>
    <row r="688" spans="3:42" ht="37.5" x14ac:dyDescent="0.3">
      <c r="C688" s="92">
        <v>115</v>
      </c>
      <c r="D688" s="90" t="s">
        <v>541</v>
      </c>
      <c r="E688" s="92">
        <v>1952</v>
      </c>
      <c r="F688" s="92"/>
      <c r="G688" s="92" t="s">
        <v>63</v>
      </c>
      <c r="H688" s="92">
        <v>2</v>
      </c>
      <c r="I688" s="93">
        <f>J688*1.8</f>
        <v>424.8</v>
      </c>
      <c r="J688" s="93">
        <v>236</v>
      </c>
      <c r="K688" s="90" t="s">
        <v>42</v>
      </c>
      <c r="L688" s="167">
        <f>O688*I688</f>
        <v>55224</v>
      </c>
      <c r="M688" s="167">
        <f>P688*I688</f>
        <v>6737.3279999999995</v>
      </c>
      <c r="N688" s="171">
        <f t="shared" ref="N688:N742" si="66">L688+M688</f>
        <v>61961.328000000001</v>
      </c>
      <c r="O688" s="171">
        <v>130</v>
      </c>
      <c r="P688" s="171">
        <v>15.86</v>
      </c>
      <c r="Q688" s="92"/>
      <c r="R688" s="89"/>
      <c r="S688" s="170" t="s">
        <v>37</v>
      </c>
      <c r="T688" s="170" t="s">
        <v>265</v>
      </c>
    </row>
    <row r="689" spans="3:20" ht="37.5" x14ac:dyDescent="0.3">
      <c r="C689" s="92">
        <v>116</v>
      </c>
      <c r="D689" s="169" t="s">
        <v>542</v>
      </c>
      <c r="E689" s="168">
        <v>1959</v>
      </c>
      <c r="F689" s="170"/>
      <c r="G689" s="168" t="s">
        <v>63</v>
      </c>
      <c r="H689" s="168">
        <v>2</v>
      </c>
      <c r="I689" s="167">
        <f>J689*1.8</f>
        <v>1048.68</v>
      </c>
      <c r="J689" s="167">
        <v>582.6</v>
      </c>
      <c r="K689" s="169" t="s">
        <v>42</v>
      </c>
      <c r="L689" s="50">
        <f>I689*O689</f>
        <v>136328.4</v>
      </c>
      <c r="M689" s="171">
        <f>I689*P689</f>
        <v>16632.0648</v>
      </c>
      <c r="N689" s="171">
        <f t="shared" si="66"/>
        <v>152960.46479999999</v>
      </c>
      <c r="O689" s="171">
        <v>130</v>
      </c>
      <c r="P689" s="171">
        <v>15.86</v>
      </c>
      <c r="Q689" s="170"/>
      <c r="R689" s="89"/>
      <c r="S689" s="170" t="s">
        <v>37</v>
      </c>
      <c r="T689" s="170" t="s">
        <v>265</v>
      </c>
    </row>
    <row r="690" spans="3:20" ht="37.5" x14ac:dyDescent="0.3">
      <c r="C690" s="92">
        <v>117</v>
      </c>
      <c r="D690" s="169" t="s">
        <v>543</v>
      </c>
      <c r="E690" s="168">
        <v>1958</v>
      </c>
      <c r="F690" s="168"/>
      <c r="G690" s="168" t="s">
        <v>63</v>
      </c>
      <c r="H690" s="168">
        <v>2</v>
      </c>
      <c r="I690" s="167">
        <v>849.3</v>
      </c>
      <c r="J690" s="167">
        <v>491.7</v>
      </c>
      <c r="K690" s="169" t="s">
        <v>42</v>
      </c>
      <c r="L690" s="50">
        <f>O690*I690</f>
        <v>110409</v>
      </c>
      <c r="M690" s="171">
        <f>I690*P690</f>
        <v>13469.897999999999</v>
      </c>
      <c r="N690" s="171">
        <f t="shared" si="66"/>
        <v>123878.898</v>
      </c>
      <c r="O690" s="171">
        <v>130</v>
      </c>
      <c r="P690" s="171">
        <v>15.86</v>
      </c>
      <c r="Q690" s="170"/>
      <c r="R690" s="89"/>
      <c r="S690" s="170" t="s">
        <v>37</v>
      </c>
      <c r="T690" s="170" t="s">
        <v>265</v>
      </c>
    </row>
    <row r="691" spans="3:20" ht="37.5" x14ac:dyDescent="0.3">
      <c r="C691" s="92">
        <v>118</v>
      </c>
      <c r="D691" s="169" t="s">
        <v>544</v>
      </c>
      <c r="E691" s="168">
        <v>1930</v>
      </c>
      <c r="F691" s="168"/>
      <c r="G691" s="168" t="s">
        <v>63</v>
      </c>
      <c r="H691" s="168">
        <v>2</v>
      </c>
      <c r="I691" s="167">
        <v>893.1</v>
      </c>
      <c r="J691" s="167">
        <v>507.4</v>
      </c>
      <c r="K691" s="169" t="s">
        <v>545</v>
      </c>
      <c r="L691" s="50">
        <f>O691*I691</f>
        <v>156899.80800000002</v>
      </c>
      <c r="M691" s="171">
        <f>I691*P691</f>
        <v>13762.671</v>
      </c>
      <c r="N691" s="171">
        <f t="shared" si="66"/>
        <v>170662.47900000002</v>
      </c>
      <c r="O691" s="171">
        <v>175.68</v>
      </c>
      <c r="P691" s="171">
        <v>15.41</v>
      </c>
      <c r="Q691" s="170"/>
      <c r="R691" s="89"/>
      <c r="S691" s="170" t="s">
        <v>37</v>
      </c>
      <c r="T691" s="170" t="s">
        <v>265</v>
      </c>
    </row>
    <row r="692" spans="3:20" ht="37.5" x14ac:dyDescent="0.3">
      <c r="C692" s="92">
        <v>119</v>
      </c>
      <c r="D692" s="169" t="s">
        <v>546</v>
      </c>
      <c r="E692" s="168">
        <v>1928</v>
      </c>
      <c r="F692" s="168"/>
      <c r="G692" s="168" t="s">
        <v>63</v>
      </c>
      <c r="H692" s="168">
        <v>2</v>
      </c>
      <c r="I692" s="167">
        <v>659.4</v>
      </c>
      <c r="J692" s="167">
        <v>380</v>
      </c>
      <c r="K692" s="169" t="s">
        <v>42</v>
      </c>
      <c r="L692" s="50">
        <f>O692*I692</f>
        <v>115395</v>
      </c>
      <c r="M692" s="171">
        <f>I692*P692</f>
        <v>10464.678</v>
      </c>
      <c r="N692" s="171">
        <f t="shared" si="66"/>
        <v>125859.678</v>
      </c>
      <c r="O692" s="171">
        <v>175</v>
      </c>
      <c r="P692" s="171">
        <v>15.87</v>
      </c>
      <c r="Q692" s="170"/>
      <c r="R692" s="89"/>
      <c r="S692" s="170" t="s">
        <v>37</v>
      </c>
      <c r="T692" s="170" t="s">
        <v>265</v>
      </c>
    </row>
    <row r="693" spans="3:20" ht="37.5" x14ac:dyDescent="0.3">
      <c r="C693" s="92">
        <v>120</v>
      </c>
      <c r="D693" s="90" t="s">
        <v>237</v>
      </c>
      <c r="E693" s="92">
        <v>1934</v>
      </c>
      <c r="F693" s="92"/>
      <c r="G693" s="92" t="s">
        <v>63</v>
      </c>
      <c r="H693" s="92">
        <v>2</v>
      </c>
      <c r="I693" s="93">
        <v>936.6</v>
      </c>
      <c r="J693" s="93">
        <v>499.37</v>
      </c>
      <c r="K693" s="90" t="s">
        <v>42</v>
      </c>
      <c r="L693" s="167">
        <f>O693*I693</f>
        <v>121758</v>
      </c>
      <c r="M693" s="167">
        <f>P693*I693</f>
        <v>14854.476000000001</v>
      </c>
      <c r="N693" s="171">
        <f t="shared" si="66"/>
        <v>136612.476</v>
      </c>
      <c r="O693" s="171">
        <v>130</v>
      </c>
      <c r="P693" s="171">
        <v>15.86</v>
      </c>
      <c r="Q693" s="92"/>
      <c r="R693" s="89"/>
      <c r="S693" s="170" t="s">
        <v>37</v>
      </c>
      <c r="T693" s="170" t="s">
        <v>265</v>
      </c>
    </row>
    <row r="694" spans="3:20" ht="37.5" x14ac:dyDescent="0.3">
      <c r="C694" s="92">
        <v>121</v>
      </c>
      <c r="D694" s="90" t="s">
        <v>547</v>
      </c>
      <c r="E694" s="92">
        <v>1936</v>
      </c>
      <c r="F694" s="92"/>
      <c r="G694" s="92" t="s">
        <v>63</v>
      </c>
      <c r="H694" s="92">
        <v>2</v>
      </c>
      <c r="I694" s="93">
        <v>1006.5</v>
      </c>
      <c r="J694" s="93">
        <v>567.5</v>
      </c>
      <c r="K694" s="90" t="s">
        <v>42</v>
      </c>
      <c r="L694" s="167">
        <f>I694*O694</f>
        <v>130845</v>
      </c>
      <c r="M694" s="167">
        <f>I694*P694</f>
        <v>15963.09</v>
      </c>
      <c r="N694" s="171">
        <f t="shared" si="66"/>
        <v>146808.09</v>
      </c>
      <c r="O694" s="171">
        <v>130</v>
      </c>
      <c r="P694" s="171">
        <v>15.86</v>
      </c>
      <c r="Q694" s="92"/>
      <c r="R694" s="89"/>
      <c r="S694" s="170" t="s">
        <v>37</v>
      </c>
      <c r="T694" s="170" t="s">
        <v>265</v>
      </c>
    </row>
    <row r="695" spans="3:20" ht="37.5" x14ac:dyDescent="0.3">
      <c r="C695" s="92">
        <v>122</v>
      </c>
      <c r="D695" s="90" t="s">
        <v>548</v>
      </c>
      <c r="E695" s="92">
        <v>1943</v>
      </c>
      <c r="F695" s="92"/>
      <c r="G695" s="92" t="s">
        <v>63</v>
      </c>
      <c r="H695" s="92">
        <v>2</v>
      </c>
      <c r="I695" s="93">
        <v>883.3</v>
      </c>
      <c r="J695" s="93">
        <v>488</v>
      </c>
      <c r="K695" s="90" t="s">
        <v>42</v>
      </c>
      <c r="L695" s="167">
        <f>I695*O695</f>
        <v>114829</v>
      </c>
      <c r="M695" s="167">
        <f>I695*P695</f>
        <v>14009.137999999999</v>
      </c>
      <c r="N695" s="171">
        <f t="shared" si="66"/>
        <v>128838.13800000001</v>
      </c>
      <c r="O695" s="171">
        <v>130</v>
      </c>
      <c r="P695" s="171">
        <v>15.86</v>
      </c>
      <c r="Q695" s="92"/>
      <c r="R695" s="89"/>
      <c r="S695" s="170" t="s">
        <v>37</v>
      </c>
      <c r="T695" s="170" t="s">
        <v>265</v>
      </c>
    </row>
    <row r="696" spans="3:20" ht="56.25" x14ac:dyDescent="0.3">
      <c r="C696" s="92">
        <v>123</v>
      </c>
      <c r="D696" s="90" t="s">
        <v>549</v>
      </c>
      <c r="E696" s="92">
        <v>1987</v>
      </c>
      <c r="F696" s="92"/>
      <c r="G696" s="92" t="s">
        <v>83</v>
      </c>
      <c r="H696" s="92">
        <v>9</v>
      </c>
      <c r="I696" s="167">
        <v>9758.08</v>
      </c>
      <c r="J696" s="167">
        <v>5950.3</v>
      </c>
      <c r="K696" s="90" t="s">
        <v>452</v>
      </c>
      <c r="L696" s="93">
        <f>O696*I696</f>
        <v>7535970.0224000001</v>
      </c>
      <c r="M696" s="93">
        <f t="shared" si="62"/>
        <v>161301.06240000002</v>
      </c>
      <c r="N696" s="171">
        <f t="shared" si="66"/>
        <v>7697271.0848000003</v>
      </c>
      <c r="O696" s="93">
        <v>772.28</v>
      </c>
      <c r="P696" s="93">
        <v>16.53</v>
      </c>
      <c r="Q696" s="92"/>
      <c r="R696" s="89"/>
      <c r="S696" s="170" t="s">
        <v>37</v>
      </c>
      <c r="T696" s="170" t="s">
        <v>265</v>
      </c>
    </row>
    <row r="697" spans="3:20" ht="37.5" x14ac:dyDescent="0.3">
      <c r="C697" s="92">
        <v>124</v>
      </c>
      <c r="D697" s="90" t="s">
        <v>550</v>
      </c>
      <c r="E697" s="92">
        <v>1958</v>
      </c>
      <c r="F697" s="92"/>
      <c r="G697" s="92" t="s">
        <v>63</v>
      </c>
      <c r="H697" s="92">
        <v>2</v>
      </c>
      <c r="I697" s="93">
        <v>533.79999999999995</v>
      </c>
      <c r="J697" s="93">
        <v>306.3</v>
      </c>
      <c r="K697" s="90" t="s">
        <v>42</v>
      </c>
      <c r="L697" s="167">
        <f t="shared" ref="L697:L715" si="67">I697*O697</f>
        <v>89390.148000000001</v>
      </c>
      <c r="M697" s="167">
        <f t="shared" si="62"/>
        <v>8145.7879999999996</v>
      </c>
      <c r="N697" s="171">
        <f t="shared" si="66"/>
        <v>97535.936000000002</v>
      </c>
      <c r="O697" s="93">
        <v>167.46</v>
      </c>
      <c r="P697" s="93">
        <v>15.26</v>
      </c>
      <c r="Q697" s="92"/>
      <c r="R697" s="89"/>
      <c r="S697" s="170" t="s">
        <v>37</v>
      </c>
      <c r="T697" s="170" t="s">
        <v>265</v>
      </c>
    </row>
    <row r="698" spans="3:20" ht="37.5" x14ac:dyDescent="0.3">
      <c r="C698" s="92">
        <v>125</v>
      </c>
      <c r="D698" s="90" t="s">
        <v>551</v>
      </c>
      <c r="E698" s="92">
        <v>1958</v>
      </c>
      <c r="F698" s="92"/>
      <c r="G698" s="92" t="s">
        <v>63</v>
      </c>
      <c r="H698" s="92">
        <v>2</v>
      </c>
      <c r="I698" s="93">
        <v>534.79999999999995</v>
      </c>
      <c r="J698" s="93">
        <v>302.60000000000002</v>
      </c>
      <c r="K698" s="90" t="s">
        <v>42</v>
      </c>
      <c r="L698" s="167">
        <f t="shared" si="67"/>
        <v>89557.607999999993</v>
      </c>
      <c r="M698" s="167">
        <f t="shared" si="62"/>
        <v>8161.0479999999989</v>
      </c>
      <c r="N698" s="171">
        <f t="shared" si="66"/>
        <v>97718.655999999988</v>
      </c>
      <c r="O698" s="93">
        <v>167.46</v>
      </c>
      <c r="P698" s="93">
        <v>15.26</v>
      </c>
      <c r="Q698" s="92"/>
      <c r="R698" s="89"/>
      <c r="S698" s="170" t="s">
        <v>37</v>
      </c>
      <c r="T698" s="170" t="s">
        <v>265</v>
      </c>
    </row>
    <row r="699" spans="3:20" ht="37.5" x14ac:dyDescent="0.3">
      <c r="C699" s="92">
        <v>126</v>
      </c>
      <c r="D699" s="90" t="s">
        <v>552</v>
      </c>
      <c r="E699" s="168">
        <v>1958</v>
      </c>
      <c r="F699" s="168"/>
      <c r="G699" s="168" t="s">
        <v>63</v>
      </c>
      <c r="H699" s="168">
        <v>2</v>
      </c>
      <c r="I699" s="167">
        <v>522.1</v>
      </c>
      <c r="J699" s="167">
        <v>300.7</v>
      </c>
      <c r="K699" s="90" t="s">
        <v>42</v>
      </c>
      <c r="L699" s="167">
        <f>I699*O699</f>
        <v>91722.528000000006</v>
      </c>
      <c r="M699" s="167">
        <f>I699*P699</f>
        <v>8045.5610000000006</v>
      </c>
      <c r="N699" s="171">
        <f t="shared" si="66"/>
        <v>99768.089000000007</v>
      </c>
      <c r="O699" s="93">
        <v>175.68</v>
      </c>
      <c r="P699" s="93">
        <v>15.41</v>
      </c>
      <c r="Q699" s="92"/>
      <c r="R699" s="89"/>
      <c r="S699" s="170" t="s">
        <v>37</v>
      </c>
      <c r="T699" s="170" t="s">
        <v>265</v>
      </c>
    </row>
    <row r="700" spans="3:20" ht="37.5" x14ac:dyDescent="0.3">
      <c r="C700" s="92">
        <v>127</v>
      </c>
      <c r="D700" s="90" t="s">
        <v>553</v>
      </c>
      <c r="E700" s="92">
        <v>1961</v>
      </c>
      <c r="F700" s="92"/>
      <c r="G700" s="168" t="s">
        <v>63</v>
      </c>
      <c r="H700" s="92">
        <v>2</v>
      </c>
      <c r="I700" s="93">
        <v>518.4</v>
      </c>
      <c r="J700" s="93">
        <v>298.8</v>
      </c>
      <c r="K700" s="90" t="s">
        <v>42</v>
      </c>
      <c r="L700" s="167">
        <f t="shared" si="67"/>
        <v>67392</v>
      </c>
      <c r="M700" s="167">
        <f t="shared" si="62"/>
        <v>8221.8239999999987</v>
      </c>
      <c r="N700" s="171">
        <f t="shared" si="66"/>
        <v>75613.823999999993</v>
      </c>
      <c r="O700" s="93">
        <v>130</v>
      </c>
      <c r="P700" s="93">
        <v>15.86</v>
      </c>
      <c r="Q700" s="92"/>
      <c r="R700" s="89"/>
      <c r="S700" s="170" t="s">
        <v>37</v>
      </c>
      <c r="T700" s="170" t="s">
        <v>265</v>
      </c>
    </row>
    <row r="701" spans="3:20" ht="37.5" x14ac:dyDescent="0.3">
      <c r="C701" s="92">
        <v>128</v>
      </c>
      <c r="D701" s="90" t="s">
        <v>554</v>
      </c>
      <c r="E701" s="92">
        <v>1959</v>
      </c>
      <c r="F701" s="92"/>
      <c r="G701" s="168" t="s">
        <v>63</v>
      </c>
      <c r="H701" s="92">
        <v>2</v>
      </c>
      <c r="I701" s="93">
        <v>509</v>
      </c>
      <c r="J701" s="93">
        <v>292.2</v>
      </c>
      <c r="K701" s="90" t="s">
        <v>42</v>
      </c>
      <c r="L701" s="167">
        <f t="shared" si="67"/>
        <v>66170</v>
      </c>
      <c r="M701" s="167">
        <f t="shared" si="62"/>
        <v>8072.74</v>
      </c>
      <c r="N701" s="171">
        <f t="shared" si="66"/>
        <v>74242.740000000005</v>
      </c>
      <c r="O701" s="93">
        <v>130</v>
      </c>
      <c r="P701" s="93">
        <v>15.86</v>
      </c>
      <c r="Q701" s="92"/>
      <c r="R701" s="89"/>
      <c r="S701" s="170" t="s">
        <v>37</v>
      </c>
      <c r="T701" s="170" t="s">
        <v>265</v>
      </c>
    </row>
    <row r="702" spans="3:20" ht="37.5" x14ac:dyDescent="0.3">
      <c r="C702" s="92">
        <v>129</v>
      </c>
      <c r="D702" s="90" t="s">
        <v>555</v>
      </c>
      <c r="E702" s="92">
        <v>1959</v>
      </c>
      <c r="F702" s="92"/>
      <c r="G702" s="168" t="s">
        <v>63</v>
      </c>
      <c r="H702" s="92">
        <v>2</v>
      </c>
      <c r="I702" s="93">
        <v>538.9</v>
      </c>
      <c r="J702" s="93">
        <v>316</v>
      </c>
      <c r="K702" s="90" t="s">
        <v>42</v>
      </c>
      <c r="L702" s="167">
        <f t="shared" si="67"/>
        <v>70057</v>
      </c>
      <c r="M702" s="167">
        <f t="shared" si="62"/>
        <v>8546.9539999999997</v>
      </c>
      <c r="N702" s="171">
        <f t="shared" si="66"/>
        <v>78603.953999999998</v>
      </c>
      <c r="O702" s="93">
        <v>130</v>
      </c>
      <c r="P702" s="93">
        <v>15.86</v>
      </c>
      <c r="Q702" s="92"/>
      <c r="R702" s="89"/>
      <c r="S702" s="170" t="s">
        <v>37</v>
      </c>
      <c r="T702" s="170" t="s">
        <v>265</v>
      </c>
    </row>
    <row r="703" spans="3:20" ht="37.5" x14ac:dyDescent="0.3">
      <c r="C703" s="92">
        <v>130</v>
      </c>
      <c r="D703" s="90" t="s">
        <v>556</v>
      </c>
      <c r="E703" s="92">
        <v>1961</v>
      </c>
      <c r="F703" s="92"/>
      <c r="G703" s="168" t="s">
        <v>63</v>
      </c>
      <c r="H703" s="92">
        <v>2</v>
      </c>
      <c r="I703" s="93">
        <v>517.70000000000005</v>
      </c>
      <c r="J703" s="93">
        <v>296.2</v>
      </c>
      <c r="K703" s="90" t="s">
        <v>42</v>
      </c>
      <c r="L703" s="167">
        <f t="shared" si="67"/>
        <v>67301</v>
      </c>
      <c r="M703" s="167">
        <f t="shared" si="62"/>
        <v>8210.7219999999998</v>
      </c>
      <c r="N703" s="171">
        <f t="shared" si="66"/>
        <v>75511.721999999994</v>
      </c>
      <c r="O703" s="93">
        <v>130</v>
      </c>
      <c r="P703" s="93">
        <v>15.86</v>
      </c>
      <c r="Q703" s="92"/>
      <c r="R703" s="89"/>
      <c r="S703" s="170" t="s">
        <v>37</v>
      </c>
      <c r="T703" s="170" t="s">
        <v>265</v>
      </c>
    </row>
    <row r="704" spans="3:20" ht="37.5" x14ac:dyDescent="0.3">
      <c r="C704" s="92">
        <v>131</v>
      </c>
      <c r="D704" s="90" t="s">
        <v>557</v>
      </c>
      <c r="E704" s="92">
        <v>1962</v>
      </c>
      <c r="F704" s="92"/>
      <c r="G704" s="168" t="s">
        <v>63</v>
      </c>
      <c r="H704" s="92">
        <v>2</v>
      </c>
      <c r="I704" s="93">
        <v>531.6</v>
      </c>
      <c r="J704" s="93">
        <v>308.10000000000002</v>
      </c>
      <c r="K704" s="90" t="s">
        <v>42</v>
      </c>
      <c r="L704" s="167">
        <f t="shared" si="67"/>
        <v>69108</v>
      </c>
      <c r="M704" s="167">
        <f t="shared" si="62"/>
        <v>8431.1759999999995</v>
      </c>
      <c r="N704" s="171">
        <f t="shared" si="66"/>
        <v>77539.176000000007</v>
      </c>
      <c r="O704" s="93">
        <v>130</v>
      </c>
      <c r="P704" s="93">
        <v>15.86</v>
      </c>
      <c r="Q704" s="92"/>
      <c r="R704" s="89"/>
      <c r="S704" s="170" t="s">
        <v>37</v>
      </c>
      <c r="T704" s="170" t="s">
        <v>265</v>
      </c>
    </row>
    <row r="705" spans="3:20" ht="37.5" x14ac:dyDescent="0.3">
      <c r="C705" s="92">
        <v>132</v>
      </c>
      <c r="D705" s="90" t="s">
        <v>558</v>
      </c>
      <c r="E705" s="92">
        <v>1948</v>
      </c>
      <c r="F705" s="92"/>
      <c r="G705" s="168" t="s">
        <v>63</v>
      </c>
      <c r="H705" s="92">
        <v>2</v>
      </c>
      <c r="I705" s="93">
        <v>511.9</v>
      </c>
      <c r="J705" s="93">
        <v>295.7</v>
      </c>
      <c r="K705" s="90" t="s">
        <v>42</v>
      </c>
      <c r="L705" s="167">
        <f t="shared" si="67"/>
        <v>66547</v>
      </c>
      <c r="M705" s="167">
        <f t="shared" si="62"/>
        <v>8118.7339999999995</v>
      </c>
      <c r="N705" s="171">
        <f t="shared" si="66"/>
        <v>74665.733999999997</v>
      </c>
      <c r="O705" s="93">
        <v>130</v>
      </c>
      <c r="P705" s="93">
        <v>15.86</v>
      </c>
      <c r="Q705" s="92"/>
      <c r="R705" s="89"/>
      <c r="S705" s="170" t="s">
        <v>37</v>
      </c>
      <c r="T705" s="170" t="s">
        <v>265</v>
      </c>
    </row>
    <row r="706" spans="3:20" ht="37.5" x14ac:dyDescent="0.3">
      <c r="C706" s="92">
        <v>133</v>
      </c>
      <c r="D706" s="90" t="s">
        <v>559</v>
      </c>
      <c r="E706" s="92">
        <v>1961</v>
      </c>
      <c r="F706" s="92"/>
      <c r="G706" s="168" t="s">
        <v>63</v>
      </c>
      <c r="H706" s="92">
        <v>2</v>
      </c>
      <c r="I706" s="93">
        <v>529.29999999999995</v>
      </c>
      <c r="J706" s="93">
        <v>306.8</v>
      </c>
      <c r="K706" s="90" t="s">
        <v>42</v>
      </c>
      <c r="L706" s="167">
        <f t="shared" si="67"/>
        <v>68809</v>
      </c>
      <c r="M706" s="167">
        <f t="shared" si="62"/>
        <v>8394.6979999999985</v>
      </c>
      <c r="N706" s="171">
        <f t="shared" si="66"/>
        <v>77203.698000000004</v>
      </c>
      <c r="O706" s="93">
        <v>130</v>
      </c>
      <c r="P706" s="93">
        <v>15.86</v>
      </c>
      <c r="Q706" s="92"/>
      <c r="R706" s="89"/>
      <c r="S706" s="170" t="s">
        <v>37</v>
      </c>
      <c r="T706" s="170" t="s">
        <v>265</v>
      </c>
    </row>
    <row r="707" spans="3:20" ht="37.5" x14ac:dyDescent="0.3">
      <c r="C707" s="92">
        <v>134</v>
      </c>
      <c r="D707" s="90" t="s">
        <v>560</v>
      </c>
      <c r="E707" s="92">
        <v>1960</v>
      </c>
      <c r="F707" s="92"/>
      <c r="G707" s="168" t="s">
        <v>63</v>
      </c>
      <c r="H707" s="92">
        <v>2</v>
      </c>
      <c r="I707" s="93">
        <v>505.5</v>
      </c>
      <c r="J707" s="93">
        <v>288.60000000000002</v>
      </c>
      <c r="K707" s="90" t="s">
        <v>42</v>
      </c>
      <c r="L707" s="167">
        <f t="shared" si="67"/>
        <v>65715</v>
      </c>
      <c r="M707" s="167">
        <f t="shared" si="62"/>
        <v>8017.23</v>
      </c>
      <c r="N707" s="171">
        <f t="shared" si="66"/>
        <v>73732.23</v>
      </c>
      <c r="O707" s="93">
        <v>130</v>
      </c>
      <c r="P707" s="93">
        <v>15.86</v>
      </c>
      <c r="Q707" s="92"/>
      <c r="R707" s="89"/>
      <c r="S707" s="170" t="s">
        <v>37</v>
      </c>
      <c r="T707" s="170" t="s">
        <v>265</v>
      </c>
    </row>
    <row r="708" spans="3:20" ht="37.5" x14ac:dyDescent="0.3">
      <c r="C708" s="92">
        <v>135</v>
      </c>
      <c r="D708" s="90" t="s">
        <v>561</v>
      </c>
      <c r="E708" s="92">
        <v>1960</v>
      </c>
      <c r="F708" s="92"/>
      <c r="G708" s="168" t="s">
        <v>63</v>
      </c>
      <c r="H708" s="92">
        <v>2</v>
      </c>
      <c r="I708" s="93">
        <v>508.3</v>
      </c>
      <c r="J708" s="93">
        <v>284.7</v>
      </c>
      <c r="K708" s="90" t="s">
        <v>42</v>
      </c>
      <c r="L708" s="167">
        <f t="shared" si="67"/>
        <v>66079</v>
      </c>
      <c r="M708" s="167">
        <f t="shared" si="62"/>
        <v>8061.6379999999999</v>
      </c>
      <c r="N708" s="171">
        <f t="shared" si="66"/>
        <v>74140.638000000006</v>
      </c>
      <c r="O708" s="93">
        <v>130</v>
      </c>
      <c r="P708" s="93">
        <v>15.86</v>
      </c>
      <c r="Q708" s="92"/>
      <c r="R708" s="89"/>
      <c r="S708" s="170" t="s">
        <v>37</v>
      </c>
      <c r="T708" s="170" t="s">
        <v>265</v>
      </c>
    </row>
    <row r="709" spans="3:20" ht="37.5" x14ac:dyDescent="0.3">
      <c r="C709" s="92">
        <v>136</v>
      </c>
      <c r="D709" s="90" t="s">
        <v>562</v>
      </c>
      <c r="E709" s="92">
        <v>1961</v>
      </c>
      <c r="F709" s="92"/>
      <c r="G709" s="168" t="s">
        <v>63</v>
      </c>
      <c r="H709" s="92">
        <v>2</v>
      </c>
      <c r="I709" s="93">
        <v>520.29999999999995</v>
      </c>
      <c r="J709" s="93">
        <v>298.89999999999998</v>
      </c>
      <c r="K709" s="90" t="s">
        <v>42</v>
      </c>
      <c r="L709" s="167">
        <f t="shared" si="67"/>
        <v>67639</v>
      </c>
      <c r="M709" s="167">
        <f t="shared" si="62"/>
        <v>8251.9579999999987</v>
      </c>
      <c r="N709" s="171">
        <f t="shared" si="66"/>
        <v>75890.957999999999</v>
      </c>
      <c r="O709" s="93">
        <v>130</v>
      </c>
      <c r="P709" s="93">
        <v>15.86</v>
      </c>
      <c r="Q709" s="92"/>
      <c r="R709" s="89"/>
      <c r="S709" s="170" t="s">
        <v>37</v>
      </c>
      <c r="T709" s="170" t="s">
        <v>265</v>
      </c>
    </row>
    <row r="710" spans="3:20" ht="37.5" x14ac:dyDescent="0.3">
      <c r="C710" s="92">
        <v>137</v>
      </c>
      <c r="D710" s="90" t="s">
        <v>563</v>
      </c>
      <c r="E710" s="92">
        <v>1961</v>
      </c>
      <c r="F710" s="92"/>
      <c r="G710" s="168" t="s">
        <v>63</v>
      </c>
      <c r="H710" s="92">
        <v>2</v>
      </c>
      <c r="I710" s="93">
        <v>520.79999999999995</v>
      </c>
      <c r="J710" s="93">
        <v>297.7</v>
      </c>
      <c r="K710" s="90" t="s">
        <v>42</v>
      </c>
      <c r="L710" s="167">
        <f t="shared" si="67"/>
        <v>67704</v>
      </c>
      <c r="M710" s="167">
        <f t="shared" si="62"/>
        <v>8259.887999999999</v>
      </c>
      <c r="N710" s="171">
        <f t="shared" si="66"/>
        <v>75963.888000000006</v>
      </c>
      <c r="O710" s="93">
        <v>130</v>
      </c>
      <c r="P710" s="93">
        <v>15.86</v>
      </c>
      <c r="Q710" s="92"/>
      <c r="R710" s="89"/>
      <c r="S710" s="170" t="s">
        <v>37</v>
      </c>
      <c r="T710" s="170" t="s">
        <v>265</v>
      </c>
    </row>
    <row r="711" spans="3:20" ht="37.5" x14ac:dyDescent="0.3">
      <c r="C711" s="92">
        <v>138</v>
      </c>
      <c r="D711" s="90" t="s">
        <v>564</v>
      </c>
      <c r="E711" s="92">
        <v>1960</v>
      </c>
      <c r="F711" s="108"/>
      <c r="G711" s="168" t="s">
        <v>63</v>
      </c>
      <c r="H711" s="92">
        <v>2</v>
      </c>
      <c r="I711" s="93">
        <v>525.4</v>
      </c>
      <c r="J711" s="93">
        <v>301</v>
      </c>
      <c r="K711" s="90" t="s">
        <v>42</v>
      </c>
      <c r="L711" s="167">
        <f t="shared" si="67"/>
        <v>68302</v>
      </c>
      <c r="M711" s="167">
        <f t="shared" si="62"/>
        <v>8332.8439999999991</v>
      </c>
      <c r="N711" s="171">
        <f t="shared" si="66"/>
        <v>76634.843999999997</v>
      </c>
      <c r="O711" s="93">
        <v>130</v>
      </c>
      <c r="P711" s="93">
        <v>15.86</v>
      </c>
      <c r="Q711" s="92"/>
      <c r="R711" s="89"/>
      <c r="S711" s="170" t="s">
        <v>37</v>
      </c>
      <c r="T711" s="170" t="s">
        <v>265</v>
      </c>
    </row>
    <row r="712" spans="3:20" ht="56.25" x14ac:dyDescent="0.3">
      <c r="C712" s="92">
        <v>139</v>
      </c>
      <c r="D712" s="90" t="s">
        <v>565</v>
      </c>
      <c r="E712" s="92">
        <v>1960</v>
      </c>
      <c r="F712" s="108"/>
      <c r="G712" s="168" t="s">
        <v>56</v>
      </c>
      <c r="H712" s="92">
        <v>2</v>
      </c>
      <c r="I712" s="93">
        <v>503.2</v>
      </c>
      <c r="J712" s="93">
        <v>273</v>
      </c>
      <c r="K712" s="90" t="s">
        <v>42</v>
      </c>
      <c r="L712" s="167">
        <f t="shared" si="67"/>
        <v>61360.207999999999</v>
      </c>
      <c r="M712" s="167">
        <f t="shared" si="62"/>
        <v>7643.6079999999993</v>
      </c>
      <c r="N712" s="171">
        <f t="shared" si="66"/>
        <v>69003.815999999992</v>
      </c>
      <c r="O712" s="93">
        <v>121.94</v>
      </c>
      <c r="P712" s="93">
        <v>15.19</v>
      </c>
      <c r="Q712" s="92"/>
      <c r="R712" s="89"/>
      <c r="S712" s="170" t="s">
        <v>37</v>
      </c>
      <c r="T712" s="170" t="s">
        <v>265</v>
      </c>
    </row>
    <row r="713" spans="3:20" ht="37.5" x14ac:dyDescent="0.3">
      <c r="C713" s="92">
        <v>140</v>
      </c>
      <c r="D713" s="90" t="s">
        <v>566</v>
      </c>
      <c r="E713" s="92">
        <v>1960</v>
      </c>
      <c r="F713" s="108"/>
      <c r="G713" s="168" t="s">
        <v>34</v>
      </c>
      <c r="H713" s="92">
        <v>2</v>
      </c>
      <c r="I713" s="93">
        <v>501.2</v>
      </c>
      <c r="J713" s="93">
        <v>268.89999999999998</v>
      </c>
      <c r="K713" s="90" t="s">
        <v>42</v>
      </c>
      <c r="L713" s="167">
        <f>I713*O713</f>
        <v>61021.1</v>
      </c>
      <c r="M713" s="167">
        <f>I713*P713</f>
        <v>7613.2279999999992</v>
      </c>
      <c r="N713" s="171">
        <f t="shared" si="66"/>
        <v>68634.327999999994</v>
      </c>
      <c r="O713" s="93">
        <v>121.75</v>
      </c>
      <c r="P713" s="93">
        <v>15.19</v>
      </c>
      <c r="Q713" s="92"/>
      <c r="R713" s="89"/>
      <c r="S713" s="170" t="s">
        <v>37</v>
      </c>
      <c r="T713" s="170" t="s">
        <v>265</v>
      </c>
    </row>
    <row r="714" spans="3:20" ht="37.5" x14ac:dyDescent="0.3">
      <c r="C714" s="92">
        <v>141</v>
      </c>
      <c r="D714" s="90" t="s">
        <v>567</v>
      </c>
      <c r="E714" s="92">
        <v>1972</v>
      </c>
      <c r="F714" s="92"/>
      <c r="G714" s="92" t="s">
        <v>34</v>
      </c>
      <c r="H714" s="92">
        <v>4</v>
      </c>
      <c r="I714" s="93">
        <v>11375.2</v>
      </c>
      <c r="J714" s="93">
        <v>5212.7</v>
      </c>
      <c r="K714" s="90" t="s">
        <v>42</v>
      </c>
      <c r="L714" s="167">
        <f>I714*O714</f>
        <v>1820032</v>
      </c>
      <c r="M714" s="167">
        <f>I714*P714</f>
        <v>176998.11200000002</v>
      </c>
      <c r="N714" s="171">
        <f t="shared" si="66"/>
        <v>1997030.112</v>
      </c>
      <c r="O714" s="93">
        <v>160</v>
      </c>
      <c r="P714" s="93">
        <v>15.56</v>
      </c>
      <c r="Q714" s="92"/>
      <c r="R714" s="89"/>
      <c r="S714" s="170" t="s">
        <v>37</v>
      </c>
      <c r="T714" s="170" t="s">
        <v>265</v>
      </c>
    </row>
    <row r="715" spans="3:20" ht="37.5" x14ac:dyDescent="0.3">
      <c r="C715" s="92">
        <v>142</v>
      </c>
      <c r="D715" s="90" t="s">
        <v>568</v>
      </c>
      <c r="E715" s="92">
        <v>1961</v>
      </c>
      <c r="F715" s="92"/>
      <c r="G715" s="168" t="s">
        <v>63</v>
      </c>
      <c r="H715" s="168">
        <v>2</v>
      </c>
      <c r="I715" s="167">
        <v>521.4</v>
      </c>
      <c r="J715" s="167">
        <v>298.8</v>
      </c>
      <c r="K715" s="90" t="s">
        <v>42</v>
      </c>
      <c r="L715" s="167">
        <f t="shared" si="67"/>
        <v>87334.5</v>
      </c>
      <c r="M715" s="167">
        <f t="shared" si="62"/>
        <v>7956.5639999999994</v>
      </c>
      <c r="N715" s="171">
        <f t="shared" si="66"/>
        <v>95291.063999999998</v>
      </c>
      <c r="O715" s="93">
        <v>167.5</v>
      </c>
      <c r="P715" s="93">
        <v>15.26</v>
      </c>
      <c r="Q715" s="92"/>
      <c r="R715" s="89"/>
      <c r="S715" s="170" t="s">
        <v>37</v>
      </c>
      <c r="T715" s="170" t="s">
        <v>265</v>
      </c>
    </row>
    <row r="716" spans="3:20" ht="37.5" x14ac:dyDescent="0.3">
      <c r="C716" s="92">
        <v>143</v>
      </c>
      <c r="D716" s="90" t="s">
        <v>569</v>
      </c>
      <c r="E716" s="168">
        <v>1965</v>
      </c>
      <c r="F716" s="168"/>
      <c r="G716" s="170" t="s">
        <v>34</v>
      </c>
      <c r="H716" s="168">
        <v>3</v>
      </c>
      <c r="I716" s="167">
        <f>J716*1.8</f>
        <v>1977.4079999999999</v>
      </c>
      <c r="J716" s="167">
        <v>1098.56</v>
      </c>
      <c r="K716" s="90" t="s">
        <v>42</v>
      </c>
      <c r="L716" s="49">
        <v>281572.76699999999</v>
      </c>
      <c r="M716" s="171">
        <v>26761.114799999996</v>
      </c>
      <c r="N716" s="171">
        <f t="shared" si="66"/>
        <v>308333.88179999997</v>
      </c>
      <c r="O716" s="171">
        <v>190</v>
      </c>
      <c r="P716" s="171">
        <v>16.03</v>
      </c>
      <c r="Q716" s="170"/>
      <c r="R716" s="89"/>
      <c r="S716" s="170" t="s">
        <v>37</v>
      </c>
      <c r="T716" s="170" t="s">
        <v>265</v>
      </c>
    </row>
    <row r="717" spans="3:20" ht="29.25" customHeight="1" x14ac:dyDescent="0.3">
      <c r="C717" s="92">
        <v>144</v>
      </c>
      <c r="D717" s="90" t="s">
        <v>570</v>
      </c>
      <c r="E717" s="168">
        <v>1967</v>
      </c>
      <c r="F717" s="168"/>
      <c r="G717" s="170" t="s">
        <v>34</v>
      </c>
      <c r="H717" s="168">
        <v>5</v>
      </c>
      <c r="I717" s="167">
        <f>J717*1.8</f>
        <v>4039.0739999999996</v>
      </c>
      <c r="J717" s="167">
        <v>2243.9299999999998</v>
      </c>
      <c r="K717" s="90" t="s">
        <v>229</v>
      </c>
      <c r="L717" s="49">
        <v>3519345.6179999998</v>
      </c>
      <c r="M717" s="171">
        <v>75319.366999999998</v>
      </c>
      <c r="N717" s="171">
        <f t="shared" si="66"/>
        <v>3594664.9849999999</v>
      </c>
      <c r="O717" s="171">
        <v>1082.2</v>
      </c>
      <c r="P717" s="171">
        <v>23.16</v>
      </c>
      <c r="Q717" s="170"/>
      <c r="R717" s="89"/>
      <c r="S717" s="170" t="s">
        <v>37</v>
      </c>
      <c r="T717" s="170" t="s">
        <v>265</v>
      </c>
    </row>
    <row r="718" spans="3:20" ht="33.75" customHeight="1" x14ac:dyDescent="0.3">
      <c r="C718" s="92">
        <v>145</v>
      </c>
      <c r="D718" s="90" t="s">
        <v>571</v>
      </c>
      <c r="E718" s="168">
        <v>38</v>
      </c>
      <c r="F718" s="168"/>
      <c r="G718" s="170" t="s">
        <v>63</v>
      </c>
      <c r="H718" s="168">
        <v>2</v>
      </c>
      <c r="I718" s="167">
        <f>J718*1.8</f>
        <v>862.56</v>
      </c>
      <c r="J718" s="167">
        <v>479.2</v>
      </c>
      <c r="K718" s="90" t="s">
        <v>229</v>
      </c>
      <c r="L718" s="49">
        <v>617902.04400000011</v>
      </c>
      <c r="M718" s="171">
        <v>19699.392000000003</v>
      </c>
      <c r="N718" s="171">
        <f t="shared" si="66"/>
        <v>637601.4360000001</v>
      </c>
      <c r="O718" s="171">
        <v>1500</v>
      </c>
      <c r="P718" s="171">
        <v>35.520000000000003</v>
      </c>
      <c r="Q718" s="170"/>
      <c r="R718" s="89"/>
      <c r="S718" s="170" t="s">
        <v>37</v>
      </c>
      <c r="T718" s="170" t="s">
        <v>265</v>
      </c>
    </row>
    <row r="719" spans="3:20" ht="33.75" customHeight="1" x14ac:dyDescent="0.3">
      <c r="C719" s="92">
        <v>146</v>
      </c>
      <c r="D719" s="90" t="s">
        <v>572</v>
      </c>
      <c r="E719" s="168">
        <v>38</v>
      </c>
      <c r="F719" s="168"/>
      <c r="G719" s="170" t="s">
        <v>63</v>
      </c>
      <c r="H719" s="168">
        <v>2</v>
      </c>
      <c r="I719" s="167">
        <f>J719*1.8</f>
        <v>884.16</v>
      </c>
      <c r="J719" s="167">
        <v>491.2</v>
      </c>
      <c r="K719" s="90" t="s">
        <v>229</v>
      </c>
      <c r="L719" s="49">
        <v>620353.152</v>
      </c>
      <c r="M719" s="171">
        <v>19777.536</v>
      </c>
      <c r="N719" s="171">
        <f t="shared" si="66"/>
        <v>640130.68799999997</v>
      </c>
      <c r="O719" s="171">
        <v>1500</v>
      </c>
      <c r="P719" s="171">
        <v>35.520000000000003</v>
      </c>
      <c r="Q719" s="170"/>
      <c r="R719" s="89"/>
      <c r="S719" s="170" t="s">
        <v>37</v>
      </c>
      <c r="T719" s="170" t="s">
        <v>265</v>
      </c>
    </row>
    <row r="720" spans="3:20" ht="56.25" x14ac:dyDescent="0.3">
      <c r="C720" s="92">
        <v>147</v>
      </c>
      <c r="D720" s="169" t="s">
        <v>573</v>
      </c>
      <c r="E720" s="168">
        <v>1993</v>
      </c>
      <c r="F720" s="168"/>
      <c r="G720" s="168" t="s">
        <v>83</v>
      </c>
      <c r="H720" s="168">
        <v>10</v>
      </c>
      <c r="I720" s="167">
        <v>5908.2</v>
      </c>
      <c r="J720" s="167">
        <v>4278.1000000000004</v>
      </c>
      <c r="K720" s="169" t="s">
        <v>447</v>
      </c>
      <c r="L720" s="49">
        <v>3332807.6320000002</v>
      </c>
      <c r="M720" s="171">
        <v>71327.900000000009</v>
      </c>
      <c r="N720" s="171">
        <f t="shared" si="66"/>
        <v>3404135.5320000001</v>
      </c>
      <c r="O720" s="171">
        <v>753.21</v>
      </c>
      <c r="P720" s="171">
        <v>15.5</v>
      </c>
      <c r="Q720" s="170"/>
      <c r="R720" s="89"/>
      <c r="S720" s="170" t="s">
        <v>37</v>
      </c>
      <c r="T720" s="170" t="s">
        <v>265</v>
      </c>
    </row>
    <row r="721" spans="3:20" ht="37.5" x14ac:dyDescent="0.3">
      <c r="C721" s="92">
        <v>148</v>
      </c>
      <c r="D721" s="90" t="s">
        <v>574</v>
      </c>
      <c r="E721" s="168">
        <v>1968</v>
      </c>
      <c r="F721" s="168"/>
      <c r="G721" s="170" t="s">
        <v>34</v>
      </c>
      <c r="H721" s="168">
        <v>5</v>
      </c>
      <c r="I721" s="167">
        <v>6512.5</v>
      </c>
      <c r="J721" s="167">
        <v>3933.2</v>
      </c>
      <c r="K721" s="90" t="s">
        <v>42</v>
      </c>
      <c r="L721" s="49">
        <v>776923.79999999993</v>
      </c>
      <c r="M721" s="171">
        <v>77253.440000000002</v>
      </c>
      <c r="N721" s="171">
        <f t="shared" si="66"/>
        <v>854177.24</v>
      </c>
      <c r="O721" s="171">
        <v>160</v>
      </c>
      <c r="P721" s="171">
        <v>15.56</v>
      </c>
      <c r="Q721" s="170"/>
      <c r="R721" s="89"/>
      <c r="S721" s="170" t="s">
        <v>37</v>
      </c>
      <c r="T721" s="170" t="s">
        <v>265</v>
      </c>
    </row>
    <row r="722" spans="3:20" ht="37.5" x14ac:dyDescent="0.3">
      <c r="C722" s="92">
        <v>149</v>
      </c>
      <c r="D722" s="90" t="s">
        <v>575</v>
      </c>
      <c r="E722" s="168">
        <v>1967</v>
      </c>
      <c r="F722" s="168"/>
      <c r="G722" s="170" t="s">
        <v>34</v>
      </c>
      <c r="H722" s="168">
        <v>5</v>
      </c>
      <c r="I722" s="167">
        <v>6486.1</v>
      </c>
      <c r="J722" s="167">
        <v>3919.2</v>
      </c>
      <c r="K722" s="90" t="s">
        <v>42</v>
      </c>
      <c r="L722" s="49">
        <v>774065.24999999988</v>
      </c>
      <c r="M722" s="171">
        <v>76969.200000000012</v>
      </c>
      <c r="N722" s="171">
        <f t="shared" si="66"/>
        <v>851034.45</v>
      </c>
      <c r="O722" s="171">
        <v>160</v>
      </c>
      <c r="P722" s="171">
        <v>15.56</v>
      </c>
      <c r="Q722" s="170"/>
      <c r="R722" s="89"/>
      <c r="S722" s="170" t="s">
        <v>37</v>
      </c>
      <c r="T722" s="170" t="s">
        <v>265</v>
      </c>
    </row>
    <row r="723" spans="3:20" ht="37.5" x14ac:dyDescent="0.3">
      <c r="C723" s="92">
        <v>150</v>
      </c>
      <c r="D723" s="90" t="s">
        <v>576</v>
      </c>
      <c r="E723" s="168">
        <v>1969</v>
      </c>
      <c r="F723" s="168"/>
      <c r="G723" s="170" t="s">
        <v>34</v>
      </c>
      <c r="H723" s="168">
        <v>5</v>
      </c>
      <c r="I723" s="167">
        <v>6445.6</v>
      </c>
      <c r="J723" s="167">
        <v>3925.6</v>
      </c>
      <c r="K723" s="90" t="s">
        <v>42</v>
      </c>
      <c r="L723" s="49">
        <v>770604.89999999991</v>
      </c>
      <c r="M723" s="171">
        <v>76625.12000000001</v>
      </c>
      <c r="N723" s="171">
        <f t="shared" si="66"/>
        <v>847230.0199999999</v>
      </c>
      <c r="O723" s="171">
        <v>160</v>
      </c>
      <c r="P723" s="171">
        <v>15.56</v>
      </c>
      <c r="Q723" s="170"/>
      <c r="R723" s="89"/>
      <c r="S723" s="170" t="s">
        <v>37</v>
      </c>
      <c r="T723" s="170" t="s">
        <v>265</v>
      </c>
    </row>
    <row r="724" spans="3:20" ht="37.5" x14ac:dyDescent="0.3">
      <c r="C724" s="92">
        <v>151</v>
      </c>
      <c r="D724" s="90" t="s">
        <v>577</v>
      </c>
      <c r="E724" s="168">
        <v>1956</v>
      </c>
      <c r="F724" s="168"/>
      <c r="G724" s="170" t="s">
        <v>34</v>
      </c>
      <c r="H724" s="168">
        <v>5</v>
      </c>
      <c r="I724" s="167">
        <v>6068.2</v>
      </c>
      <c r="J724" s="167">
        <v>3868.8</v>
      </c>
      <c r="K724" s="90" t="s">
        <v>42</v>
      </c>
      <c r="L724" s="49">
        <v>885458.42999999993</v>
      </c>
      <c r="M724" s="171">
        <v>88045.584000000003</v>
      </c>
      <c r="N724" s="171">
        <f t="shared" si="66"/>
        <v>973504.01399999997</v>
      </c>
      <c r="O724" s="171">
        <v>160</v>
      </c>
      <c r="P724" s="171">
        <v>15.56</v>
      </c>
      <c r="Q724" s="170"/>
      <c r="R724" s="89"/>
      <c r="S724" s="170" t="s">
        <v>37</v>
      </c>
      <c r="T724" s="170" t="s">
        <v>265</v>
      </c>
    </row>
    <row r="725" spans="3:20" ht="37.5" x14ac:dyDescent="0.3">
      <c r="C725" s="92">
        <v>152</v>
      </c>
      <c r="D725" s="90" t="s">
        <v>578</v>
      </c>
      <c r="E725" s="168">
        <v>1966</v>
      </c>
      <c r="F725" s="168"/>
      <c r="G725" s="170" t="s">
        <v>34</v>
      </c>
      <c r="H725" s="168">
        <v>5</v>
      </c>
      <c r="I725" s="167">
        <v>5564.1</v>
      </c>
      <c r="J725" s="167">
        <v>3416</v>
      </c>
      <c r="K725" s="90" t="s">
        <v>42</v>
      </c>
      <c r="L725" s="49">
        <v>837118.84499999997</v>
      </c>
      <c r="M725" s="171">
        <v>83238.936000000016</v>
      </c>
      <c r="N725" s="171">
        <f t="shared" si="66"/>
        <v>920357.78099999996</v>
      </c>
      <c r="O725" s="171">
        <v>160</v>
      </c>
      <c r="P725" s="171">
        <v>15.56</v>
      </c>
      <c r="Q725" s="170"/>
      <c r="R725" s="89"/>
      <c r="S725" s="170" t="s">
        <v>37</v>
      </c>
      <c r="T725" s="170" t="s">
        <v>265</v>
      </c>
    </row>
    <row r="726" spans="3:20" ht="37.5" x14ac:dyDescent="0.3">
      <c r="C726" s="92">
        <v>153</v>
      </c>
      <c r="D726" s="90" t="s">
        <v>579</v>
      </c>
      <c r="E726" s="168">
        <v>1968</v>
      </c>
      <c r="F726" s="168"/>
      <c r="G726" s="170" t="s">
        <v>34</v>
      </c>
      <c r="H726" s="168">
        <v>5</v>
      </c>
      <c r="I726" s="167">
        <v>6590.1</v>
      </c>
      <c r="J726" s="167">
        <v>4008.1</v>
      </c>
      <c r="K726" s="90" t="s">
        <v>42</v>
      </c>
      <c r="L726" s="49">
        <v>936581.33999999985</v>
      </c>
      <c r="M726" s="171">
        <v>93128.991999999998</v>
      </c>
      <c r="N726" s="171">
        <f t="shared" si="66"/>
        <v>1029710.3319999998</v>
      </c>
      <c r="O726" s="171">
        <v>160</v>
      </c>
      <c r="P726" s="171">
        <v>15.56</v>
      </c>
      <c r="Q726" s="170"/>
      <c r="R726" s="89"/>
      <c r="S726" s="170" t="s">
        <v>37</v>
      </c>
      <c r="T726" s="170" t="s">
        <v>265</v>
      </c>
    </row>
    <row r="727" spans="3:20" ht="37.5" x14ac:dyDescent="0.3">
      <c r="C727" s="92">
        <v>154</v>
      </c>
      <c r="D727" s="90" t="s">
        <v>580</v>
      </c>
      <c r="E727" s="168">
        <v>1978</v>
      </c>
      <c r="F727" s="168"/>
      <c r="G727" s="170" t="s">
        <v>34</v>
      </c>
      <c r="H727" s="168">
        <v>5</v>
      </c>
      <c r="I727" s="167">
        <f>J727*1.8</f>
        <v>11302.992</v>
      </c>
      <c r="J727" s="167">
        <v>6279.44</v>
      </c>
      <c r="K727" s="90" t="s">
        <v>42</v>
      </c>
      <c r="L727" s="49">
        <v>944478.46049999981</v>
      </c>
      <c r="M727" s="171">
        <v>93914.242400000003</v>
      </c>
      <c r="N727" s="171">
        <f t="shared" si="66"/>
        <v>1038392.7028999998</v>
      </c>
      <c r="O727" s="171">
        <v>160</v>
      </c>
      <c r="P727" s="171">
        <v>15.56</v>
      </c>
      <c r="Q727" s="170"/>
      <c r="R727" s="89"/>
      <c r="S727" s="170" t="s">
        <v>37</v>
      </c>
      <c r="T727" s="170" t="s">
        <v>265</v>
      </c>
    </row>
    <row r="728" spans="3:20" ht="37.5" x14ac:dyDescent="0.3">
      <c r="C728" s="92">
        <v>155</v>
      </c>
      <c r="D728" s="90" t="s">
        <v>581</v>
      </c>
      <c r="E728" s="168">
        <v>1986</v>
      </c>
      <c r="F728" s="168"/>
      <c r="G728" s="170" t="s">
        <v>34</v>
      </c>
      <c r="H728" s="168">
        <v>5</v>
      </c>
      <c r="I728" s="167">
        <f>J728*1.8</f>
        <v>10952.1</v>
      </c>
      <c r="J728" s="167">
        <v>6084.5</v>
      </c>
      <c r="K728" s="90" t="s">
        <v>42</v>
      </c>
      <c r="L728" s="49">
        <v>1510788.8099999998</v>
      </c>
      <c r="M728" s="171">
        <v>150225.32800000001</v>
      </c>
      <c r="N728" s="171">
        <f t="shared" si="66"/>
        <v>1661014.1379999998</v>
      </c>
      <c r="O728" s="171">
        <v>160</v>
      </c>
      <c r="P728" s="171">
        <v>15.56</v>
      </c>
      <c r="Q728" s="170"/>
      <c r="R728" s="89"/>
      <c r="S728" s="170" t="s">
        <v>37</v>
      </c>
      <c r="T728" s="170" t="s">
        <v>265</v>
      </c>
    </row>
    <row r="729" spans="3:20" ht="47.25" customHeight="1" x14ac:dyDescent="0.3">
      <c r="C729" s="92">
        <v>156</v>
      </c>
      <c r="D729" s="90" t="s">
        <v>582</v>
      </c>
      <c r="E729" s="168">
        <v>1989</v>
      </c>
      <c r="F729" s="168"/>
      <c r="G729" s="168" t="s">
        <v>83</v>
      </c>
      <c r="H729" s="168">
        <v>10</v>
      </c>
      <c r="I729" s="167">
        <v>9706.2000000000007</v>
      </c>
      <c r="J729" s="167">
        <v>6502</v>
      </c>
      <c r="K729" s="90" t="s">
        <v>45</v>
      </c>
      <c r="L729" s="49">
        <v>3792925.5723000006</v>
      </c>
      <c r="M729" s="171">
        <v>66725.516700000007</v>
      </c>
      <c r="N729" s="171">
        <f t="shared" si="66"/>
        <v>3859651.0890000006</v>
      </c>
      <c r="O729" s="171">
        <v>392.79</v>
      </c>
      <c r="P729" s="171">
        <v>6.91</v>
      </c>
      <c r="Q729" s="170"/>
      <c r="R729" s="89"/>
      <c r="S729" s="170" t="s">
        <v>37</v>
      </c>
      <c r="T729" s="170" t="s">
        <v>265</v>
      </c>
    </row>
    <row r="730" spans="3:20" ht="31.5" customHeight="1" x14ac:dyDescent="0.3">
      <c r="C730" s="168"/>
      <c r="D730" s="90"/>
      <c r="E730" s="168"/>
      <c r="F730" s="168"/>
      <c r="G730" s="168"/>
      <c r="H730" s="168"/>
      <c r="I730" s="167"/>
      <c r="J730" s="167"/>
      <c r="K730" s="90" t="s">
        <v>229</v>
      </c>
      <c r="L730" s="49">
        <v>3332992.6692000004</v>
      </c>
      <c r="M730" s="171">
        <v>85845.129300000015</v>
      </c>
      <c r="N730" s="171">
        <f t="shared" si="66"/>
        <v>3418837.7985000005</v>
      </c>
      <c r="O730" s="171">
        <v>345.16</v>
      </c>
      <c r="P730" s="171">
        <v>8.89</v>
      </c>
      <c r="Q730" s="170"/>
      <c r="R730" s="89"/>
      <c r="S730" s="170" t="s">
        <v>37</v>
      </c>
      <c r="T730" s="170" t="s">
        <v>265</v>
      </c>
    </row>
    <row r="731" spans="3:20" ht="38.25" customHeight="1" x14ac:dyDescent="0.3">
      <c r="C731" s="168"/>
      <c r="D731" s="90"/>
      <c r="E731" s="168"/>
      <c r="F731" s="168"/>
      <c r="G731" s="168"/>
      <c r="H731" s="168"/>
      <c r="I731" s="167"/>
      <c r="J731" s="167"/>
      <c r="K731" s="90" t="s">
        <v>583</v>
      </c>
      <c r="L731" s="49">
        <v>480404.40750000003</v>
      </c>
      <c r="M731" s="171">
        <v>12553.281000000001</v>
      </c>
      <c r="N731" s="171">
        <f t="shared" si="66"/>
        <v>492957.68850000005</v>
      </c>
      <c r="O731" s="171">
        <v>49.75</v>
      </c>
      <c r="P731" s="171">
        <v>1.3</v>
      </c>
      <c r="Q731" s="170"/>
      <c r="R731" s="89"/>
      <c r="S731" s="170" t="s">
        <v>37</v>
      </c>
      <c r="T731" s="170" t="s">
        <v>265</v>
      </c>
    </row>
    <row r="732" spans="3:20" ht="43.5" customHeight="1" x14ac:dyDescent="0.3">
      <c r="C732" s="168">
        <v>157</v>
      </c>
      <c r="D732" s="90" t="s">
        <v>584</v>
      </c>
      <c r="E732" s="168">
        <v>1990</v>
      </c>
      <c r="F732" s="168"/>
      <c r="G732" s="168" t="s">
        <v>83</v>
      </c>
      <c r="H732" s="168">
        <v>9</v>
      </c>
      <c r="I732" s="167">
        <v>9621.1</v>
      </c>
      <c r="J732" s="167">
        <v>5984.8</v>
      </c>
      <c r="K732" s="90" t="s">
        <v>45</v>
      </c>
      <c r="L732" s="49">
        <v>3588721.5520000001</v>
      </c>
      <c r="M732" s="171">
        <v>63799.879000000008</v>
      </c>
      <c r="N732" s="171">
        <f t="shared" si="66"/>
        <v>3652521.4310000003</v>
      </c>
      <c r="O732" s="171">
        <v>414.56</v>
      </c>
      <c r="P732" s="171">
        <v>7.37</v>
      </c>
      <c r="Q732" s="170"/>
      <c r="R732" s="89"/>
      <c r="S732" s="170" t="s">
        <v>37</v>
      </c>
      <c r="T732" s="170" t="s">
        <v>265</v>
      </c>
    </row>
    <row r="733" spans="3:20" ht="31.5" customHeight="1" x14ac:dyDescent="0.3">
      <c r="C733" s="168"/>
      <c r="D733" s="90"/>
      <c r="E733" s="168"/>
      <c r="F733" s="168"/>
      <c r="G733" s="168"/>
      <c r="H733" s="168"/>
      <c r="I733" s="167"/>
      <c r="J733" s="167"/>
      <c r="K733" s="90" t="s">
        <v>229</v>
      </c>
      <c r="L733" s="49">
        <v>3165928.3240000005</v>
      </c>
      <c r="M733" s="171">
        <v>80767.011000000013</v>
      </c>
      <c r="N733" s="171">
        <f t="shared" si="66"/>
        <v>3246695.3350000004</v>
      </c>
      <c r="O733" s="171">
        <v>365.72</v>
      </c>
      <c r="P733" s="171">
        <v>9.33</v>
      </c>
      <c r="Q733" s="170"/>
      <c r="R733" s="89"/>
      <c r="S733" s="170" t="s">
        <v>37</v>
      </c>
      <c r="T733" s="170" t="s">
        <v>265</v>
      </c>
    </row>
    <row r="734" spans="3:20" ht="27" customHeight="1" x14ac:dyDescent="0.3">
      <c r="C734" s="168"/>
      <c r="D734" s="90"/>
      <c r="E734" s="168"/>
      <c r="F734" s="168"/>
      <c r="G734" s="168"/>
      <c r="H734" s="168"/>
      <c r="I734" s="167"/>
      <c r="J734" s="167"/>
      <c r="K734" s="90" t="s">
        <v>583</v>
      </c>
      <c r="L734" s="49">
        <v>805073.10000000009</v>
      </c>
      <c r="M734" s="171">
        <v>19304.441000000003</v>
      </c>
      <c r="N734" s="171">
        <f t="shared" si="66"/>
        <v>824377.54100000008</v>
      </c>
      <c r="O734" s="171">
        <v>93</v>
      </c>
      <c r="P734" s="171">
        <v>2.23</v>
      </c>
      <c r="Q734" s="170"/>
      <c r="R734" s="89"/>
      <c r="S734" s="170" t="s">
        <v>37</v>
      </c>
      <c r="T734" s="170" t="s">
        <v>265</v>
      </c>
    </row>
    <row r="735" spans="3:20" ht="37.5" x14ac:dyDescent="0.3">
      <c r="C735" s="168">
        <v>158</v>
      </c>
      <c r="D735" s="90" t="s">
        <v>585</v>
      </c>
      <c r="E735" s="168">
        <v>1973</v>
      </c>
      <c r="F735" s="168"/>
      <c r="G735" s="170" t="s">
        <v>34</v>
      </c>
      <c r="H735" s="168">
        <v>5</v>
      </c>
      <c r="I735" s="167">
        <f>J735*1.8</f>
        <v>7156.4400000000005</v>
      </c>
      <c r="J735" s="167">
        <v>3975.8</v>
      </c>
      <c r="K735" s="90" t="s">
        <v>42</v>
      </c>
      <c r="L735" s="49">
        <v>952769.76</v>
      </c>
      <c r="M735" s="171">
        <v>94738.688000000009</v>
      </c>
      <c r="N735" s="171">
        <f t="shared" si="66"/>
        <v>1047508.448</v>
      </c>
      <c r="O735" s="171">
        <v>160</v>
      </c>
      <c r="P735" s="171">
        <v>15.56</v>
      </c>
      <c r="Q735" s="170"/>
      <c r="R735" s="89"/>
      <c r="S735" s="170" t="s">
        <v>37</v>
      </c>
      <c r="T735" s="170" t="s">
        <v>265</v>
      </c>
    </row>
    <row r="736" spans="3:20" ht="33.75" customHeight="1" x14ac:dyDescent="0.3">
      <c r="C736" s="168">
        <v>159</v>
      </c>
      <c r="D736" s="90" t="s">
        <v>586</v>
      </c>
      <c r="E736" s="168">
        <v>1973</v>
      </c>
      <c r="F736" s="168"/>
      <c r="G736" s="170" t="s">
        <v>34</v>
      </c>
      <c r="H736" s="168">
        <v>5</v>
      </c>
      <c r="I736" s="167">
        <f>J736*1.8</f>
        <v>8433.7379999999994</v>
      </c>
      <c r="J736" s="167">
        <v>4685.41</v>
      </c>
      <c r="K736" s="90" t="s">
        <v>229</v>
      </c>
      <c r="L736" s="49">
        <v>7900405.9397999998</v>
      </c>
      <c r="M736" s="171">
        <v>169080.74369999999</v>
      </c>
      <c r="N736" s="171">
        <f t="shared" si="66"/>
        <v>8069486.6834999993</v>
      </c>
      <c r="O736" s="171">
        <v>1082.2</v>
      </c>
      <c r="P736" s="171">
        <v>23.16</v>
      </c>
      <c r="Q736" s="170"/>
      <c r="R736" s="89"/>
      <c r="S736" s="170" t="s">
        <v>37</v>
      </c>
      <c r="T736" s="170" t="s">
        <v>265</v>
      </c>
    </row>
    <row r="737" spans="1:24" ht="37.5" x14ac:dyDescent="0.3">
      <c r="C737" s="168">
        <v>160</v>
      </c>
      <c r="D737" s="90" t="s">
        <v>587</v>
      </c>
      <c r="E737" s="168">
        <v>1977.2012</v>
      </c>
      <c r="F737" s="168"/>
      <c r="G737" s="170" t="s">
        <v>34</v>
      </c>
      <c r="H737" s="168">
        <v>3</v>
      </c>
      <c r="I737" s="167">
        <f>J737*1.8</f>
        <v>857.88000000000011</v>
      </c>
      <c r="J737" s="167">
        <v>476.6</v>
      </c>
      <c r="K737" s="90" t="s">
        <v>42</v>
      </c>
      <c r="L737" s="49">
        <v>116809.37999999999</v>
      </c>
      <c r="M737" s="171">
        <v>11614.944</v>
      </c>
      <c r="N737" s="171">
        <f t="shared" si="66"/>
        <v>128424.32399999999</v>
      </c>
      <c r="O737" s="171">
        <v>160</v>
      </c>
      <c r="P737" s="171">
        <v>15.56</v>
      </c>
      <c r="Q737" s="170"/>
      <c r="R737" s="89"/>
      <c r="S737" s="170" t="s">
        <v>37</v>
      </c>
      <c r="T737" s="170" t="s">
        <v>265</v>
      </c>
    </row>
    <row r="738" spans="1:24" ht="37.5" x14ac:dyDescent="0.3">
      <c r="C738" s="168">
        <v>161</v>
      </c>
      <c r="D738" s="90" t="s">
        <v>588</v>
      </c>
      <c r="E738" s="92">
        <v>1960</v>
      </c>
      <c r="F738" s="92"/>
      <c r="G738" s="109" t="s">
        <v>34</v>
      </c>
      <c r="H738" s="92">
        <v>2</v>
      </c>
      <c r="I738" s="167">
        <v>1272.8</v>
      </c>
      <c r="J738" s="167">
        <v>638</v>
      </c>
      <c r="K738" s="90" t="s">
        <v>42</v>
      </c>
      <c r="L738" s="167">
        <f>I738*O738</f>
        <v>208535.552</v>
      </c>
      <c r="M738" s="167">
        <f>I738*P738</f>
        <v>20135.696</v>
      </c>
      <c r="N738" s="171">
        <f t="shared" si="66"/>
        <v>228671.24799999999</v>
      </c>
      <c r="O738" s="93">
        <v>163.84</v>
      </c>
      <c r="P738" s="93">
        <v>15.82</v>
      </c>
      <c r="Q738" s="92"/>
      <c r="R738" s="89"/>
      <c r="S738" s="170" t="s">
        <v>37</v>
      </c>
      <c r="T738" s="170" t="s">
        <v>265</v>
      </c>
      <c r="U738" s="96" t="s">
        <v>589</v>
      </c>
    </row>
    <row r="739" spans="1:24" ht="37.5" x14ac:dyDescent="0.3">
      <c r="C739" s="168">
        <v>162</v>
      </c>
      <c r="D739" s="90" t="s">
        <v>590</v>
      </c>
      <c r="E739" s="92">
        <v>1959</v>
      </c>
      <c r="F739" s="92"/>
      <c r="G739" s="109" t="s">
        <v>34</v>
      </c>
      <c r="H739" s="92">
        <v>2</v>
      </c>
      <c r="I739" s="167">
        <v>1269.2</v>
      </c>
      <c r="J739" s="167">
        <v>646.79999999999995</v>
      </c>
      <c r="K739" s="90" t="s">
        <v>42</v>
      </c>
      <c r="L739" s="167">
        <f>I739*O739</f>
        <v>207945.728</v>
      </c>
      <c r="M739" s="167">
        <f>I739*P739</f>
        <v>20078.744000000002</v>
      </c>
      <c r="N739" s="171">
        <f t="shared" si="66"/>
        <v>228024.47200000001</v>
      </c>
      <c r="O739" s="93">
        <v>163.84</v>
      </c>
      <c r="P739" s="93">
        <v>15.82</v>
      </c>
      <c r="Q739" s="92"/>
      <c r="R739" s="89"/>
      <c r="S739" s="170" t="s">
        <v>37</v>
      </c>
      <c r="T739" s="170" t="s">
        <v>265</v>
      </c>
      <c r="U739" s="96" t="s">
        <v>589</v>
      </c>
    </row>
    <row r="740" spans="1:24" ht="37.5" x14ac:dyDescent="0.3">
      <c r="C740" s="168">
        <v>163</v>
      </c>
      <c r="D740" s="90" t="s">
        <v>591</v>
      </c>
      <c r="E740" s="168">
        <v>1959</v>
      </c>
      <c r="F740" s="168"/>
      <c r="G740" s="168" t="s">
        <v>34</v>
      </c>
      <c r="H740" s="168">
        <v>2</v>
      </c>
      <c r="I740" s="167">
        <v>1273.4000000000001</v>
      </c>
      <c r="J740" s="167">
        <v>634.6</v>
      </c>
      <c r="K740" s="90" t="s">
        <v>42</v>
      </c>
      <c r="L740" s="167">
        <f>I740*O740</f>
        <v>208633.85600000003</v>
      </c>
      <c r="M740" s="167">
        <f>I740*P740</f>
        <v>20145.188000000002</v>
      </c>
      <c r="N740" s="171">
        <f t="shared" si="66"/>
        <v>228779.04400000002</v>
      </c>
      <c r="O740" s="93">
        <v>163.84</v>
      </c>
      <c r="P740" s="93">
        <v>15.82</v>
      </c>
      <c r="Q740" s="92"/>
      <c r="R740" s="89"/>
      <c r="S740" s="170" t="s">
        <v>37</v>
      </c>
      <c r="T740" s="170" t="s">
        <v>265</v>
      </c>
      <c r="U740" s="96" t="s">
        <v>589</v>
      </c>
    </row>
    <row r="741" spans="1:24" ht="56.25" x14ac:dyDescent="0.3">
      <c r="C741" s="168">
        <v>164</v>
      </c>
      <c r="D741" s="169" t="s">
        <v>592</v>
      </c>
      <c r="E741" s="168">
        <v>1992</v>
      </c>
      <c r="F741" s="168"/>
      <c r="G741" s="168" t="s">
        <v>83</v>
      </c>
      <c r="H741" s="168">
        <v>9</v>
      </c>
      <c r="I741" s="167">
        <v>3161.5</v>
      </c>
      <c r="J741" s="167">
        <v>2089.8000000000002</v>
      </c>
      <c r="K741" s="169" t="s">
        <v>447</v>
      </c>
      <c r="L741" s="49">
        <v>2067625.2439999997</v>
      </c>
      <c r="M741" s="171">
        <v>44255.769</v>
      </c>
      <c r="N741" s="171">
        <f t="shared" si="66"/>
        <v>2111881.0129999998</v>
      </c>
      <c r="O741" s="171">
        <v>772.28</v>
      </c>
      <c r="P741" s="171">
        <v>16.53</v>
      </c>
      <c r="Q741" s="170"/>
      <c r="R741" s="89"/>
      <c r="S741" s="170" t="s">
        <v>37</v>
      </c>
      <c r="T741" s="170" t="s">
        <v>265</v>
      </c>
      <c r="U741" s="96" t="s">
        <v>589</v>
      </c>
    </row>
    <row r="742" spans="1:24" ht="56.25" x14ac:dyDescent="0.3">
      <c r="C742" s="168">
        <v>165</v>
      </c>
      <c r="D742" s="169" t="s">
        <v>593</v>
      </c>
      <c r="E742" s="168">
        <v>1992</v>
      </c>
      <c r="F742" s="168"/>
      <c r="G742" s="168" t="s">
        <v>83</v>
      </c>
      <c r="H742" s="168">
        <v>9</v>
      </c>
      <c r="I742" s="167">
        <v>11114.9</v>
      </c>
      <c r="J742" s="167">
        <v>8385.4</v>
      </c>
      <c r="K742" s="169" t="s">
        <v>447</v>
      </c>
      <c r="L742" s="49">
        <v>8480792.8199999984</v>
      </c>
      <c r="M742" s="171">
        <v>181524.19499999998</v>
      </c>
      <c r="N742" s="171">
        <f t="shared" si="66"/>
        <v>8662317.0149999987</v>
      </c>
      <c r="O742" s="167">
        <v>772.28</v>
      </c>
      <c r="P742" s="171">
        <v>16.53</v>
      </c>
      <c r="Q742" s="170"/>
      <c r="R742" s="89"/>
      <c r="S742" s="170" t="s">
        <v>37</v>
      </c>
      <c r="T742" s="170" t="s">
        <v>265</v>
      </c>
      <c r="U742" s="96" t="s">
        <v>589</v>
      </c>
    </row>
    <row r="743" spans="1:24" x14ac:dyDescent="0.3">
      <c r="C743" s="168"/>
      <c r="D743" s="63"/>
      <c r="E743" s="168"/>
      <c r="F743" s="168"/>
      <c r="G743" s="168"/>
      <c r="H743" s="168"/>
      <c r="I743" s="167"/>
      <c r="J743" s="167"/>
      <c r="K743" s="169"/>
      <c r="L743" s="167"/>
      <c r="M743" s="168"/>
      <c r="N743" s="170"/>
      <c r="O743" s="171"/>
      <c r="P743" s="28"/>
      <c r="Q743" s="24"/>
      <c r="R743" s="24"/>
      <c r="S743" s="170"/>
      <c r="T743" s="170"/>
    </row>
    <row r="744" spans="1:24" s="61" customFormat="1" x14ac:dyDescent="0.3">
      <c r="A744" s="133"/>
      <c r="B744" s="1">
        <f>C761+C769+C787+C793+C809+C895+C909+C915+C950+C959+C968+C970+C1001+C1026+C1033+C1059+C1064+C1072+C1170+C1083</f>
        <v>320</v>
      </c>
      <c r="C744" s="32"/>
      <c r="D744" s="62" t="s">
        <v>594</v>
      </c>
      <c r="E744" s="32"/>
      <c r="F744" s="32"/>
      <c r="G744" s="32"/>
      <c r="H744" s="26"/>
      <c r="I744" s="26"/>
      <c r="J744" s="32"/>
      <c r="K744" s="27"/>
      <c r="L744" s="30">
        <f>L745+L1085</f>
        <v>274997533.28053993</v>
      </c>
      <c r="M744" s="30">
        <f>M745+M1085</f>
        <v>17698017.450739998</v>
      </c>
      <c r="N744" s="30">
        <f>N745+N1085</f>
        <v>292695550.73128003</v>
      </c>
      <c r="O744" s="28"/>
      <c r="P744" s="24"/>
      <c r="Q744" s="24"/>
      <c r="R744" s="24"/>
      <c r="S744" s="24"/>
      <c r="T744" s="47"/>
    </row>
    <row r="745" spans="1:24" s="61" customFormat="1" x14ac:dyDescent="0.3">
      <c r="A745" s="133"/>
      <c r="B745" s="1"/>
      <c r="C745" s="32"/>
      <c r="D745" s="62" t="s">
        <v>31</v>
      </c>
      <c r="E745" s="32"/>
      <c r="F745" s="32"/>
      <c r="G745" s="32"/>
      <c r="H745" s="26"/>
      <c r="I745" s="32"/>
      <c r="J745" s="26"/>
      <c r="K745" s="32"/>
      <c r="L745" s="30">
        <f>L746+L762+L770+L788+L794+L810+L896+L910+L916+L951+L960+L969+L971+L1002+L1027+L1034+L1060+L1065+L1073</f>
        <v>180662332.98069996</v>
      </c>
      <c r="M745" s="30">
        <f>M746+M762+M770+M788+M794+M810+M896+M910+M916+M951+M960+M969+M971+M1002+M1027+M1034+M1060+M1065+M1073</f>
        <v>11637761.251</v>
      </c>
      <c r="N745" s="30">
        <f>N746+N762+N770+N788+N794+N810+N896+N910+N916+N951+N960+N969+N971+N1002+N1027+N1034+N1060+N1065+N1073</f>
        <v>192300094.2317</v>
      </c>
      <c r="O745" s="24"/>
      <c r="P745" s="24"/>
      <c r="Q745" s="24"/>
      <c r="R745" s="24"/>
      <c r="S745" s="47"/>
      <c r="T745" s="47"/>
    </row>
    <row r="746" spans="1:24" s="61" customFormat="1" x14ac:dyDescent="0.3">
      <c r="A746" s="133"/>
      <c r="B746" s="1"/>
      <c r="C746" s="32"/>
      <c r="D746" s="62" t="s">
        <v>32</v>
      </c>
      <c r="E746" s="32"/>
      <c r="F746" s="32"/>
      <c r="G746" s="32"/>
      <c r="H746" s="26"/>
      <c r="I746" s="32"/>
      <c r="J746" s="26"/>
      <c r="K746" s="32"/>
      <c r="L746" s="30">
        <f>SUM(L747:L761)</f>
        <v>2440140.14</v>
      </c>
      <c r="M746" s="30">
        <f>SUM(M747:M761)</f>
        <v>184723.72900000002</v>
      </c>
      <c r="N746" s="30">
        <f>SUM(N747:N761)</f>
        <v>2624863.8689999999</v>
      </c>
      <c r="O746" s="24"/>
      <c r="P746" s="24"/>
      <c r="Q746" s="24"/>
      <c r="R746" s="24"/>
      <c r="S746" s="24"/>
      <c r="T746" s="47"/>
      <c r="U746" s="97"/>
      <c r="V746" s="97"/>
      <c r="W746" s="97"/>
    </row>
    <row r="747" spans="1:24" ht="37.5" x14ac:dyDescent="0.3">
      <c r="C747" s="168">
        <v>1</v>
      </c>
      <c r="D747" s="63" t="s">
        <v>595</v>
      </c>
      <c r="E747" s="168">
        <v>1986</v>
      </c>
      <c r="F747" s="168"/>
      <c r="G747" s="168" t="s">
        <v>34</v>
      </c>
      <c r="H747" s="168">
        <v>2</v>
      </c>
      <c r="I747" s="168">
        <v>1902.5</v>
      </c>
      <c r="J747" s="167">
        <v>879.9</v>
      </c>
      <c r="K747" s="169" t="s">
        <v>42</v>
      </c>
      <c r="L747" s="171">
        <f>I747*O747</f>
        <v>304400</v>
      </c>
      <c r="M747" s="171">
        <f>I747*P747</f>
        <v>30097.55</v>
      </c>
      <c r="N747" s="171">
        <f t="shared" ref="N747:N761" si="68">L747+M747</f>
        <v>334497.55</v>
      </c>
      <c r="O747" s="170">
        <v>160</v>
      </c>
      <c r="P747" s="170">
        <v>15.82</v>
      </c>
      <c r="Q747" s="170"/>
      <c r="R747" s="170"/>
      <c r="S747" s="170" t="s">
        <v>265</v>
      </c>
      <c r="T747" s="170" t="s">
        <v>596</v>
      </c>
      <c r="U747" s="96" t="s">
        <v>589</v>
      </c>
      <c r="V747" s="98"/>
      <c r="W747" s="99"/>
      <c r="X747" s="99"/>
    </row>
    <row r="748" spans="1:24" ht="37.5" x14ac:dyDescent="0.3">
      <c r="C748" s="168">
        <v>2</v>
      </c>
      <c r="D748" s="63" t="s">
        <v>597</v>
      </c>
      <c r="E748" s="168">
        <v>1983</v>
      </c>
      <c r="F748" s="168"/>
      <c r="G748" s="168" t="s">
        <v>34</v>
      </c>
      <c r="H748" s="168">
        <v>2</v>
      </c>
      <c r="I748" s="168">
        <v>1738.3</v>
      </c>
      <c r="J748" s="167">
        <v>835.3</v>
      </c>
      <c r="K748" s="169" t="s">
        <v>42</v>
      </c>
      <c r="L748" s="171">
        <f>I748*O748</f>
        <v>278128</v>
      </c>
      <c r="M748" s="171">
        <f>I748*P748</f>
        <v>27499.905999999999</v>
      </c>
      <c r="N748" s="171">
        <f t="shared" si="68"/>
        <v>305627.90600000002</v>
      </c>
      <c r="O748" s="170">
        <v>160</v>
      </c>
      <c r="P748" s="170">
        <v>15.82</v>
      </c>
      <c r="Q748" s="170"/>
      <c r="R748" s="170"/>
      <c r="S748" s="170" t="s">
        <v>265</v>
      </c>
      <c r="T748" s="170" t="s">
        <v>596</v>
      </c>
      <c r="U748" s="96" t="s">
        <v>589</v>
      </c>
      <c r="V748" s="98"/>
      <c r="W748" s="99"/>
      <c r="X748" s="99"/>
    </row>
    <row r="749" spans="1:24" ht="37.5" x14ac:dyDescent="0.3">
      <c r="C749" s="168">
        <v>3</v>
      </c>
      <c r="D749" s="63" t="s">
        <v>598</v>
      </c>
      <c r="E749" s="168">
        <v>1967</v>
      </c>
      <c r="F749" s="168"/>
      <c r="G749" s="168" t="s">
        <v>63</v>
      </c>
      <c r="H749" s="168">
        <v>2</v>
      </c>
      <c r="I749" s="168">
        <v>522</v>
      </c>
      <c r="J749" s="167">
        <v>348</v>
      </c>
      <c r="K749" s="169" t="s">
        <v>42</v>
      </c>
      <c r="L749" s="171">
        <f>I749*O749</f>
        <v>87414.12000000001</v>
      </c>
      <c r="M749" s="171">
        <f>I749*P749</f>
        <v>7965.72</v>
      </c>
      <c r="N749" s="171">
        <f t="shared" si="68"/>
        <v>95379.840000000011</v>
      </c>
      <c r="O749" s="170">
        <v>167.46</v>
      </c>
      <c r="P749" s="170">
        <v>15.26</v>
      </c>
      <c r="Q749" s="170"/>
      <c r="R749" s="170"/>
      <c r="S749" s="170" t="s">
        <v>265</v>
      </c>
      <c r="T749" s="170" t="s">
        <v>596</v>
      </c>
      <c r="U749" s="96" t="s">
        <v>589</v>
      </c>
      <c r="V749" s="98"/>
      <c r="W749" s="99"/>
      <c r="X749" s="99"/>
    </row>
    <row r="750" spans="1:24" x14ac:dyDescent="0.3">
      <c r="C750" s="168"/>
      <c r="D750" s="63"/>
      <c r="E750" s="168"/>
      <c r="F750" s="168"/>
      <c r="G750" s="168"/>
      <c r="H750" s="168"/>
      <c r="I750" s="168"/>
      <c r="J750" s="167"/>
      <c r="K750" s="169" t="s">
        <v>229</v>
      </c>
      <c r="L750" s="171">
        <f>I749*O750</f>
        <v>783000</v>
      </c>
      <c r="M750" s="171">
        <f>I749*P750</f>
        <v>18541.440000000002</v>
      </c>
      <c r="N750" s="171">
        <f t="shared" si="68"/>
        <v>801541.44</v>
      </c>
      <c r="O750" s="170">
        <v>1500</v>
      </c>
      <c r="P750" s="170">
        <v>35.520000000000003</v>
      </c>
      <c r="Q750" s="170"/>
      <c r="R750" s="170"/>
      <c r="S750" s="170" t="s">
        <v>265</v>
      </c>
      <c r="T750" s="170" t="s">
        <v>596</v>
      </c>
      <c r="U750" s="96"/>
      <c r="V750" s="98"/>
      <c r="W750" s="99"/>
      <c r="X750" s="99"/>
    </row>
    <row r="751" spans="1:24" ht="37.5" x14ac:dyDescent="0.3">
      <c r="C751" s="168"/>
      <c r="D751" s="63"/>
      <c r="E751" s="168"/>
      <c r="F751" s="168"/>
      <c r="G751" s="168"/>
      <c r="H751" s="168"/>
      <c r="I751" s="168"/>
      <c r="J751" s="167"/>
      <c r="K751" s="169" t="s">
        <v>45</v>
      </c>
      <c r="L751" s="171">
        <f>I749*O751</f>
        <v>242291.52000000002</v>
      </c>
      <c r="M751" s="171">
        <f>I749*P751</f>
        <v>9740.52</v>
      </c>
      <c r="N751" s="171">
        <f t="shared" si="68"/>
        <v>252032.04</v>
      </c>
      <c r="O751" s="170">
        <v>464.16</v>
      </c>
      <c r="P751" s="170">
        <v>18.66</v>
      </c>
      <c r="Q751" s="170"/>
      <c r="R751" s="170"/>
      <c r="S751" s="170" t="s">
        <v>265</v>
      </c>
      <c r="T751" s="170" t="s">
        <v>596</v>
      </c>
      <c r="U751" s="96"/>
      <c r="V751" s="98"/>
      <c r="W751" s="99"/>
      <c r="X751" s="99"/>
    </row>
    <row r="752" spans="1:24" ht="37.5" x14ac:dyDescent="0.3">
      <c r="C752" s="168">
        <v>4</v>
      </c>
      <c r="D752" s="63" t="s">
        <v>599</v>
      </c>
      <c r="E752" s="168">
        <v>1979</v>
      </c>
      <c r="F752" s="168"/>
      <c r="G752" s="168" t="s">
        <v>63</v>
      </c>
      <c r="H752" s="168">
        <v>2</v>
      </c>
      <c r="I752" s="168">
        <v>840.75</v>
      </c>
      <c r="J752" s="167">
        <v>560.5</v>
      </c>
      <c r="K752" s="169" t="s">
        <v>42</v>
      </c>
      <c r="L752" s="171">
        <f t="shared" ref="L752:L761" si="69">I752*O752</f>
        <v>109297.5</v>
      </c>
      <c r="M752" s="171">
        <f t="shared" ref="M752:M761" si="70">I752*P752</f>
        <v>13334.295</v>
      </c>
      <c r="N752" s="171">
        <f t="shared" si="68"/>
        <v>122631.795</v>
      </c>
      <c r="O752" s="170">
        <v>130</v>
      </c>
      <c r="P752" s="170">
        <v>15.86</v>
      </c>
      <c r="Q752" s="170"/>
      <c r="R752" s="170"/>
      <c r="S752" s="170" t="s">
        <v>265</v>
      </c>
      <c r="T752" s="170" t="s">
        <v>596</v>
      </c>
      <c r="U752" s="96" t="s">
        <v>600</v>
      </c>
      <c r="V752" s="98"/>
      <c r="W752" s="99"/>
      <c r="X752" s="99"/>
    </row>
    <row r="753" spans="1:24" ht="37.5" x14ac:dyDescent="0.3">
      <c r="C753" s="168">
        <v>5</v>
      </c>
      <c r="D753" s="63" t="s">
        <v>601</v>
      </c>
      <c r="E753" s="168">
        <v>1967</v>
      </c>
      <c r="F753" s="168"/>
      <c r="G753" s="168" t="s">
        <v>63</v>
      </c>
      <c r="H753" s="168">
        <v>2</v>
      </c>
      <c r="I753" s="168">
        <v>436.8</v>
      </c>
      <c r="J753" s="167">
        <v>291.2</v>
      </c>
      <c r="K753" s="169" t="s">
        <v>42</v>
      </c>
      <c r="L753" s="171">
        <f t="shared" si="69"/>
        <v>56784</v>
      </c>
      <c r="M753" s="171">
        <f t="shared" si="70"/>
        <v>6927.6480000000001</v>
      </c>
      <c r="N753" s="171">
        <f t="shared" si="68"/>
        <v>63711.648000000001</v>
      </c>
      <c r="O753" s="170">
        <v>130</v>
      </c>
      <c r="P753" s="170">
        <v>15.86</v>
      </c>
      <c r="Q753" s="170"/>
      <c r="R753" s="170"/>
      <c r="S753" s="170" t="s">
        <v>265</v>
      </c>
      <c r="T753" s="170" t="s">
        <v>596</v>
      </c>
      <c r="U753" s="96" t="s">
        <v>600</v>
      </c>
      <c r="V753" s="98"/>
      <c r="W753" s="99"/>
      <c r="X753" s="99"/>
    </row>
    <row r="754" spans="1:24" ht="37.5" x14ac:dyDescent="0.3">
      <c r="C754" s="168">
        <v>6</v>
      </c>
      <c r="D754" s="63" t="s">
        <v>602</v>
      </c>
      <c r="E754" s="168">
        <v>1968</v>
      </c>
      <c r="F754" s="168"/>
      <c r="G754" s="168" t="s">
        <v>63</v>
      </c>
      <c r="H754" s="168">
        <v>2</v>
      </c>
      <c r="I754" s="168">
        <v>515.70000000000005</v>
      </c>
      <c r="J754" s="167">
        <v>343.8</v>
      </c>
      <c r="K754" s="169" t="s">
        <v>42</v>
      </c>
      <c r="L754" s="171">
        <f t="shared" si="69"/>
        <v>67041</v>
      </c>
      <c r="M754" s="171">
        <f t="shared" si="70"/>
        <v>8179.0020000000004</v>
      </c>
      <c r="N754" s="171">
        <f t="shared" si="68"/>
        <v>75220.002000000008</v>
      </c>
      <c r="O754" s="170">
        <v>130</v>
      </c>
      <c r="P754" s="170">
        <v>15.86</v>
      </c>
      <c r="Q754" s="170"/>
      <c r="R754" s="170"/>
      <c r="S754" s="170" t="s">
        <v>265</v>
      </c>
      <c r="T754" s="170" t="s">
        <v>596</v>
      </c>
      <c r="U754" s="96" t="s">
        <v>600</v>
      </c>
      <c r="V754" s="98"/>
      <c r="W754" s="99"/>
      <c r="X754" s="99"/>
    </row>
    <row r="755" spans="1:24" ht="37.5" x14ac:dyDescent="0.3">
      <c r="C755" s="168">
        <v>7</v>
      </c>
      <c r="D755" s="63" t="s">
        <v>603</v>
      </c>
      <c r="E755" s="168">
        <v>1966</v>
      </c>
      <c r="F755" s="168"/>
      <c r="G755" s="168" t="s">
        <v>63</v>
      </c>
      <c r="H755" s="168">
        <v>2</v>
      </c>
      <c r="I755" s="168">
        <v>498.6</v>
      </c>
      <c r="J755" s="167">
        <v>332.4</v>
      </c>
      <c r="K755" s="169" t="s">
        <v>42</v>
      </c>
      <c r="L755" s="171">
        <f t="shared" si="69"/>
        <v>64818</v>
      </c>
      <c r="M755" s="171">
        <f t="shared" si="70"/>
        <v>7907.7960000000003</v>
      </c>
      <c r="N755" s="171">
        <f t="shared" si="68"/>
        <v>72725.796000000002</v>
      </c>
      <c r="O755" s="170">
        <v>130</v>
      </c>
      <c r="P755" s="170">
        <v>15.86</v>
      </c>
      <c r="Q755" s="170"/>
      <c r="R755" s="170"/>
      <c r="S755" s="170" t="s">
        <v>265</v>
      </c>
      <c r="T755" s="170" t="s">
        <v>596</v>
      </c>
      <c r="U755" s="96" t="s">
        <v>600</v>
      </c>
      <c r="V755" s="98"/>
      <c r="W755" s="99"/>
      <c r="X755" s="99"/>
    </row>
    <row r="756" spans="1:24" ht="37.5" x14ac:dyDescent="0.3">
      <c r="C756" s="168">
        <v>8</v>
      </c>
      <c r="D756" s="63" t="s">
        <v>604</v>
      </c>
      <c r="E756" s="168">
        <v>1969</v>
      </c>
      <c r="F756" s="168"/>
      <c r="G756" s="168" t="s">
        <v>63</v>
      </c>
      <c r="H756" s="168">
        <v>2</v>
      </c>
      <c r="I756" s="168">
        <v>437.4</v>
      </c>
      <c r="J756" s="167">
        <v>291.60000000000002</v>
      </c>
      <c r="K756" s="169" t="s">
        <v>42</v>
      </c>
      <c r="L756" s="171">
        <f t="shared" si="69"/>
        <v>56862</v>
      </c>
      <c r="M756" s="171">
        <f t="shared" si="70"/>
        <v>6937.1639999999998</v>
      </c>
      <c r="N756" s="171">
        <f t="shared" si="68"/>
        <v>63799.163999999997</v>
      </c>
      <c r="O756" s="170">
        <v>130</v>
      </c>
      <c r="P756" s="170">
        <v>15.86</v>
      </c>
      <c r="Q756" s="170"/>
      <c r="R756" s="170"/>
      <c r="S756" s="170" t="s">
        <v>265</v>
      </c>
      <c r="T756" s="170" t="s">
        <v>596</v>
      </c>
      <c r="U756" s="96" t="s">
        <v>600</v>
      </c>
      <c r="V756" s="98"/>
      <c r="W756" s="99"/>
      <c r="X756" s="99"/>
    </row>
    <row r="757" spans="1:24" ht="37.5" x14ac:dyDescent="0.3">
      <c r="C757" s="168">
        <v>9</v>
      </c>
      <c r="D757" s="63" t="s">
        <v>605</v>
      </c>
      <c r="E757" s="168">
        <v>1965</v>
      </c>
      <c r="F757" s="168"/>
      <c r="G757" s="168" t="s">
        <v>63</v>
      </c>
      <c r="H757" s="168">
        <v>2</v>
      </c>
      <c r="I757" s="168">
        <v>490.05</v>
      </c>
      <c r="J757" s="167">
        <v>326.7</v>
      </c>
      <c r="K757" s="169" t="s">
        <v>42</v>
      </c>
      <c r="L757" s="171">
        <f t="shared" si="69"/>
        <v>63706.5</v>
      </c>
      <c r="M757" s="171">
        <f t="shared" si="70"/>
        <v>7772.1930000000002</v>
      </c>
      <c r="N757" s="171">
        <f t="shared" si="68"/>
        <v>71478.692999999999</v>
      </c>
      <c r="O757" s="170">
        <v>130</v>
      </c>
      <c r="P757" s="170">
        <v>15.86</v>
      </c>
      <c r="Q757" s="170"/>
      <c r="R757" s="170"/>
      <c r="S757" s="170" t="s">
        <v>265</v>
      </c>
      <c r="T757" s="170" t="s">
        <v>596</v>
      </c>
      <c r="U757" s="96" t="s">
        <v>600</v>
      </c>
      <c r="V757" s="98"/>
      <c r="W757" s="99"/>
      <c r="X757" s="99"/>
    </row>
    <row r="758" spans="1:24" ht="37.5" x14ac:dyDescent="0.3">
      <c r="C758" s="168">
        <v>10</v>
      </c>
      <c r="D758" s="63" t="s">
        <v>606</v>
      </c>
      <c r="E758" s="168">
        <v>1969</v>
      </c>
      <c r="F758" s="168"/>
      <c r="G758" s="168" t="s">
        <v>63</v>
      </c>
      <c r="H758" s="168">
        <v>2</v>
      </c>
      <c r="I758" s="168">
        <v>383.85</v>
      </c>
      <c r="J758" s="167">
        <v>255.9</v>
      </c>
      <c r="K758" s="169" t="s">
        <v>42</v>
      </c>
      <c r="L758" s="171">
        <f t="shared" si="69"/>
        <v>49900.5</v>
      </c>
      <c r="M758" s="171">
        <f t="shared" si="70"/>
        <v>6087.8609999999999</v>
      </c>
      <c r="N758" s="171">
        <f t="shared" si="68"/>
        <v>55988.360999999997</v>
      </c>
      <c r="O758" s="170">
        <v>130</v>
      </c>
      <c r="P758" s="170">
        <v>15.86</v>
      </c>
      <c r="Q758" s="170"/>
      <c r="R758" s="170"/>
      <c r="S758" s="170" t="s">
        <v>265</v>
      </c>
      <c r="T758" s="170" t="s">
        <v>596</v>
      </c>
      <c r="U758" s="96" t="s">
        <v>600</v>
      </c>
      <c r="V758" s="98"/>
      <c r="W758" s="99"/>
      <c r="X758" s="99"/>
    </row>
    <row r="759" spans="1:24" ht="37.5" x14ac:dyDescent="0.3">
      <c r="C759" s="168">
        <v>11</v>
      </c>
      <c r="D759" s="63" t="s">
        <v>607</v>
      </c>
      <c r="E759" s="168">
        <v>1985</v>
      </c>
      <c r="F759" s="168"/>
      <c r="G759" s="168" t="s">
        <v>63</v>
      </c>
      <c r="H759" s="168">
        <v>2</v>
      </c>
      <c r="I759" s="168">
        <v>827.7</v>
      </c>
      <c r="J759" s="167">
        <v>522.1</v>
      </c>
      <c r="K759" s="169" t="s">
        <v>42</v>
      </c>
      <c r="L759" s="171">
        <f t="shared" si="69"/>
        <v>107601</v>
      </c>
      <c r="M759" s="171">
        <f t="shared" si="70"/>
        <v>13127.322</v>
      </c>
      <c r="N759" s="171">
        <f t="shared" si="68"/>
        <v>120728.322</v>
      </c>
      <c r="O759" s="170">
        <v>130</v>
      </c>
      <c r="P759" s="170">
        <v>15.86</v>
      </c>
      <c r="Q759" s="170"/>
      <c r="R759" s="170"/>
      <c r="S759" s="170" t="s">
        <v>265</v>
      </c>
      <c r="T759" s="170" t="s">
        <v>596</v>
      </c>
      <c r="U759" s="96"/>
      <c r="V759" s="98"/>
      <c r="W759" s="99"/>
      <c r="X759" s="99"/>
    </row>
    <row r="760" spans="1:24" ht="37.5" x14ac:dyDescent="0.3">
      <c r="C760" s="168">
        <v>12</v>
      </c>
      <c r="D760" s="63" t="s">
        <v>608</v>
      </c>
      <c r="E760" s="168">
        <v>1980</v>
      </c>
      <c r="F760" s="168"/>
      <c r="G760" s="168" t="s">
        <v>63</v>
      </c>
      <c r="H760" s="168">
        <v>2</v>
      </c>
      <c r="I760" s="168">
        <v>646.9</v>
      </c>
      <c r="J760" s="167">
        <v>407.5</v>
      </c>
      <c r="K760" s="169" t="s">
        <v>42</v>
      </c>
      <c r="L760" s="171">
        <f t="shared" si="69"/>
        <v>84097</v>
      </c>
      <c r="M760" s="171">
        <f t="shared" si="70"/>
        <v>10259.833999999999</v>
      </c>
      <c r="N760" s="171">
        <f t="shared" si="68"/>
        <v>94356.834000000003</v>
      </c>
      <c r="O760" s="170">
        <v>130</v>
      </c>
      <c r="P760" s="170">
        <v>15.86</v>
      </c>
      <c r="Q760" s="170"/>
      <c r="R760" s="170"/>
      <c r="S760" s="170" t="s">
        <v>265</v>
      </c>
      <c r="T760" s="170" t="s">
        <v>596</v>
      </c>
      <c r="U760" s="96"/>
      <c r="V760" s="98"/>
      <c r="W760" s="99"/>
      <c r="X760" s="99"/>
    </row>
    <row r="761" spans="1:24" s="61" customFormat="1" ht="37.5" x14ac:dyDescent="0.3">
      <c r="A761" s="133"/>
      <c r="B761" s="1"/>
      <c r="C761" s="168">
        <v>13</v>
      </c>
      <c r="D761" s="63" t="s">
        <v>609</v>
      </c>
      <c r="E761" s="168">
        <v>1981</v>
      </c>
      <c r="F761" s="168"/>
      <c r="G761" s="168" t="s">
        <v>63</v>
      </c>
      <c r="H761" s="168">
        <v>2</v>
      </c>
      <c r="I761" s="168">
        <v>652.29999999999995</v>
      </c>
      <c r="J761" s="167">
        <v>414.2</v>
      </c>
      <c r="K761" s="169" t="s">
        <v>42</v>
      </c>
      <c r="L761" s="171">
        <f t="shared" si="69"/>
        <v>84799</v>
      </c>
      <c r="M761" s="171">
        <f t="shared" si="70"/>
        <v>10345.477999999999</v>
      </c>
      <c r="N761" s="171">
        <f t="shared" si="68"/>
        <v>95144.478000000003</v>
      </c>
      <c r="O761" s="170">
        <v>130</v>
      </c>
      <c r="P761" s="170">
        <v>15.86</v>
      </c>
      <c r="Q761" s="170"/>
      <c r="R761" s="170"/>
      <c r="S761" s="170" t="s">
        <v>265</v>
      </c>
      <c r="T761" s="170" t="s">
        <v>596</v>
      </c>
      <c r="U761" s="100"/>
      <c r="V761" s="100"/>
      <c r="W761" s="97"/>
      <c r="X761" s="97"/>
    </row>
    <row r="762" spans="1:24" s="61" customFormat="1" x14ac:dyDescent="0.3">
      <c r="A762" s="133"/>
      <c r="B762" s="1"/>
      <c r="C762" s="32"/>
      <c r="D762" s="62" t="s">
        <v>46</v>
      </c>
      <c r="E762" s="32"/>
      <c r="F762" s="32"/>
      <c r="G762" s="32"/>
      <c r="H762" s="32"/>
      <c r="I762" s="32"/>
      <c r="J762" s="26"/>
      <c r="K762" s="25"/>
      <c r="L762" s="30">
        <f>SUM(L763:L769)</f>
        <v>3172789.5091999997</v>
      </c>
      <c r="M762" s="30">
        <f>SUM(M763:M769)</f>
        <v>180228.50979999997</v>
      </c>
      <c r="N762" s="30">
        <f>SUM(N763:N769)</f>
        <v>3353018.0189999999</v>
      </c>
      <c r="O762" s="24"/>
      <c r="P762" s="24"/>
      <c r="Q762" s="24"/>
      <c r="R762" s="24"/>
      <c r="S762" s="170"/>
      <c r="T762" s="170"/>
      <c r="U762" s="101"/>
      <c r="V762" s="100"/>
      <c r="W762" s="97"/>
      <c r="X762" s="97"/>
    </row>
    <row r="763" spans="1:24" ht="37.5" x14ac:dyDescent="0.3">
      <c r="C763" s="168">
        <v>1</v>
      </c>
      <c r="D763" s="63" t="s">
        <v>610</v>
      </c>
      <c r="E763" s="168">
        <v>1974</v>
      </c>
      <c r="F763" s="168"/>
      <c r="G763" s="168" t="s">
        <v>34</v>
      </c>
      <c r="H763" s="168">
        <v>2</v>
      </c>
      <c r="I763" s="168">
        <v>983.1</v>
      </c>
      <c r="J763" s="167">
        <v>403.43</v>
      </c>
      <c r="K763" s="169" t="s">
        <v>42</v>
      </c>
      <c r="L763" s="171">
        <f>I763*O763</f>
        <v>157296</v>
      </c>
      <c r="M763" s="171">
        <f>I763*P763</f>
        <v>15552.642</v>
      </c>
      <c r="N763" s="171">
        <f t="shared" ref="N763:N769" si="71">L763+M763</f>
        <v>172848.64199999999</v>
      </c>
      <c r="O763" s="170">
        <v>160</v>
      </c>
      <c r="P763" s="170">
        <v>15.82</v>
      </c>
      <c r="Q763" s="170"/>
      <c r="R763" s="170"/>
      <c r="S763" s="170" t="s">
        <v>265</v>
      </c>
      <c r="T763" s="170" t="s">
        <v>596</v>
      </c>
      <c r="U763" s="96" t="s">
        <v>600</v>
      </c>
      <c r="V763" s="98"/>
      <c r="W763" s="99"/>
      <c r="X763" s="99"/>
    </row>
    <row r="764" spans="1:24" ht="37.5" x14ac:dyDescent="0.3">
      <c r="C764" s="168"/>
      <c r="D764" s="63"/>
      <c r="E764" s="168"/>
      <c r="F764" s="168"/>
      <c r="G764" s="168"/>
      <c r="H764" s="168"/>
      <c r="I764" s="168"/>
      <c r="J764" s="167"/>
      <c r="K764" s="169" t="s">
        <v>45</v>
      </c>
      <c r="L764" s="171">
        <f>I763*O764</f>
        <v>456315.69600000005</v>
      </c>
      <c r="M764" s="171">
        <f>I763*P764</f>
        <v>18344.646000000001</v>
      </c>
      <c r="N764" s="171">
        <f t="shared" si="71"/>
        <v>474660.34200000006</v>
      </c>
      <c r="O764" s="170">
        <v>464.16</v>
      </c>
      <c r="P764" s="170">
        <v>18.66</v>
      </c>
      <c r="Q764" s="170"/>
      <c r="R764" s="170"/>
      <c r="S764" s="170" t="s">
        <v>265</v>
      </c>
      <c r="T764" s="170" t="s">
        <v>596</v>
      </c>
      <c r="U764" s="96"/>
      <c r="V764" s="98"/>
      <c r="W764" s="99"/>
      <c r="X764" s="99"/>
    </row>
    <row r="765" spans="1:24" x14ac:dyDescent="0.3">
      <c r="C765" s="168"/>
      <c r="D765" s="63"/>
      <c r="E765" s="168"/>
      <c r="F765" s="168"/>
      <c r="G765" s="168"/>
      <c r="H765" s="168"/>
      <c r="I765" s="168"/>
      <c r="J765" s="167"/>
      <c r="K765" s="169" t="s">
        <v>229</v>
      </c>
      <c r="L765" s="171">
        <f>I763*O765</f>
        <v>1474650</v>
      </c>
      <c r="M765" s="171">
        <f>I763*P765</f>
        <v>40071.155999999995</v>
      </c>
      <c r="N765" s="171">
        <f t="shared" si="71"/>
        <v>1514721.156</v>
      </c>
      <c r="O765" s="170">
        <v>1500</v>
      </c>
      <c r="P765" s="170">
        <v>40.76</v>
      </c>
      <c r="Q765" s="170"/>
      <c r="R765" s="170"/>
      <c r="S765" s="170" t="s">
        <v>265</v>
      </c>
      <c r="T765" s="170" t="s">
        <v>596</v>
      </c>
      <c r="U765" s="96"/>
      <c r="V765" s="98"/>
      <c r="W765" s="99"/>
      <c r="X765" s="99"/>
    </row>
    <row r="766" spans="1:24" ht="37.5" x14ac:dyDescent="0.3">
      <c r="C766" s="168">
        <v>2</v>
      </c>
      <c r="D766" s="63" t="s">
        <v>611</v>
      </c>
      <c r="E766" s="168">
        <v>1989</v>
      </c>
      <c r="F766" s="168"/>
      <c r="G766" s="168" t="s">
        <v>63</v>
      </c>
      <c r="H766" s="168">
        <v>2</v>
      </c>
      <c r="I766" s="168">
        <v>1738.62</v>
      </c>
      <c r="J766" s="167">
        <v>735.7</v>
      </c>
      <c r="K766" s="169" t="s">
        <v>42</v>
      </c>
      <c r="L766" s="171">
        <f>I766*O766</f>
        <v>271607.21639999998</v>
      </c>
      <c r="M766" s="171">
        <f>I766*P766</f>
        <v>26531.341199999999</v>
      </c>
      <c r="N766" s="171">
        <f t="shared" si="71"/>
        <v>298138.5576</v>
      </c>
      <c r="O766" s="170">
        <v>156.22</v>
      </c>
      <c r="P766" s="170">
        <v>15.26</v>
      </c>
      <c r="Q766" s="170"/>
      <c r="R766" s="170"/>
      <c r="S766" s="170" t="s">
        <v>265</v>
      </c>
      <c r="T766" s="170" t="s">
        <v>596</v>
      </c>
      <c r="U766" s="96" t="s">
        <v>600</v>
      </c>
      <c r="V766" s="98"/>
      <c r="W766" s="99"/>
      <c r="X766" s="99"/>
    </row>
    <row r="767" spans="1:24" ht="37.5" x14ac:dyDescent="0.3">
      <c r="C767" s="168">
        <v>3</v>
      </c>
      <c r="D767" s="63" t="s">
        <v>612</v>
      </c>
      <c r="E767" s="168">
        <v>1976</v>
      </c>
      <c r="F767" s="168"/>
      <c r="G767" s="168" t="s">
        <v>34</v>
      </c>
      <c r="H767" s="168">
        <v>2</v>
      </c>
      <c r="I767" s="168">
        <v>1679.61</v>
      </c>
      <c r="J767" s="167">
        <v>739.61</v>
      </c>
      <c r="K767" s="169" t="s">
        <v>42</v>
      </c>
      <c r="L767" s="171">
        <f>I767*O767</f>
        <v>268737.59999999998</v>
      </c>
      <c r="M767" s="171">
        <f>I767*P767</f>
        <v>26571.430199999999</v>
      </c>
      <c r="N767" s="171">
        <f t="shared" si="71"/>
        <v>295309.03019999998</v>
      </c>
      <c r="O767" s="170">
        <v>160</v>
      </c>
      <c r="P767" s="170">
        <v>15.82</v>
      </c>
      <c r="Q767" s="170"/>
      <c r="R767" s="170"/>
      <c r="S767" s="170" t="s">
        <v>265</v>
      </c>
      <c r="T767" s="170" t="s">
        <v>596</v>
      </c>
      <c r="U767" s="96" t="s">
        <v>600</v>
      </c>
      <c r="V767" s="98"/>
      <c r="W767" s="99"/>
      <c r="X767" s="99"/>
    </row>
    <row r="768" spans="1:24" ht="37.5" x14ac:dyDescent="0.3">
      <c r="C768" s="168">
        <v>4</v>
      </c>
      <c r="D768" s="63" t="s">
        <v>613</v>
      </c>
      <c r="E768" s="168">
        <v>1989</v>
      </c>
      <c r="F768" s="168"/>
      <c r="G768" s="168" t="s">
        <v>63</v>
      </c>
      <c r="H768" s="168">
        <v>2</v>
      </c>
      <c r="I768" s="168">
        <v>1750.12</v>
      </c>
      <c r="J768" s="64">
        <v>735.94</v>
      </c>
      <c r="K768" s="64" t="s">
        <v>42</v>
      </c>
      <c r="L768" s="171">
        <f>I768*O768</f>
        <v>273403.7464</v>
      </c>
      <c r="M768" s="171">
        <f>I768*P768</f>
        <v>26706.831199999997</v>
      </c>
      <c r="N768" s="171">
        <f t="shared" si="71"/>
        <v>300110.57760000002</v>
      </c>
      <c r="O768" s="170">
        <v>156.22</v>
      </c>
      <c r="P768" s="170">
        <v>15.26</v>
      </c>
      <c r="Q768" s="170"/>
      <c r="R768" s="102"/>
      <c r="S768" s="170" t="s">
        <v>265</v>
      </c>
      <c r="T768" s="170" t="s">
        <v>596</v>
      </c>
      <c r="U768" s="96" t="s">
        <v>600</v>
      </c>
      <c r="V768" s="99"/>
      <c r="W768" s="99"/>
    </row>
    <row r="769" spans="1:23" s="61" customFormat="1" ht="37.5" x14ac:dyDescent="0.3">
      <c r="A769" s="133"/>
      <c r="B769" s="1"/>
      <c r="C769" s="168">
        <v>5</v>
      </c>
      <c r="D769" s="63" t="s">
        <v>614</v>
      </c>
      <c r="E769" s="168">
        <v>1989</v>
      </c>
      <c r="F769" s="168"/>
      <c r="G769" s="168" t="s">
        <v>63</v>
      </c>
      <c r="H769" s="168">
        <v>2</v>
      </c>
      <c r="I769" s="168">
        <v>1733.32</v>
      </c>
      <c r="J769" s="64">
        <v>718.2</v>
      </c>
      <c r="K769" s="64" t="s">
        <v>42</v>
      </c>
      <c r="L769" s="171">
        <f>I769*O769</f>
        <v>270779.25039999996</v>
      </c>
      <c r="M769" s="171">
        <f>I769*P769</f>
        <v>26450.463199999998</v>
      </c>
      <c r="N769" s="171">
        <f t="shared" si="71"/>
        <v>297229.71359999996</v>
      </c>
      <c r="O769" s="170">
        <v>156.22</v>
      </c>
      <c r="P769" s="170">
        <v>15.26</v>
      </c>
      <c r="Q769" s="170"/>
      <c r="R769" s="102"/>
      <c r="S769" s="170" t="s">
        <v>265</v>
      </c>
      <c r="T769" s="170" t="s">
        <v>596</v>
      </c>
      <c r="U769" s="100" t="s">
        <v>600</v>
      </c>
      <c r="V769" s="97"/>
      <c r="W769" s="97"/>
    </row>
    <row r="770" spans="1:23" s="61" customFormat="1" x14ac:dyDescent="0.3">
      <c r="A770" s="133"/>
      <c r="B770" s="1"/>
      <c r="C770" s="32"/>
      <c r="D770" s="62" t="s">
        <v>50</v>
      </c>
      <c r="E770" s="32"/>
      <c r="F770" s="32"/>
      <c r="G770" s="32"/>
      <c r="H770" s="32"/>
      <c r="I770" s="32"/>
      <c r="J770" s="27"/>
      <c r="K770" s="27"/>
      <c r="L770" s="30">
        <f>SUM(L771:L787)</f>
        <v>14364296.199999997</v>
      </c>
      <c r="M770" s="30">
        <f>SUM(M771:M787)</f>
        <v>823674.46120000002</v>
      </c>
      <c r="N770" s="30">
        <f>SUM(N771:N787)</f>
        <v>15187970.6612</v>
      </c>
      <c r="O770" s="24"/>
      <c r="P770" s="24"/>
      <c r="Q770" s="24"/>
      <c r="R770" s="47"/>
      <c r="S770" s="170"/>
      <c r="T770" s="170"/>
      <c r="U770" s="101"/>
      <c r="V770" s="97"/>
      <c r="W770" s="97"/>
    </row>
    <row r="771" spans="1:23" ht="37.5" x14ac:dyDescent="0.3">
      <c r="C771" s="168">
        <v>1</v>
      </c>
      <c r="D771" s="63" t="s">
        <v>615</v>
      </c>
      <c r="E771" s="168">
        <v>1963</v>
      </c>
      <c r="F771" s="168"/>
      <c r="G771" s="168" t="s">
        <v>34</v>
      </c>
      <c r="H771" s="168">
        <v>2</v>
      </c>
      <c r="I771" s="168">
        <v>1076.4000000000001</v>
      </c>
      <c r="J771" s="64">
        <v>516.9</v>
      </c>
      <c r="K771" s="64" t="s">
        <v>229</v>
      </c>
      <c r="L771" s="171">
        <f t="shared" ref="L771:L779" si="72">I771*O771</f>
        <v>1614600.0000000002</v>
      </c>
      <c r="M771" s="171">
        <f t="shared" ref="M771:M779" si="73">I771*P771</f>
        <v>43874.063999999998</v>
      </c>
      <c r="N771" s="171">
        <f t="shared" ref="N771:N787" si="74">L771+M771</f>
        <v>1658474.0640000002</v>
      </c>
      <c r="O771" s="170">
        <v>1500</v>
      </c>
      <c r="P771" s="170">
        <v>40.76</v>
      </c>
      <c r="Q771" s="170"/>
      <c r="R771" s="102"/>
      <c r="S771" s="170" t="s">
        <v>265</v>
      </c>
      <c r="T771" s="170" t="s">
        <v>596</v>
      </c>
      <c r="U771" s="96" t="s">
        <v>600</v>
      </c>
      <c r="V771" s="99"/>
      <c r="W771" s="99"/>
    </row>
    <row r="772" spans="1:23" ht="37.5" x14ac:dyDescent="0.3">
      <c r="C772" s="168">
        <v>2</v>
      </c>
      <c r="D772" s="63" t="s">
        <v>616</v>
      </c>
      <c r="E772" s="168">
        <v>1967</v>
      </c>
      <c r="F772" s="168"/>
      <c r="G772" s="168" t="s">
        <v>34</v>
      </c>
      <c r="H772" s="168">
        <v>2</v>
      </c>
      <c r="I772" s="168">
        <v>1138</v>
      </c>
      <c r="J772" s="64">
        <v>566.9</v>
      </c>
      <c r="K772" s="64" t="s">
        <v>229</v>
      </c>
      <c r="L772" s="171">
        <f t="shared" si="72"/>
        <v>1707000</v>
      </c>
      <c r="M772" s="171">
        <f t="shared" si="73"/>
        <v>46384.88</v>
      </c>
      <c r="N772" s="171">
        <f t="shared" si="74"/>
        <v>1753384.88</v>
      </c>
      <c r="O772" s="170">
        <v>1500</v>
      </c>
      <c r="P772" s="170">
        <v>40.76</v>
      </c>
      <c r="Q772" s="170"/>
      <c r="R772" s="102"/>
      <c r="S772" s="170" t="s">
        <v>265</v>
      </c>
      <c r="T772" s="170" t="s">
        <v>596</v>
      </c>
      <c r="U772" s="96" t="s">
        <v>600</v>
      </c>
      <c r="V772" s="99"/>
      <c r="W772" s="99"/>
    </row>
    <row r="773" spans="1:23" ht="37.5" x14ac:dyDescent="0.3">
      <c r="C773" s="168">
        <v>3</v>
      </c>
      <c r="D773" s="63" t="s">
        <v>617</v>
      </c>
      <c r="E773" s="168">
        <v>1962</v>
      </c>
      <c r="F773" s="168"/>
      <c r="G773" s="168" t="s">
        <v>34</v>
      </c>
      <c r="H773" s="168">
        <v>2</v>
      </c>
      <c r="I773" s="168">
        <v>747.8</v>
      </c>
      <c r="J773" s="64">
        <v>373.9</v>
      </c>
      <c r="K773" s="64" t="s">
        <v>229</v>
      </c>
      <c r="L773" s="171">
        <f>I773*O773</f>
        <v>1121700</v>
      </c>
      <c r="M773" s="171">
        <f t="shared" si="73"/>
        <v>30480.327999999998</v>
      </c>
      <c r="N773" s="171">
        <f>L773+M773</f>
        <v>1152180.328</v>
      </c>
      <c r="O773" s="170">
        <v>1500</v>
      </c>
      <c r="P773" s="170">
        <v>40.76</v>
      </c>
      <c r="Q773" s="170"/>
      <c r="R773" s="102"/>
      <c r="S773" s="170" t="s">
        <v>265</v>
      </c>
      <c r="T773" s="170" t="s">
        <v>596</v>
      </c>
      <c r="U773" s="96" t="s">
        <v>600</v>
      </c>
      <c r="V773" s="99"/>
      <c r="W773" s="99"/>
    </row>
    <row r="774" spans="1:23" ht="37.5" x14ac:dyDescent="0.3">
      <c r="C774" s="168">
        <v>4</v>
      </c>
      <c r="D774" s="63" t="s">
        <v>618</v>
      </c>
      <c r="E774" s="168">
        <v>1962</v>
      </c>
      <c r="F774" s="168"/>
      <c r="G774" s="168" t="s">
        <v>34</v>
      </c>
      <c r="H774" s="168">
        <v>2</v>
      </c>
      <c r="I774" s="168">
        <v>1022.8</v>
      </c>
      <c r="J774" s="64">
        <v>511.4</v>
      </c>
      <c r="K774" s="64" t="s">
        <v>229</v>
      </c>
      <c r="L774" s="171">
        <f t="shared" si="72"/>
        <v>1534200</v>
      </c>
      <c r="M774" s="171">
        <f t="shared" si="73"/>
        <v>41689.327999999994</v>
      </c>
      <c r="N774" s="171">
        <f t="shared" si="74"/>
        <v>1575889.328</v>
      </c>
      <c r="O774" s="170">
        <v>1500</v>
      </c>
      <c r="P774" s="170">
        <v>40.76</v>
      </c>
      <c r="Q774" s="170"/>
      <c r="R774" s="102"/>
      <c r="S774" s="170" t="s">
        <v>265</v>
      </c>
      <c r="T774" s="170" t="s">
        <v>596</v>
      </c>
      <c r="U774" s="96" t="s">
        <v>600</v>
      </c>
      <c r="V774" s="99"/>
      <c r="W774" s="99"/>
    </row>
    <row r="775" spans="1:23" ht="37.5" x14ac:dyDescent="0.3">
      <c r="C775" s="168">
        <v>5</v>
      </c>
      <c r="D775" s="63" t="s">
        <v>619</v>
      </c>
      <c r="E775" s="168">
        <v>1980</v>
      </c>
      <c r="F775" s="168"/>
      <c r="G775" s="168" t="s">
        <v>34</v>
      </c>
      <c r="H775" s="168">
        <v>3</v>
      </c>
      <c r="I775" s="168">
        <v>1578.9</v>
      </c>
      <c r="J775" s="64">
        <v>821.4</v>
      </c>
      <c r="K775" s="64" t="s">
        <v>42</v>
      </c>
      <c r="L775" s="171">
        <f t="shared" si="72"/>
        <v>252624</v>
      </c>
      <c r="M775" s="171">
        <f t="shared" si="73"/>
        <v>24567.684000000001</v>
      </c>
      <c r="N775" s="171">
        <f t="shared" si="74"/>
        <v>277191.68400000001</v>
      </c>
      <c r="O775" s="170">
        <v>160</v>
      </c>
      <c r="P775" s="170">
        <v>15.56</v>
      </c>
      <c r="Q775" s="170"/>
      <c r="R775" s="102"/>
      <c r="S775" s="170" t="s">
        <v>265</v>
      </c>
      <c r="T775" s="170" t="s">
        <v>596</v>
      </c>
      <c r="U775" s="96" t="s">
        <v>620</v>
      </c>
      <c r="V775" s="99"/>
      <c r="W775" s="99"/>
    </row>
    <row r="776" spans="1:23" ht="37.5" x14ac:dyDescent="0.3">
      <c r="C776" s="168">
        <v>6</v>
      </c>
      <c r="D776" s="63" t="s">
        <v>621</v>
      </c>
      <c r="E776" s="168">
        <v>1978</v>
      </c>
      <c r="F776" s="168"/>
      <c r="G776" s="168" t="s">
        <v>34</v>
      </c>
      <c r="H776" s="168">
        <v>5</v>
      </c>
      <c r="I776" s="168">
        <v>4675.3</v>
      </c>
      <c r="J776" s="64">
        <v>3369.9</v>
      </c>
      <c r="K776" s="64" t="s">
        <v>42</v>
      </c>
      <c r="L776" s="171">
        <f t="shared" si="72"/>
        <v>748048</v>
      </c>
      <c r="M776" s="171">
        <f t="shared" si="73"/>
        <v>72747.668000000005</v>
      </c>
      <c r="N776" s="171">
        <f t="shared" si="74"/>
        <v>820795.66800000006</v>
      </c>
      <c r="O776" s="170">
        <v>160</v>
      </c>
      <c r="P776" s="170">
        <v>15.56</v>
      </c>
      <c r="Q776" s="170"/>
      <c r="R776" s="102"/>
      <c r="S776" s="170" t="s">
        <v>265</v>
      </c>
      <c r="T776" s="170" t="s">
        <v>596</v>
      </c>
      <c r="U776" s="96" t="s">
        <v>600</v>
      </c>
      <c r="V776" s="99"/>
      <c r="W776" s="99"/>
    </row>
    <row r="777" spans="1:23" ht="37.5" x14ac:dyDescent="0.3">
      <c r="C777" s="168">
        <v>7</v>
      </c>
      <c r="D777" s="63" t="s">
        <v>622</v>
      </c>
      <c r="E777" s="168">
        <v>1980</v>
      </c>
      <c r="F777" s="168"/>
      <c r="G777" s="168" t="s">
        <v>34</v>
      </c>
      <c r="H777" s="168">
        <v>5</v>
      </c>
      <c r="I777" s="168">
        <v>5774.3</v>
      </c>
      <c r="J777" s="64">
        <v>3766.9</v>
      </c>
      <c r="K777" s="64" t="s">
        <v>42</v>
      </c>
      <c r="L777" s="171">
        <f t="shared" si="72"/>
        <v>923888</v>
      </c>
      <c r="M777" s="171">
        <f t="shared" si="73"/>
        <v>89848.108000000007</v>
      </c>
      <c r="N777" s="171">
        <f t="shared" si="74"/>
        <v>1013736.108</v>
      </c>
      <c r="O777" s="170">
        <v>160</v>
      </c>
      <c r="P777" s="170">
        <v>15.56</v>
      </c>
      <c r="Q777" s="170"/>
      <c r="R777" s="102"/>
      <c r="S777" s="170" t="s">
        <v>265</v>
      </c>
      <c r="T777" s="170" t="s">
        <v>596</v>
      </c>
      <c r="U777" s="96"/>
      <c r="V777" s="99"/>
      <c r="W777" s="99"/>
    </row>
    <row r="778" spans="1:23" ht="37.5" x14ac:dyDescent="0.3">
      <c r="C778" s="168">
        <v>8</v>
      </c>
      <c r="D778" s="63" t="s">
        <v>623</v>
      </c>
      <c r="E778" s="168">
        <v>1980</v>
      </c>
      <c r="F778" s="168"/>
      <c r="G778" s="168" t="s">
        <v>34</v>
      </c>
      <c r="H778" s="168">
        <v>5</v>
      </c>
      <c r="I778" s="168">
        <v>5800</v>
      </c>
      <c r="J778" s="64">
        <v>3801.8</v>
      </c>
      <c r="K778" s="64" t="s">
        <v>42</v>
      </c>
      <c r="L778" s="171">
        <f t="shared" si="72"/>
        <v>928000</v>
      </c>
      <c r="M778" s="171">
        <f t="shared" si="73"/>
        <v>90248</v>
      </c>
      <c r="N778" s="171">
        <f t="shared" si="74"/>
        <v>1018248</v>
      </c>
      <c r="O778" s="170">
        <v>160</v>
      </c>
      <c r="P778" s="170">
        <v>15.56</v>
      </c>
      <c r="Q778" s="170"/>
      <c r="R778" s="102"/>
      <c r="S778" s="170" t="s">
        <v>265</v>
      </c>
      <c r="T778" s="170" t="s">
        <v>596</v>
      </c>
      <c r="U778" s="96"/>
      <c r="V778" s="99"/>
      <c r="W778" s="99"/>
    </row>
    <row r="779" spans="1:23" ht="37.5" x14ac:dyDescent="0.3">
      <c r="C779" s="168">
        <v>9</v>
      </c>
      <c r="D779" s="63" t="s">
        <v>624</v>
      </c>
      <c r="E779" s="168">
        <v>1966</v>
      </c>
      <c r="F779" s="168"/>
      <c r="G779" s="168" t="s">
        <v>34</v>
      </c>
      <c r="H779" s="168">
        <v>2</v>
      </c>
      <c r="I779" s="168">
        <v>936.7</v>
      </c>
      <c r="J779" s="64">
        <v>494.9</v>
      </c>
      <c r="K779" s="64" t="s">
        <v>42</v>
      </c>
      <c r="L779" s="171">
        <f t="shared" si="72"/>
        <v>153468.92800000001</v>
      </c>
      <c r="M779" s="171">
        <f t="shared" si="73"/>
        <v>14818.594000000001</v>
      </c>
      <c r="N779" s="171">
        <f t="shared" si="74"/>
        <v>168287.52200000003</v>
      </c>
      <c r="O779" s="170">
        <v>163.84</v>
      </c>
      <c r="P779" s="170">
        <v>15.82</v>
      </c>
      <c r="Q779" s="170"/>
      <c r="R779" s="102"/>
      <c r="S779" s="170" t="s">
        <v>265</v>
      </c>
      <c r="T779" s="170" t="s">
        <v>596</v>
      </c>
      <c r="U779" s="96"/>
      <c r="V779" s="99"/>
      <c r="W779" s="99"/>
    </row>
    <row r="780" spans="1:23" x14ac:dyDescent="0.3">
      <c r="C780" s="168"/>
      <c r="D780" s="63"/>
      <c r="E780" s="168"/>
      <c r="F780" s="168"/>
      <c r="G780" s="168"/>
      <c r="H780" s="168"/>
      <c r="I780" s="168"/>
      <c r="J780" s="64"/>
      <c r="K780" s="64" t="s">
        <v>229</v>
      </c>
      <c r="L780" s="171">
        <f>I779*O780</f>
        <v>1405050</v>
      </c>
      <c r="M780" s="171">
        <f>I779*P780</f>
        <v>38179.892</v>
      </c>
      <c r="N780" s="171">
        <f t="shared" si="74"/>
        <v>1443229.892</v>
      </c>
      <c r="O780" s="170">
        <v>1500</v>
      </c>
      <c r="P780" s="170">
        <v>40.76</v>
      </c>
      <c r="Q780" s="170"/>
      <c r="R780" s="102"/>
      <c r="S780" s="170" t="s">
        <v>265</v>
      </c>
      <c r="T780" s="170" t="s">
        <v>596</v>
      </c>
      <c r="U780" s="96"/>
      <c r="V780" s="99"/>
      <c r="W780" s="99"/>
    </row>
    <row r="781" spans="1:23" ht="37.5" x14ac:dyDescent="0.3">
      <c r="C781" s="168">
        <v>10</v>
      </c>
      <c r="D781" s="63" t="s">
        <v>625</v>
      </c>
      <c r="E781" s="168">
        <v>1969</v>
      </c>
      <c r="F781" s="168"/>
      <c r="G781" s="168" t="s">
        <v>34</v>
      </c>
      <c r="H781" s="168">
        <v>2</v>
      </c>
      <c r="I781" s="168">
        <v>2066.6999999999998</v>
      </c>
      <c r="J781" s="64">
        <v>1139.5</v>
      </c>
      <c r="K781" s="64" t="s">
        <v>45</v>
      </c>
      <c r="L781" s="171">
        <f t="shared" ref="L781:L787" si="75">I781*O781</f>
        <v>959279.47199999995</v>
      </c>
      <c r="M781" s="171">
        <f t="shared" ref="M781:M787" si="76">I781*P781</f>
        <v>38564.621999999996</v>
      </c>
      <c r="N781" s="171">
        <f t="shared" si="74"/>
        <v>997844.09399999992</v>
      </c>
      <c r="O781" s="170">
        <v>464.16</v>
      </c>
      <c r="P781" s="170">
        <v>18.66</v>
      </c>
      <c r="Q781" s="170"/>
      <c r="R781" s="102"/>
      <c r="S781" s="170" t="s">
        <v>265</v>
      </c>
      <c r="T781" s="170" t="s">
        <v>596</v>
      </c>
      <c r="U781" s="96"/>
      <c r="V781" s="99"/>
      <c r="W781" s="99"/>
    </row>
    <row r="782" spans="1:23" ht="37.5" x14ac:dyDescent="0.3">
      <c r="C782" s="168">
        <v>11</v>
      </c>
      <c r="D782" s="63" t="s">
        <v>626</v>
      </c>
      <c r="E782" s="168">
        <v>1980</v>
      </c>
      <c r="F782" s="168"/>
      <c r="G782" s="168" t="s">
        <v>34</v>
      </c>
      <c r="H782" s="168">
        <v>5</v>
      </c>
      <c r="I782" s="168">
        <v>9678.2999999999993</v>
      </c>
      <c r="J782" s="64">
        <v>6616.3</v>
      </c>
      <c r="K782" s="64" t="s">
        <v>42</v>
      </c>
      <c r="L782" s="171">
        <f t="shared" si="75"/>
        <v>1548528</v>
      </c>
      <c r="M782" s="171">
        <f t="shared" si="76"/>
        <v>150594.348</v>
      </c>
      <c r="N782" s="171">
        <f t="shared" si="74"/>
        <v>1699122.348</v>
      </c>
      <c r="O782" s="170">
        <v>160</v>
      </c>
      <c r="P782" s="170">
        <v>15.56</v>
      </c>
      <c r="Q782" s="170"/>
      <c r="R782" s="102"/>
      <c r="S782" s="170" t="s">
        <v>265</v>
      </c>
      <c r="T782" s="170" t="s">
        <v>596</v>
      </c>
      <c r="U782" s="96"/>
      <c r="V782" s="99"/>
      <c r="W782" s="99"/>
    </row>
    <row r="783" spans="1:23" ht="37.5" x14ac:dyDescent="0.3">
      <c r="C783" s="168">
        <v>12</v>
      </c>
      <c r="D783" s="63" t="s">
        <v>627</v>
      </c>
      <c r="E783" s="168">
        <v>1979</v>
      </c>
      <c r="F783" s="168"/>
      <c r="G783" s="168" t="s">
        <v>34</v>
      </c>
      <c r="H783" s="168">
        <v>3</v>
      </c>
      <c r="I783" s="168">
        <v>1821.5</v>
      </c>
      <c r="J783" s="64">
        <v>890.5</v>
      </c>
      <c r="K783" s="64" t="s">
        <v>42</v>
      </c>
      <c r="L783" s="171">
        <f t="shared" si="75"/>
        <v>283243.25</v>
      </c>
      <c r="M783" s="171">
        <f t="shared" si="76"/>
        <v>27267.855</v>
      </c>
      <c r="N783" s="171">
        <f t="shared" si="74"/>
        <v>310511.10499999998</v>
      </c>
      <c r="O783" s="170">
        <v>155.5</v>
      </c>
      <c r="P783" s="170">
        <v>14.97</v>
      </c>
      <c r="Q783" s="170"/>
      <c r="R783" s="102"/>
      <c r="S783" s="170" t="s">
        <v>265</v>
      </c>
      <c r="T783" s="170" t="s">
        <v>596</v>
      </c>
      <c r="U783" s="96"/>
      <c r="V783" s="99"/>
      <c r="W783" s="99"/>
    </row>
    <row r="784" spans="1:23" ht="37.5" x14ac:dyDescent="0.3">
      <c r="C784" s="168">
        <v>13</v>
      </c>
      <c r="D784" s="63" t="s">
        <v>628</v>
      </c>
      <c r="E784" s="168">
        <v>1980</v>
      </c>
      <c r="F784" s="168"/>
      <c r="G784" s="168" t="s">
        <v>34</v>
      </c>
      <c r="H784" s="168">
        <v>3</v>
      </c>
      <c r="I784" s="168">
        <v>1858.4</v>
      </c>
      <c r="J784" s="64">
        <v>896.2</v>
      </c>
      <c r="K784" s="64" t="s">
        <v>42</v>
      </c>
      <c r="L784" s="171">
        <f t="shared" si="75"/>
        <v>288981.2</v>
      </c>
      <c r="M784" s="171">
        <f t="shared" si="76"/>
        <v>27820.248000000003</v>
      </c>
      <c r="N784" s="171">
        <f t="shared" si="74"/>
        <v>316801.44800000003</v>
      </c>
      <c r="O784" s="170">
        <v>155.5</v>
      </c>
      <c r="P784" s="170">
        <v>14.97</v>
      </c>
      <c r="Q784" s="170"/>
      <c r="R784" s="102"/>
      <c r="S784" s="170" t="s">
        <v>265</v>
      </c>
      <c r="T784" s="170" t="s">
        <v>596</v>
      </c>
      <c r="U784" s="96"/>
      <c r="V784" s="99"/>
      <c r="W784" s="99"/>
    </row>
    <row r="785" spans="1:23" ht="37.5" x14ac:dyDescent="0.3">
      <c r="C785" s="168">
        <v>14</v>
      </c>
      <c r="D785" s="63" t="s">
        <v>629</v>
      </c>
      <c r="E785" s="168">
        <v>1983</v>
      </c>
      <c r="F785" s="168"/>
      <c r="G785" s="168" t="s">
        <v>34</v>
      </c>
      <c r="H785" s="168">
        <v>3</v>
      </c>
      <c r="I785" s="168">
        <v>1765</v>
      </c>
      <c r="J785" s="64">
        <v>898.5</v>
      </c>
      <c r="K785" s="64" t="s">
        <v>42</v>
      </c>
      <c r="L785" s="171">
        <f t="shared" si="75"/>
        <v>274457.5</v>
      </c>
      <c r="M785" s="171">
        <f t="shared" si="76"/>
        <v>26422.050000000003</v>
      </c>
      <c r="N785" s="171">
        <f t="shared" si="74"/>
        <v>300879.55</v>
      </c>
      <c r="O785" s="170">
        <v>155.5</v>
      </c>
      <c r="P785" s="170">
        <v>14.97</v>
      </c>
      <c r="Q785" s="170"/>
      <c r="R785" s="102"/>
      <c r="S785" s="170" t="s">
        <v>265</v>
      </c>
      <c r="T785" s="170" t="s">
        <v>596</v>
      </c>
      <c r="U785" s="96"/>
      <c r="V785" s="99"/>
      <c r="W785" s="99"/>
    </row>
    <row r="786" spans="1:23" ht="37.5" x14ac:dyDescent="0.3">
      <c r="C786" s="168">
        <v>15</v>
      </c>
      <c r="D786" s="63" t="s">
        <v>630</v>
      </c>
      <c r="E786" s="168">
        <v>1965</v>
      </c>
      <c r="F786" s="168"/>
      <c r="G786" s="168" t="s">
        <v>34</v>
      </c>
      <c r="H786" s="168">
        <v>2</v>
      </c>
      <c r="I786" s="168">
        <v>866.46</v>
      </c>
      <c r="J786" s="64">
        <v>388.5</v>
      </c>
      <c r="K786" s="64" t="s">
        <v>42</v>
      </c>
      <c r="L786" s="171">
        <f t="shared" si="75"/>
        <v>138633.60000000001</v>
      </c>
      <c r="M786" s="171">
        <f t="shared" si="76"/>
        <v>13707.397200000001</v>
      </c>
      <c r="N786" s="171">
        <f t="shared" si="74"/>
        <v>152340.99720000001</v>
      </c>
      <c r="O786" s="170">
        <v>160</v>
      </c>
      <c r="P786" s="170">
        <v>15.82</v>
      </c>
      <c r="Q786" s="170"/>
      <c r="R786" s="102"/>
      <c r="S786" s="170" t="s">
        <v>265</v>
      </c>
      <c r="T786" s="170" t="s">
        <v>596</v>
      </c>
      <c r="U786" s="96"/>
      <c r="V786" s="99"/>
      <c r="W786" s="99"/>
    </row>
    <row r="787" spans="1:23" s="61" customFormat="1" ht="37.5" x14ac:dyDescent="0.3">
      <c r="A787" s="133"/>
      <c r="B787" s="1"/>
      <c r="C787" s="168">
        <v>16</v>
      </c>
      <c r="D787" s="63" t="s">
        <v>631</v>
      </c>
      <c r="E787" s="168">
        <v>1982</v>
      </c>
      <c r="F787" s="168"/>
      <c r="G787" s="168" t="s">
        <v>34</v>
      </c>
      <c r="H787" s="168">
        <v>3</v>
      </c>
      <c r="I787" s="168">
        <v>3103.5</v>
      </c>
      <c r="J787" s="64">
        <v>1520.1</v>
      </c>
      <c r="K787" s="64" t="s">
        <v>42</v>
      </c>
      <c r="L787" s="171">
        <f t="shared" si="75"/>
        <v>482594.25</v>
      </c>
      <c r="M787" s="171">
        <f t="shared" si="76"/>
        <v>46459.395000000004</v>
      </c>
      <c r="N787" s="171">
        <f t="shared" si="74"/>
        <v>529053.64500000002</v>
      </c>
      <c r="O787" s="170">
        <v>155.5</v>
      </c>
      <c r="P787" s="170">
        <v>14.97</v>
      </c>
      <c r="Q787" s="170"/>
      <c r="R787" s="102"/>
      <c r="S787" s="170" t="s">
        <v>265</v>
      </c>
      <c r="T787" s="170" t="s">
        <v>596</v>
      </c>
      <c r="U787" s="100" t="s">
        <v>600</v>
      </c>
      <c r="V787" s="97"/>
      <c r="W787" s="97"/>
    </row>
    <row r="788" spans="1:23" s="61" customFormat="1" x14ac:dyDescent="0.3">
      <c r="A788" s="133"/>
      <c r="B788" s="1"/>
      <c r="C788" s="32"/>
      <c r="D788" s="62" t="s">
        <v>68</v>
      </c>
      <c r="E788" s="32"/>
      <c r="F788" s="32"/>
      <c r="G788" s="32"/>
      <c r="H788" s="32"/>
      <c r="I788" s="32"/>
      <c r="J788" s="27"/>
      <c r="K788" s="27"/>
      <c r="L788" s="30">
        <f>SUM(L789:L793)</f>
        <v>3410750.7340000002</v>
      </c>
      <c r="M788" s="30">
        <f>SUM(M789:M793)</f>
        <v>295675.41600000003</v>
      </c>
      <c r="N788" s="30">
        <f>SUM(N789:N793)</f>
        <v>3706426.1500000004</v>
      </c>
      <c r="O788" s="24"/>
      <c r="P788" s="24"/>
      <c r="Q788" s="24"/>
      <c r="R788" s="47"/>
      <c r="S788" s="170"/>
      <c r="T788" s="170"/>
      <c r="U788" s="101"/>
      <c r="V788" s="97"/>
      <c r="W788" s="97"/>
    </row>
    <row r="789" spans="1:23" ht="37.5" x14ac:dyDescent="0.3">
      <c r="C789" s="168">
        <v>1</v>
      </c>
      <c r="D789" s="63" t="s">
        <v>632</v>
      </c>
      <c r="E789" s="168">
        <v>1960</v>
      </c>
      <c r="F789" s="168"/>
      <c r="G789" s="168" t="s">
        <v>34</v>
      </c>
      <c r="H789" s="168">
        <v>3</v>
      </c>
      <c r="I789" s="168">
        <v>4078.9</v>
      </c>
      <c r="J789" s="64">
        <v>2346.5</v>
      </c>
      <c r="K789" s="64" t="s">
        <v>42</v>
      </c>
      <c r="L789" s="171">
        <f>I789*O789</f>
        <v>652624</v>
      </c>
      <c r="M789" s="171">
        <f>I789*P789</f>
        <v>63467.684000000001</v>
      </c>
      <c r="N789" s="171">
        <f t="shared" ref="N789:N793" si="77">L789+M789</f>
        <v>716091.68400000001</v>
      </c>
      <c r="O789" s="170">
        <v>160</v>
      </c>
      <c r="P789" s="170">
        <v>15.56</v>
      </c>
      <c r="Q789" s="170"/>
      <c r="R789" s="102"/>
      <c r="S789" s="170" t="s">
        <v>265</v>
      </c>
      <c r="T789" s="170" t="s">
        <v>596</v>
      </c>
      <c r="U789" s="96" t="s">
        <v>600</v>
      </c>
      <c r="V789" s="99"/>
      <c r="W789" s="99"/>
    </row>
    <row r="790" spans="1:23" ht="37.5" x14ac:dyDescent="0.3">
      <c r="C790" s="168"/>
      <c r="D790" s="63"/>
      <c r="E790" s="168"/>
      <c r="F790" s="168"/>
      <c r="G790" s="168"/>
      <c r="H790" s="168"/>
      <c r="I790" s="168"/>
      <c r="J790" s="64"/>
      <c r="K790" s="64" t="s">
        <v>45</v>
      </c>
      <c r="L790" s="171">
        <f>I789*O790</f>
        <v>1670799.0180000002</v>
      </c>
      <c r="M790" s="171">
        <f>I789*P790</f>
        <v>65017.665999999997</v>
      </c>
      <c r="N790" s="171">
        <f t="shared" si="77"/>
        <v>1735816.6840000001</v>
      </c>
      <c r="O790" s="170">
        <v>409.62</v>
      </c>
      <c r="P790" s="170">
        <v>15.94</v>
      </c>
      <c r="Q790" s="170"/>
      <c r="R790" s="102"/>
      <c r="S790" s="170" t="s">
        <v>265</v>
      </c>
      <c r="T790" s="170" t="s">
        <v>596</v>
      </c>
      <c r="U790" s="96"/>
      <c r="V790" s="99"/>
      <c r="W790" s="99"/>
    </row>
    <row r="791" spans="1:23" ht="56.25" x14ac:dyDescent="0.3">
      <c r="C791" s="168"/>
      <c r="D791" s="63"/>
      <c r="E791" s="168"/>
      <c r="F791" s="168"/>
      <c r="G791" s="168"/>
      <c r="H791" s="168"/>
      <c r="I791" s="168"/>
      <c r="J791" s="64"/>
      <c r="K791" s="64" t="s">
        <v>35</v>
      </c>
      <c r="L791" s="171">
        <f>I789*O791</f>
        <v>223972.399</v>
      </c>
      <c r="M791" s="171">
        <f>I789*P791</f>
        <v>50782.305</v>
      </c>
      <c r="N791" s="171">
        <f t="shared" si="77"/>
        <v>274754.70400000003</v>
      </c>
      <c r="O791" s="170">
        <v>54.91</v>
      </c>
      <c r="P791" s="170">
        <v>12.45</v>
      </c>
      <c r="Q791" s="170"/>
      <c r="R791" s="102"/>
      <c r="S791" s="170" t="s">
        <v>265</v>
      </c>
      <c r="T791" s="170" t="s">
        <v>596</v>
      </c>
      <c r="U791" s="96"/>
      <c r="V791" s="99"/>
      <c r="W791" s="99"/>
    </row>
    <row r="792" spans="1:23" ht="37.5" x14ac:dyDescent="0.3">
      <c r="C792" s="168"/>
      <c r="D792" s="63"/>
      <c r="E792" s="168"/>
      <c r="F792" s="168"/>
      <c r="G792" s="168"/>
      <c r="H792" s="168"/>
      <c r="I792" s="168"/>
      <c r="J792" s="64"/>
      <c r="K792" s="64" t="s">
        <v>53</v>
      </c>
      <c r="L792" s="171">
        <f>I789*O792</f>
        <v>144923.31700000001</v>
      </c>
      <c r="M792" s="171">
        <f>I789*P792</f>
        <v>46540.249000000003</v>
      </c>
      <c r="N792" s="171">
        <f t="shared" si="77"/>
        <v>191463.56600000002</v>
      </c>
      <c r="O792" s="170">
        <v>35.53</v>
      </c>
      <c r="P792" s="170">
        <v>11.41</v>
      </c>
      <c r="Q792" s="170"/>
      <c r="R792" s="102"/>
      <c r="S792" s="170" t="s">
        <v>265</v>
      </c>
      <c r="T792" s="170" t="s">
        <v>596</v>
      </c>
      <c r="U792" s="96"/>
      <c r="V792" s="99"/>
      <c r="W792" s="99"/>
    </row>
    <row r="793" spans="1:23" s="61" customFormat="1" ht="37.5" x14ac:dyDescent="0.3">
      <c r="A793" s="133"/>
      <c r="B793" s="1"/>
      <c r="C793" s="168">
        <v>2</v>
      </c>
      <c r="D793" s="63" t="s">
        <v>633</v>
      </c>
      <c r="E793" s="168">
        <v>1983</v>
      </c>
      <c r="F793" s="168"/>
      <c r="G793" s="168" t="s">
        <v>34</v>
      </c>
      <c r="H793" s="168">
        <v>5</v>
      </c>
      <c r="I793" s="168">
        <v>4490.2</v>
      </c>
      <c r="J793" s="64">
        <v>3292</v>
      </c>
      <c r="K793" s="64" t="s">
        <v>42</v>
      </c>
      <c r="L793" s="171">
        <f>I793*O793</f>
        <v>718432</v>
      </c>
      <c r="M793" s="171">
        <f>I793*P793</f>
        <v>69867.512000000002</v>
      </c>
      <c r="N793" s="171">
        <f t="shared" si="77"/>
        <v>788299.51199999999</v>
      </c>
      <c r="O793" s="170">
        <v>160</v>
      </c>
      <c r="P793" s="170">
        <v>15.56</v>
      </c>
      <c r="Q793" s="170"/>
      <c r="R793" s="102"/>
      <c r="S793" s="170" t="s">
        <v>265</v>
      </c>
      <c r="T793" s="170" t="s">
        <v>596</v>
      </c>
      <c r="U793" s="100" t="s">
        <v>600</v>
      </c>
      <c r="V793" s="97"/>
      <c r="W793" s="97"/>
    </row>
    <row r="794" spans="1:23" s="61" customFormat="1" x14ac:dyDescent="0.3">
      <c r="A794" s="133"/>
      <c r="B794" s="1"/>
      <c r="C794" s="32"/>
      <c r="D794" s="62" t="s">
        <v>74</v>
      </c>
      <c r="E794" s="32"/>
      <c r="F794" s="32"/>
      <c r="G794" s="32"/>
      <c r="H794" s="32"/>
      <c r="I794" s="32"/>
      <c r="J794" s="27"/>
      <c r="K794" s="27"/>
      <c r="L794" s="30">
        <f>SUM(L795:L809)</f>
        <v>18409300.366199996</v>
      </c>
      <c r="M794" s="30">
        <f>SUM(M795:M809)</f>
        <v>451873.23739999998</v>
      </c>
      <c r="N794" s="30">
        <f>SUM(N795:N809)</f>
        <v>18861173.603599999</v>
      </c>
      <c r="O794" s="24"/>
      <c r="P794" s="24"/>
      <c r="Q794" s="24"/>
      <c r="R794" s="47"/>
      <c r="S794" s="170"/>
      <c r="T794" s="170"/>
      <c r="U794" s="101"/>
      <c r="V794" s="97"/>
      <c r="W794" s="97"/>
    </row>
    <row r="795" spans="1:23" ht="37.5" x14ac:dyDescent="0.3">
      <c r="C795" s="168">
        <v>1</v>
      </c>
      <c r="D795" s="63" t="s">
        <v>634</v>
      </c>
      <c r="E795" s="168">
        <v>1974</v>
      </c>
      <c r="F795" s="168"/>
      <c r="G795" s="168" t="s">
        <v>34</v>
      </c>
      <c r="H795" s="168">
        <v>2</v>
      </c>
      <c r="I795" s="168">
        <v>1473.4</v>
      </c>
      <c r="J795" s="64">
        <v>586.4</v>
      </c>
      <c r="K795" s="64" t="s">
        <v>42</v>
      </c>
      <c r="L795" s="171">
        <f t="shared" ref="L795:L805" si="78">I795*O795</f>
        <v>179386.45</v>
      </c>
      <c r="M795" s="171">
        <f t="shared" ref="M795:M805" si="79">I795*P795</f>
        <v>22380.946</v>
      </c>
      <c r="N795" s="171">
        <f t="shared" ref="N795:N809" si="80">L795+M795</f>
        <v>201767.39600000001</v>
      </c>
      <c r="O795" s="170">
        <v>121.75</v>
      </c>
      <c r="P795" s="170">
        <v>15.19</v>
      </c>
      <c r="Q795" s="170"/>
      <c r="R795" s="102"/>
      <c r="S795" s="170" t="s">
        <v>265</v>
      </c>
      <c r="T795" s="170" t="s">
        <v>596</v>
      </c>
      <c r="U795" s="96"/>
      <c r="V795" s="99"/>
      <c r="W795" s="99"/>
    </row>
    <row r="796" spans="1:23" ht="37.5" x14ac:dyDescent="0.3">
      <c r="C796" s="168">
        <v>2</v>
      </c>
      <c r="D796" s="63" t="s">
        <v>635</v>
      </c>
      <c r="E796" s="168">
        <v>1976</v>
      </c>
      <c r="F796" s="168"/>
      <c r="G796" s="168" t="s">
        <v>34</v>
      </c>
      <c r="H796" s="168">
        <v>2</v>
      </c>
      <c r="I796" s="168">
        <v>1148.7</v>
      </c>
      <c r="J796" s="64">
        <v>608.4</v>
      </c>
      <c r="K796" s="64" t="s">
        <v>42</v>
      </c>
      <c r="L796" s="171">
        <f t="shared" si="78"/>
        <v>139854.22500000001</v>
      </c>
      <c r="M796" s="171">
        <f t="shared" si="79"/>
        <v>17448.753000000001</v>
      </c>
      <c r="N796" s="171">
        <f t="shared" si="80"/>
        <v>157302.978</v>
      </c>
      <c r="O796" s="170">
        <v>121.75</v>
      </c>
      <c r="P796" s="170">
        <v>15.19</v>
      </c>
      <c r="Q796" s="170"/>
      <c r="R796" s="102"/>
      <c r="S796" s="170" t="s">
        <v>265</v>
      </c>
      <c r="T796" s="170" t="s">
        <v>596</v>
      </c>
      <c r="U796" s="96"/>
      <c r="V796" s="99"/>
      <c r="W796" s="99"/>
    </row>
    <row r="797" spans="1:23" ht="37.5" x14ac:dyDescent="0.3">
      <c r="C797" s="168">
        <v>3</v>
      </c>
      <c r="D797" s="63" t="s">
        <v>636</v>
      </c>
      <c r="E797" s="168">
        <v>1991</v>
      </c>
      <c r="F797" s="168"/>
      <c r="G797" s="168" t="s">
        <v>34</v>
      </c>
      <c r="H797" s="168">
        <v>3</v>
      </c>
      <c r="I797" s="168">
        <v>2392.7399999999998</v>
      </c>
      <c r="J797" s="64">
        <v>1199.69</v>
      </c>
      <c r="K797" s="64" t="s">
        <v>229</v>
      </c>
      <c r="L797" s="171">
        <f t="shared" si="78"/>
        <v>2589423.2279999997</v>
      </c>
      <c r="M797" s="171">
        <f t="shared" si="79"/>
        <v>55415.858399999997</v>
      </c>
      <c r="N797" s="171">
        <f t="shared" si="80"/>
        <v>2644839.0863999994</v>
      </c>
      <c r="O797" s="170">
        <v>1082.2</v>
      </c>
      <c r="P797" s="170">
        <v>23.16</v>
      </c>
      <c r="Q797" s="170"/>
      <c r="R797" s="102"/>
      <c r="S797" s="170" t="s">
        <v>265</v>
      </c>
      <c r="T797" s="170" t="s">
        <v>596</v>
      </c>
      <c r="U797" s="96"/>
      <c r="V797" s="99"/>
      <c r="W797" s="99"/>
    </row>
    <row r="798" spans="1:23" ht="37.5" x14ac:dyDescent="0.3">
      <c r="C798" s="168">
        <v>4</v>
      </c>
      <c r="D798" s="63" t="s">
        <v>637</v>
      </c>
      <c r="E798" s="168">
        <v>1999</v>
      </c>
      <c r="F798" s="168"/>
      <c r="G798" s="168" t="s">
        <v>34</v>
      </c>
      <c r="H798" s="168">
        <v>4</v>
      </c>
      <c r="I798" s="168">
        <v>4876.3999999999996</v>
      </c>
      <c r="J798" s="64">
        <v>2627.4</v>
      </c>
      <c r="K798" s="64" t="s">
        <v>229</v>
      </c>
      <c r="L798" s="171">
        <f t="shared" si="78"/>
        <v>5277240.08</v>
      </c>
      <c r="M798" s="171">
        <f t="shared" si="79"/>
        <v>112937.424</v>
      </c>
      <c r="N798" s="171">
        <f t="shared" si="80"/>
        <v>5390177.5039999997</v>
      </c>
      <c r="O798" s="170">
        <v>1082.2</v>
      </c>
      <c r="P798" s="170">
        <v>23.16</v>
      </c>
      <c r="Q798" s="170"/>
      <c r="R798" s="102"/>
      <c r="S798" s="170" t="s">
        <v>265</v>
      </c>
      <c r="T798" s="170" t="s">
        <v>596</v>
      </c>
      <c r="U798" s="96"/>
      <c r="V798" s="99"/>
      <c r="W798" s="99"/>
    </row>
    <row r="799" spans="1:23" ht="37.5" x14ac:dyDescent="0.3">
      <c r="C799" s="168">
        <v>5</v>
      </c>
      <c r="D799" s="63" t="s">
        <v>638</v>
      </c>
      <c r="E799" s="168">
        <v>1967</v>
      </c>
      <c r="F799" s="168"/>
      <c r="G799" s="168" t="s">
        <v>63</v>
      </c>
      <c r="H799" s="168">
        <v>2</v>
      </c>
      <c r="I799" s="168">
        <v>595</v>
      </c>
      <c r="J799" s="64">
        <v>338.3</v>
      </c>
      <c r="K799" s="64" t="s">
        <v>42</v>
      </c>
      <c r="L799" s="171">
        <f t="shared" si="78"/>
        <v>77350</v>
      </c>
      <c r="M799" s="171">
        <f t="shared" si="79"/>
        <v>9436.6999999999989</v>
      </c>
      <c r="N799" s="171">
        <f t="shared" si="80"/>
        <v>86786.7</v>
      </c>
      <c r="O799" s="170">
        <v>130</v>
      </c>
      <c r="P799" s="170">
        <v>15.86</v>
      </c>
      <c r="Q799" s="170"/>
      <c r="R799" s="102"/>
      <c r="S799" s="170" t="s">
        <v>265</v>
      </c>
      <c r="T799" s="170" t="s">
        <v>596</v>
      </c>
      <c r="U799" s="96"/>
      <c r="V799" s="99"/>
      <c r="W799" s="99"/>
    </row>
    <row r="800" spans="1:23" ht="37.5" x14ac:dyDescent="0.3">
      <c r="C800" s="168">
        <v>6</v>
      </c>
      <c r="D800" s="63" t="s">
        <v>639</v>
      </c>
      <c r="E800" s="168">
        <v>1960</v>
      </c>
      <c r="F800" s="168"/>
      <c r="G800" s="168" t="s">
        <v>63</v>
      </c>
      <c r="H800" s="168">
        <v>2</v>
      </c>
      <c r="I800" s="168">
        <v>1310.5999999999999</v>
      </c>
      <c r="J800" s="64">
        <v>751.2</v>
      </c>
      <c r="K800" s="64" t="s">
        <v>42</v>
      </c>
      <c r="L800" s="171">
        <f t="shared" si="78"/>
        <v>170378</v>
      </c>
      <c r="M800" s="171">
        <f t="shared" si="79"/>
        <v>20786.115999999998</v>
      </c>
      <c r="N800" s="171">
        <f t="shared" si="80"/>
        <v>191164.11600000001</v>
      </c>
      <c r="O800" s="170">
        <v>130</v>
      </c>
      <c r="P800" s="170">
        <v>15.86</v>
      </c>
      <c r="Q800" s="170"/>
      <c r="R800" s="102"/>
      <c r="S800" s="170" t="s">
        <v>265</v>
      </c>
      <c r="T800" s="170" t="s">
        <v>596</v>
      </c>
      <c r="U800" s="96"/>
      <c r="V800" s="99"/>
      <c r="W800" s="99"/>
    </row>
    <row r="801" spans="1:23" x14ac:dyDescent="0.3">
      <c r="C801" s="168">
        <v>7</v>
      </c>
      <c r="D801" s="63" t="s">
        <v>640</v>
      </c>
      <c r="E801" s="168">
        <v>1977</v>
      </c>
      <c r="F801" s="168"/>
      <c r="G801" s="168" t="s">
        <v>63</v>
      </c>
      <c r="H801" s="168">
        <v>2</v>
      </c>
      <c r="I801" s="168">
        <v>860</v>
      </c>
      <c r="J801" s="64">
        <v>545.9</v>
      </c>
      <c r="K801" s="64" t="s">
        <v>418</v>
      </c>
      <c r="L801" s="171">
        <f t="shared" si="78"/>
        <v>66615.599999999991</v>
      </c>
      <c r="M801" s="171">
        <f t="shared" si="79"/>
        <v>1427.6</v>
      </c>
      <c r="N801" s="171">
        <f t="shared" si="80"/>
        <v>68043.199999999997</v>
      </c>
      <c r="O801" s="170">
        <v>77.459999999999994</v>
      </c>
      <c r="P801" s="170">
        <v>1.66</v>
      </c>
      <c r="Q801" s="170"/>
      <c r="R801" s="102"/>
      <c r="S801" s="170" t="s">
        <v>265</v>
      </c>
      <c r="T801" s="170" t="s">
        <v>596</v>
      </c>
      <c r="U801" s="96"/>
      <c r="V801" s="99"/>
      <c r="W801" s="99"/>
    </row>
    <row r="802" spans="1:23" x14ac:dyDescent="0.3">
      <c r="C802" s="168">
        <v>8</v>
      </c>
      <c r="D802" s="63" t="s">
        <v>641</v>
      </c>
      <c r="E802" s="168">
        <v>1977</v>
      </c>
      <c r="F802" s="168"/>
      <c r="G802" s="168" t="s">
        <v>63</v>
      </c>
      <c r="H802" s="168">
        <v>2</v>
      </c>
      <c r="I802" s="168">
        <v>861.9</v>
      </c>
      <c r="J802" s="64">
        <v>545.5</v>
      </c>
      <c r="K802" s="64" t="s">
        <v>418</v>
      </c>
      <c r="L802" s="171">
        <f t="shared" si="78"/>
        <v>66762.77399999999</v>
      </c>
      <c r="M802" s="171">
        <f t="shared" si="79"/>
        <v>1430.7539999999999</v>
      </c>
      <c r="N802" s="171">
        <f t="shared" si="80"/>
        <v>68193.527999999991</v>
      </c>
      <c r="O802" s="170">
        <v>77.459999999999994</v>
      </c>
      <c r="P802" s="170">
        <v>1.66</v>
      </c>
      <c r="Q802" s="170"/>
      <c r="R802" s="102"/>
      <c r="S802" s="170" t="s">
        <v>265</v>
      </c>
      <c r="T802" s="170" t="s">
        <v>596</v>
      </c>
      <c r="U802" s="96"/>
      <c r="V802" s="99"/>
      <c r="W802" s="99"/>
    </row>
    <row r="803" spans="1:23" x14ac:dyDescent="0.3">
      <c r="C803" s="168">
        <v>9</v>
      </c>
      <c r="D803" s="63" t="s">
        <v>642</v>
      </c>
      <c r="E803" s="168">
        <v>1977</v>
      </c>
      <c r="F803" s="168"/>
      <c r="G803" s="168" t="s">
        <v>63</v>
      </c>
      <c r="H803" s="168">
        <v>2</v>
      </c>
      <c r="I803" s="168">
        <v>842</v>
      </c>
      <c r="J803" s="64">
        <v>522</v>
      </c>
      <c r="K803" s="64" t="s">
        <v>418</v>
      </c>
      <c r="L803" s="171">
        <f t="shared" si="78"/>
        <v>65221.319999999992</v>
      </c>
      <c r="M803" s="171">
        <f t="shared" si="79"/>
        <v>1397.72</v>
      </c>
      <c r="N803" s="171">
        <f t="shared" si="80"/>
        <v>66619.039999999994</v>
      </c>
      <c r="O803" s="170">
        <v>77.459999999999994</v>
      </c>
      <c r="P803" s="170">
        <v>1.66</v>
      </c>
      <c r="Q803" s="170"/>
      <c r="R803" s="102"/>
      <c r="S803" s="170" t="s">
        <v>265</v>
      </c>
      <c r="T803" s="170" t="s">
        <v>596</v>
      </c>
      <c r="U803" s="96"/>
      <c r="V803" s="99"/>
      <c r="W803" s="99"/>
    </row>
    <row r="804" spans="1:23" x14ac:dyDescent="0.3">
      <c r="C804" s="168">
        <v>10</v>
      </c>
      <c r="D804" s="63" t="s">
        <v>643</v>
      </c>
      <c r="E804" s="168">
        <v>1983</v>
      </c>
      <c r="F804" s="168"/>
      <c r="G804" s="168" t="s">
        <v>83</v>
      </c>
      <c r="H804" s="168">
        <v>3</v>
      </c>
      <c r="I804" s="168">
        <v>2361.1799999999998</v>
      </c>
      <c r="J804" s="64">
        <v>1268.25</v>
      </c>
      <c r="K804" s="64" t="s">
        <v>48</v>
      </c>
      <c r="L804" s="171">
        <f t="shared" si="78"/>
        <v>2394567.0851999996</v>
      </c>
      <c r="M804" s="171">
        <f t="shared" si="79"/>
        <v>51237.605999999992</v>
      </c>
      <c r="N804" s="171">
        <f t="shared" si="80"/>
        <v>2445804.6911999998</v>
      </c>
      <c r="O804" s="170">
        <v>1014.14</v>
      </c>
      <c r="P804" s="170">
        <v>21.7</v>
      </c>
      <c r="Q804" s="170"/>
      <c r="R804" s="102"/>
      <c r="S804" s="170" t="s">
        <v>265</v>
      </c>
      <c r="T804" s="170" t="s">
        <v>596</v>
      </c>
      <c r="U804" s="96"/>
      <c r="V804" s="99"/>
      <c r="W804" s="99"/>
    </row>
    <row r="805" spans="1:23" x14ac:dyDescent="0.3">
      <c r="C805" s="168">
        <v>11</v>
      </c>
      <c r="D805" s="63" t="s">
        <v>644</v>
      </c>
      <c r="E805" s="168">
        <v>1977</v>
      </c>
      <c r="F805" s="168"/>
      <c r="G805" s="168" t="s">
        <v>34</v>
      </c>
      <c r="H805" s="168">
        <v>3</v>
      </c>
      <c r="I805" s="168">
        <v>1814.5</v>
      </c>
      <c r="J805" s="64">
        <v>1002.3</v>
      </c>
      <c r="K805" s="64" t="s">
        <v>229</v>
      </c>
      <c r="L805" s="171">
        <f t="shared" si="78"/>
        <v>1963651.9000000001</v>
      </c>
      <c r="M805" s="171">
        <f t="shared" si="79"/>
        <v>42023.82</v>
      </c>
      <c r="N805" s="171">
        <f t="shared" si="80"/>
        <v>2005675.7200000002</v>
      </c>
      <c r="O805" s="170">
        <v>1082.2</v>
      </c>
      <c r="P805" s="170">
        <v>23.16</v>
      </c>
      <c r="Q805" s="170"/>
      <c r="R805" s="102"/>
      <c r="S805" s="170" t="s">
        <v>265</v>
      </c>
      <c r="T805" s="170" t="s">
        <v>596</v>
      </c>
      <c r="U805" s="96"/>
      <c r="V805" s="99"/>
      <c r="W805" s="99"/>
    </row>
    <row r="806" spans="1:23" x14ac:dyDescent="0.3">
      <c r="C806" s="168"/>
      <c r="D806" s="63"/>
      <c r="E806" s="168"/>
      <c r="F806" s="168"/>
      <c r="G806" s="168"/>
      <c r="H806" s="168"/>
      <c r="I806" s="168"/>
      <c r="J806" s="64"/>
      <c r="K806" s="64" t="s">
        <v>418</v>
      </c>
      <c r="L806" s="171">
        <f>I805*O806</f>
        <v>71527.59</v>
      </c>
      <c r="M806" s="171">
        <f>I805*P806</f>
        <v>1524.1799999999998</v>
      </c>
      <c r="N806" s="171">
        <f t="shared" si="80"/>
        <v>73051.76999999999</v>
      </c>
      <c r="O806" s="170">
        <v>39.42</v>
      </c>
      <c r="P806" s="170">
        <v>0.84</v>
      </c>
      <c r="Q806" s="170"/>
      <c r="R806" s="102"/>
      <c r="S806" s="170" t="s">
        <v>265</v>
      </c>
      <c r="T806" s="170" t="s">
        <v>596</v>
      </c>
      <c r="U806" s="96"/>
      <c r="V806" s="99"/>
      <c r="W806" s="99"/>
    </row>
    <row r="807" spans="1:23" x14ac:dyDescent="0.3">
      <c r="C807" s="168">
        <v>12</v>
      </c>
      <c r="D807" s="63" t="s">
        <v>645</v>
      </c>
      <c r="E807" s="168">
        <v>1985</v>
      </c>
      <c r="F807" s="168"/>
      <c r="G807" s="168" t="s">
        <v>34</v>
      </c>
      <c r="H807" s="168">
        <v>3</v>
      </c>
      <c r="I807" s="168">
        <v>3169.7</v>
      </c>
      <c r="J807" s="64">
        <v>1287.7</v>
      </c>
      <c r="K807" s="64" t="s">
        <v>418</v>
      </c>
      <c r="L807" s="171">
        <f>I807*O807</f>
        <v>124949.57399999999</v>
      </c>
      <c r="M807" s="171">
        <f>I807*P807</f>
        <v>2662.5479999999998</v>
      </c>
      <c r="N807" s="171">
        <f t="shared" si="80"/>
        <v>127612.12199999999</v>
      </c>
      <c r="O807" s="170">
        <v>39.42</v>
      </c>
      <c r="P807" s="170">
        <v>0.84</v>
      </c>
      <c r="Q807" s="170"/>
      <c r="R807" s="102"/>
      <c r="S807" s="170" t="s">
        <v>265</v>
      </c>
      <c r="T807" s="170" t="s">
        <v>596</v>
      </c>
      <c r="U807" s="96"/>
      <c r="V807" s="99"/>
      <c r="W807" s="99"/>
    </row>
    <row r="808" spans="1:23" x14ac:dyDescent="0.3">
      <c r="C808" s="168">
        <v>13</v>
      </c>
      <c r="D808" s="63" t="s">
        <v>646</v>
      </c>
      <c r="E808" s="168">
        <v>1983</v>
      </c>
      <c r="F808" s="168"/>
      <c r="G808" s="168" t="s">
        <v>34</v>
      </c>
      <c r="H808" s="168">
        <v>3</v>
      </c>
      <c r="I808" s="168">
        <v>2674.8</v>
      </c>
      <c r="J808" s="64">
        <v>1275.0999999999999</v>
      </c>
      <c r="K808" s="64" t="s">
        <v>229</v>
      </c>
      <c r="L808" s="171">
        <f>I808*O808</f>
        <v>2894668.5600000005</v>
      </c>
      <c r="M808" s="171">
        <f>I808*P808</f>
        <v>61948.368000000002</v>
      </c>
      <c r="N808" s="171">
        <f t="shared" si="80"/>
        <v>2956616.9280000003</v>
      </c>
      <c r="O808" s="170">
        <v>1082.2</v>
      </c>
      <c r="P808" s="170">
        <v>23.16</v>
      </c>
      <c r="Q808" s="170"/>
      <c r="R808" s="102"/>
      <c r="S808" s="170" t="s">
        <v>265</v>
      </c>
      <c r="T808" s="170" t="s">
        <v>596</v>
      </c>
      <c r="U808" s="96"/>
      <c r="V808" s="99"/>
      <c r="W808" s="99"/>
    </row>
    <row r="809" spans="1:23" s="61" customFormat="1" x14ac:dyDescent="0.3">
      <c r="A809" s="133"/>
      <c r="B809" s="1"/>
      <c r="C809" s="168">
        <v>14</v>
      </c>
      <c r="D809" s="63" t="s">
        <v>647</v>
      </c>
      <c r="E809" s="168">
        <v>1987</v>
      </c>
      <c r="F809" s="168"/>
      <c r="G809" s="168" t="s">
        <v>34</v>
      </c>
      <c r="H809" s="168">
        <v>3</v>
      </c>
      <c r="I809" s="168">
        <v>2150.9</v>
      </c>
      <c r="J809" s="64">
        <v>1242.7</v>
      </c>
      <c r="K809" s="64" t="s">
        <v>229</v>
      </c>
      <c r="L809" s="171">
        <f>I809*O809</f>
        <v>2327703.98</v>
      </c>
      <c r="M809" s="171">
        <f>I809*P809</f>
        <v>49814.844000000005</v>
      </c>
      <c r="N809" s="171">
        <f t="shared" si="80"/>
        <v>2377518.824</v>
      </c>
      <c r="O809" s="170">
        <v>1082.2</v>
      </c>
      <c r="P809" s="170">
        <v>23.16</v>
      </c>
      <c r="Q809" s="170"/>
      <c r="R809" s="102"/>
      <c r="S809" s="170" t="s">
        <v>265</v>
      </c>
      <c r="T809" s="170" t="s">
        <v>596</v>
      </c>
      <c r="U809" s="100" t="s">
        <v>600</v>
      </c>
      <c r="V809" s="97"/>
      <c r="W809" s="97"/>
    </row>
    <row r="810" spans="1:23" s="61" customFormat="1" x14ac:dyDescent="0.3">
      <c r="A810" s="133"/>
      <c r="B810" s="1"/>
      <c r="C810" s="32"/>
      <c r="D810" s="62" t="s">
        <v>76</v>
      </c>
      <c r="E810" s="32"/>
      <c r="F810" s="32"/>
      <c r="G810" s="32"/>
      <c r="H810" s="32"/>
      <c r="I810" s="32"/>
      <c r="J810" s="27"/>
      <c r="K810" s="27"/>
      <c r="L810" s="30">
        <f>SUM(L811:L895)</f>
        <v>34636213.1734</v>
      </c>
      <c r="M810" s="30">
        <f>SUM(M811:M895)</f>
        <v>2263915.4830999998</v>
      </c>
      <c r="N810" s="30">
        <f>SUM(N811:N895)</f>
        <v>36900128.656500004</v>
      </c>
      <c r="O810" s="24"/>
      <c r="P810" s="24"/>
      <c r="Q810" s="24"/>
      <c r="R810" s="47"/>
      <c r="S810" s="170"/>
      <c r="T810" s="170"/>
      <c r="U810" s="101"/>
      <c r="V810" s="97"/>
      <c r="W810" s="97"/>
    </row>
    <row r="811" spans="1:23" ht="37.5" x14ac:dyDescent="0.3">
      <c r="C811" s="168">
        <v>1</v>
      </c>
      <c r="D811" s="63" t="s">
        <v>648</v>
      </c>
      <c r="E811" s="168">
        <v>1972</v>
      </c>
      <c r="F811" s="168"/>
      <c r="G811" s="168" t="s">
        <v>34</v>
      </c>
      <c r="H811" s="168">
        <v>2</v>
      </c>
      <c r="I811" s="168">
        <v>598.1</v>
      </c>
      <c r="J811" s="64">
        <v>398.1</v>
      </c>
      <c r="K811" s="64" t="s">
        <v>42</v>
      </c>
      <c r="L811" s="171">
        <f t="shared" ref="L811:L819" si="81">I811*O811</f>
        <v>72818.675000000003</v>
      </c>
      <c r="M811" s="171">
        <f t="shared" ref="M811:M819" si="82">I811*P811</f>
        <v>9085.1389999999992</v>
      </c>
      <c r="N811" s="171">
        <f t="shared" ref="N811:N874" si="83">L811+M811</f>
        <v>81903.813999999998</v>
      </c>
      <c r="O811" s="170">
        <v>121.75</v>
      </c>
      <c r="P811" s="170">
        <v>15.19</v>
      </c>
      <c r="Q811" s="170"/>
      <c r="R811" s="102"/>
      <c r="S811" s="170" t="s">
        <v>265</v>
      </c>
      <c r="T811" s="170" t="s">
        <v>596</v>
      </c>
      <c r="U811" s="96" t="s">
        <v>589</v>
      </c>
      <c r="V811" s="99"/>
      <c r="W811" s="99"/>
    </row>
    <row r="812" spans="1:23" ht="37.5" x14ac:dyDescent="0.3">
      <c r="C812" s="168">
        <v>2</v>
      </c>
      <c r="D812" s="63" t="s">
        <v>649</v>
      </c>
      <c r="E812" s="168">
        <v>1990</v>
      </c>
      <c r="F812" s="168"/>
      <c r="G812" s="168" t="s">
        <v>34</v>
      </c>
      <c r="H812" s="168">
        <v>2</v>
      </c>
      <c r="I812" s="168">
        <v>2141.6</v>
      </c>
      <c r="J812" s="64">
        <v>932.5</v>
      </c>
      <c r="K812" s="64" t="s">
        <v>53</v>
      </c>
      <c r="L812" s="171">
        <f t="shared" si="81"/>
        <v>77889.991999999998</v>
      </c>
      <c r="M812" s="171">
        <f t="shared" si="82"/>
        <v>29682.575999999997</v>
      </c>
      <c r="N812" s="171">
        <f t="shared" si="83"/>
        <v>107572.568</v>
      </c>
      <c r="O812" s="170">
        <v>36.369999999999997</v>
      </c>
      <c r="P812" s="170">
        <v>13.86</v>
      </c>
      <c r="Q812" s="170"/>
      <c r="R812" s="102"/>
      <c r="S812" s="170" t="s">
        <v>265</v>
      </c>
      <c r="T812" s="170" t="s">
        <v>596</v>
      </c>
      <c r="U812" s="96" t="s">
        <v>650</v>
      </c>
      <c r="V812" s="99"/>
      <c r="W812" s="99"/>
    </row>
    <row r="813" spans="1:23" ht="37.5" x14ac:dyDescent="0.3">
      <c r="C813" s="168">
        <v>3</v>
      </c>
      <c r="D813" s="63" t="s">
        <v>651</v>
      </c>
      <c r="E813" s="168">
        <v>1970</v>
      </c>
      <c r="F813" s="168"/>
      <c r="G813" s="168" t="s">
        <v>63</v>
      </c>
      <c r="H813" s="168">
        <v>2</v>
      </c>
      <c r="I813" s="168">
        <v>769.2</v>
      </c>
      <c r="J813" s="64">
        <v>363.2</v>
      </c>
      <c r="K813" s="64" t="s">
        <v>42</v>
      </c>
      <c r="L813" s="171">
        <f t="shared" si="81"/>
        <v>121902.81600000001</v>
      </c>
      <c r="M813" s="171">
        <f t="shared" si="82"/>
        <v>12207.204</v>
      </c>
      <c r="N813" s="171">
        <f t="shared" si="83"/>
        <v>134110.02000000002</v>
      </c>
      <c r="O813" s="170">
        <v>158.47999999999999</v>
      </c>
      <c r="P813" s="170">
        <v>15.87</v>
      </c>
      <c r="Q813" s="170"/>
      <c r="R813" s="102"/>
      <c r="S813" s="170" t="s">
        <v>265</v>
      </c>
      <c r="T813" s="170" t="s">
        <v>596</v>
      </c>
      <c r="U813" s="96" t="s">
        <v>600</v>
      </c>
      <c r="V813" s="99"/>
      <c r="W813" s="99"/>
    </row>
    <row r="814" spans="1:23" ht="37.5" x14ac:dyDescent="0.3">
      <c r="C814" s="168">
        <v>4</v>
      </c>
      <c r="D814" s="63" t="s">
        <v>652</v>
      </c>
      <c r="E814" s="168">
        <v>1971</v>
      </c>
      <c r="F814" s="168"/>
      <c r="G814" s="168" t="s">
        <v>63</v>
      </c>
      <c r="H814" s="168">
        <v>2</v>
      </c>
      <c r="I814" s="168">
        <v>857.1</v>
      </c>
      <c r="J814" s="64">
        <v>447.3</v>
      </c>
      <c r="K814" s="64" t="s">
        <v>42</v>
      </c>
      <c r="L814" s="171">
        <f t="shared" si="81"/>
        <v>135833.20799999998</v>
      </c>
      <c r="M814" s="171">
        <f t="shared" si="82"/>
        <v>13602.177</v>
      </c>
      <c r="N814" s="171">
        <f t="shared" si="83"/>
        <v>149435.38499999998</v>
      </c>
      <c r="O814" s="170">
        <v>158.47999999999999</v>
      </c>
      <c r="P814" s="170">
        <v>15.87</v>
      </c>
      <c r="Q814" s="170"/>
      <c r="R814" s="102"/>
      <c r="S814" s="170" t="s">
        <v>265</v>
      </c>
      <c r="T814" s="170" t="s">
        <v>596</v>
      </c>
      <c r="U814" s="96" t="s">
        <v>600</v>
      </c>
      <c r="V814" s="99"/>
      <c r="W814" s="99"/>
    </row>
    <row r="815" spans="1:23" ht="37.5" x14ac:dyDescent="0.3">
      <c r="C815" s="168">
        <v>5</v>
      </c>
      <c r="D815" s="63" t="s">
        <v>653</v>
      </c>
      <c r="E815" s="168">
        <v>1972</v>
      </c>
      <c r="F815" s="168"/>
      <c r="G815" s="168" t="s">
        <v>63</v>
      </c>
      <c r="H815" s="168">
        <v>2</v>
      </c>
      <c r="I815" s="168">
        <v>912</v>
      </c>
      <c r="J815" s="64">
        <v>503.2</v>
      </c>
      <c r="K815" s="64" t="s">
        <v>42</v>
      </c>
      <c r="L815" s="171">
        <f t="shared" si="81"/>
        <v>144533.75999999998</v>
      </c>
      <c r="M815" s="171">
        <f t="shared" si="82"/>
        <v>14473.439999999999</v>
      </c>
      <c r="N815" s="171">
        <f t="shared" si="83"/>
        <v>159007.19999999998</v>
      </c>
      <c r="O815" s="170">
        <v>158.47999999999999</v>
      </c>
      <c r="P815" s="170">
        <v>15.87</v>
      </c>
      <c r="Q815" s="170"/>
      <c r="R815" s="102"/>
      <c r="S815" s="170" t="s">
        <v>265</v>
      </c>
      <c r="T815" s="170" t="s">
        <v>596</v>
      </c>
      <c r="U815" s="96" t="s">
        <v>600</v>
      </c>
      <c r="V815" s="99"/>
      <c r="W815" s="99"/>
    </row>
    <row r="816" spans="1:23" ht="37.5" x14ac:dyDescent="0.3">
      <c r="C816" s="168">
        <v>6</v>
      </c>
      <c r="D816" s="63" t="s">
        <v>654</v>
      </c>
      <c r="E816" s="168">
        <v>1970</v>
      </c>
      <c r="F816" s="168"/>
      <c r="G816" s="168" t="s">
        <v>34</v>
      </c>
      <c r="H816" s="168">
        <v>2</v>
      </c>
      <c r="I816" s="168">
        <v>1742.7</v>
      </c>
      <c r="J816" s="64">
        <v>976.4</v>
      </c>
      <c r="K816" s="64" t="s">
        <v>42</v>
      </c>
      <c r="L816" s="171">
        <f t="shared" si="81"/>
        <v>298001.7</v>
      </c>
      <c r="M816" s="171">
        <f t="shared" si="82"/>
        <v>27569.514000000003</v>
      </c>
      <c r="N816" s="171">
        <f t="shared" si="83"/>
        <v>325571.21400000004</v>
      </c>
      <c r="O816" s="170">
        <v>171</v>
      </c>
      <c r="P816" s="170">
        <v>15.82</v>
      </c>
      <c r="Q816" s="170"/>
      <c r="R816" s="102"/>
      <c r="S816" s="170" t="s">
        <v>265</v>
      </c>
      <c r="T816" s="170" t="s">
        <v>596</v>
      </c>
      <c r="U816" s="96"/>
      <c r="V816" s="99"/>
      <c r="W816" s="99"/>
    </row>
    <row r="817" spans="3:23" ht="37.5" x14ac:dyDescent="0.3">
      <c r="C817" s="168">
        <v>7</v>
      </c>
      <c r="D817" s="63" t="s">
        <v>655</v>
      </c>
      <c r="E817" s="168">
        <v>1990</v>
      </c>
      <c r="F817" s="168"/>
      <c r="G817" s="168" t="s">
        <v>34</v>
      </c>
      <c r="H817" s="168">
        <v>3</v>
      </c>
      <c r="I817" s="168">
        <v>1790.4</v>
      </c>
      <c r="J817" s="64">
        <v>888.3</v>
      </c>
      <c r="K817" s="64" t="s">
        <v>42</v>
      </c>
      <c r="L817" s="171">
        <f t="shared" si="81"/>
        <v>278407.2</v>
      </c>
      <c r="M817" s="171">
        <f t="shared" si="82"/>
        <v>26802.288000000004</v>
      </c>
      <c r="N817" s="171">
        <f t="shared" si="83"/>
        <v>305209.48800000001</v>
      </c>
      <c r="O817" s="170">
        <v>155.5</v>
      </c>
      <c r="P817" s="170">
        <v>14.97</v>
      </c>
      <c r="Q817" s="170"/>
      <c r="R817" s="102"/>
      <c r="S817" s="170" t="s">
        <v>265</v>
      </c>
      <c r="T817" s="170" t="s">
        <v>596</v>
      </c>
      <c r="U817" s="96"/>
      <c r="V817" s="99"/>
      <c r="W817" s="99"/>
    </row>
    <row r="818" spans="3:23" ht="37.5" x14ac:dyDescent="0.3">
      <c r="C818" s="168">
        <v>8</v>
      </c>
      <c r="D818" s="63" t="s">
        <v>656</v>
      </c>
      <c r="E818" s="168">
        <v>1986</v>
      </c>
      <c r="F818" s="168"/>
      <c r="G818" s="168" t="s">
        <v>34</v>
      </c>
      <c r="H818" s="168">
        <v>3</v>
      </c>
      <c r="I818" s="168">
        <v>1943.9</v>
      </c>
      <c r="J818" s="64">
        <v>1041.5999999999999</v>
      </c>
      <c r="K818" s="64" t="s">
        <v>42</v>
      </c>
      <c r="L818" s="171">
        <f t="shared" si="81"/>
        <v>302276.45</v>
      </c>
      <c r="M818" s="171">
        <f t="shared" si="82"/>
        <v>29100.183000000001</v>
      </c>
      <c r="N818" s="171">
        <f t="shared" si="83"/>
        <v>331376.63300000003</v>
      </c>
      <c r="O818" s="170">
        <v>155.5</v>
      </c>
      <c r="P818" s="170">
        <v>14.97</v>
      </c>
      <c r="Q818" s="170"/>
      <c r="R818" s="102"/>
      <c r="S818" s="170" t="s">
        <v>265</v>
      </c>
      <c r="T818" s="170" t="s">
        <v>596</v>
      </c>
      <c r="U818" s="96"/>
      <c r="V818" s="99"/>
      <c r="W818" s="99"/>
    </row>
    <row r="819" spans="3:23" ht="37.5" x14ac:dyDescent="0.3">
      <c r="C819" s="168">
        <v>9</v>
      </c>
      <c r="D819" s="63" t="s">
        <v>657</v>
      </c>
      <c r="E819" s="168">
        <v>1955</v>
      </c>
      <c r="F819" s="168"/>
      <c r="G819" s="168" t="s">
        <v>63</v>
      </c>
      <c r="H819" s="168">
        <v>2</v>
      </c>
      <c r="I819" s="168">
        <v>1007.7</v>
      </c>
      <c r="J819" s="64">
        <v>569.70000000000005</v>
      </c>
      <c r="K819" s="64" t="s">
        <v>42</v>
      </c>
      <c r="L819" s="171">
        <f t="shared" si="81"/>
        <v>176347.5</v>
      </c>
      <c r="M819" s="171">
        <f t="shared" si="82"/>
        <v>15992.199000000001</v>
      </c>
      <c r="N819" s="171">
        <f t="shared" si="83"/>
        <v>192339.69899999999</v>
      </c>
      <c r="O819" s="170">
        <v>175</v>
      </c>
      <c r="P819" s="170">
        <v>15.87</v>
      </c>
      <c r="Q819" s="170"/>
      <c r="R819" s="102"/>
      <c r="S819" s="170" t="s">
        <v>265</v>
      </c>
      <c r="T819" s="170" t="s">
        <v>596</v>
      </c>
      <c r="U819" s="96"/>
      <c r="V819" s="99"/>
      <c r="W819" s="99"/>
    </row>
    <row r="820" spans="3:23" ht="37.5" x14ac:dyDescent="0.3">
      <c r="C820" s="168"/>
      <c r="D820" s="63"/>
      <c r="E820" s="168"/>
      <c r="F820" s="168"/>
      <c r="G820" s="168"/>
      <c r="H820" s="168"/>
      <c r="I820" s="168"/>
      <c r="J820" s="64"/>
      <c r="K820" s="64" t="s">
        <v>45</v>
      </c>
      <c r="L820" s="171">
        <f>I819*O820</f>
        <v>467734.03200000006</v>
      </c>
      <c r="M820" s="171">
        <f>I819*P820</f>
        <v>18803.682000000001</v>
      </c>
      <c r="N820" s="171">
        <f t="shared" si="83"/>
        <v>486537.71400000004</v>
      </c>
      <c r="O820" s="170">
        <v>464.16</v>
      </c>
      <c r="P820" s="170">
        <v>18.66</v>
      </c>
      <c r="Q820" s="170"/>
      <c r="R820" s="102"/>
      <c r="S820" s="170" t="s">
        <v>265</v>
      </c>
      <c r="T820" s="170" t="s">
        <v>596</v>
      </c>
      <c r="U820" s="96"/>
      <c r="V820" s="99"/>
      <c r="W820" s="99"/>
    </row>
    <row r="821" spans="3:23" x14ac:dyDescent="0.3">
      <c r="C821" s="168"/>
      <c r="D821" s="63"/>
      <c r="E821" s="168"/>
      <c r="F821" s="168"/>
      <c r="G821" s="168"/>
      <c r="H821" s="168"/>
      <c r="I821" s="168"/>
      <c r="J821" s="64"/>
      <c r="K821" s="64" t="s">
        <v>229</v>
      </c>
      <c r="L821" s="171">
        <f>I819*O821</f>
        <v>1511550</v>
      </c>
      <c r="M821" s="171">
        <f>I819*P821</f>
        <v>40529.694000000003</v>
      </c>
      <c r="N821" s="171">
        <f t="shared" si="83"/>
        <v>1552079.6939999999</v>
      </c>
      <c r="O821" s="170">
        <v>1500</v>
      </c>
      <c r="P821" s="170">
        <v>40.22</v>
      </c>
      <c r="Q821" s="170"/>
      <c r="R821" s="102"/>
      <c r="S821" s="170" t="s">
        <v>265</v>
      </c>
      <c r="T821" s="170" t="s">
        <v>596</v>
      </c>
      <c r="U821" s="96"/>
      <c r="V821" s="99"/>
      <c r="W821" s="99"/>
    </row>
    <row r="822" spans="3:23" ht="37.5" x14ac:dyDescent="0.3">
      <c r="C822" s="168">
        <v>10</v>
      </c>
      <c r="D822" s="63" t="s">
        <v>658</v>
      </c>
      <c r="E822" s="168">
        <v>1957</v>
      </c>
      <c r="F822" s="168"/>
      <c r="G822" s="168" t="s">
        <v>63</v>
      </c>
      <c r="H822" s="168">
        <v>2</v>
      </c>
      <c r="I822" s="168">
        <v>1031.0999999999999</v>
      </c>
      <c r="J822" s="64">
        <v>582.29999999999995</v>
      </c>
      <c r="K822" s="64" t="s">
        <v>42</v>
      </c>
      <c r="L822" s="171">
        <f>I822*O822</f>
        <v>180442.49999999997</v>
      </c>
      <c r="M822" s="171">
        <f>I822*P822</f>
        <v>16363.556999999997</v>
      </c>
      <c r="N822" s="171">
        <f t="shared" si="83"/>
        <v>196806.05699999997</v>
      </c>
      <c r="O822" s="170">
        <v>175</v>
      </c>
      <c r="P822" s="170">
        <v>15.87</v>
      </c>
      <c r="Q822" s="170"/>
      <c r="R822" s="102"/>
      <c r="S822" s="170" t="s">
        <v>265</v>
      </c>
      <c r="T822" s="170" t="s">
        <v>596</v>
      </c>
      <c r="U822" s="96"/>
      <c r="V822" s="99"/>
      <c r="W822" s="99"/>
    </row>
    <row r="823" spans="3:23" ht="37.5" x14ac:dyDescent="0.3">
      <c r="C823" s="168"/>
      <c r="D823" s="63"/>
      <c r="E823" s="168"/>
      <c r="F823" s="168"/>
      <c r="G823" s="168"/>
      <c r="H823" s="168"/>
      <c r="I823" s="168"/>
      <c r="J823" s="64"/>
      <c r="K823" s="64" t="s">
        <v>45</v>
      </c>
      <c r="L823" s="171">
        <f>I822*O823</f>
        <v>478595.37599999999</v>
      </c>
      <c r="M823" s="171">
        <f>I822*P823</f>
        <v>19240.325999999997</v>
      </c>
      <c r="N823" s="171">
        <f t="shared" si="83"/>
        <v>497835.70199999999</v>
      </c>
      <c r="O823" s="170">
        <v>464.16</v>
      </c>
      <c r="P823" s="170">
        <v>18.66</v>
      </c>
      <c r="Q823" s="170"/>
      <c r="R823" s="102"/>
      <c r="S823" s="170" t="s">
        <v>265</v>
      </c>
      <c r="T823" s="170" t="s">
        <v>596</v>
      </c>
      <c r="U823" s="96"/>
      <c r="V823" s="99"/>
      <c r="W823" s="99"/>
    </row>
    <row r="824" spans="3:23" x14ac:dyDescent="0.3">
      <c r="C824" s="168"/>
      <c r="D824" s="63"/>
      <c r="E824" s="168"/>
      <c r="F824" s="168"/>
      <c r="G824" s="168"/>
      <c r="H824" s="168"/>
      <c r="I824" s="168"/>
      <c r="J824" s="64"/>
      <c r="K824" s="64" t="s">
        <v>229</v>
      </c>
      <c r="L824" s="171">
        <f>I822*O824</f>
        <v>1546649.9999999998</v>
      </c>
      <c r="M824" s="171">
        <f>I822*P824</f>
        <v>41470.841999999997</v>
      </c>
      <c r="N824" s="171">
        <f t="shared" si="83"/>
        <v>1588120.8419999997</v>
      </c>
      <c r="O824" s="170">
        <v>1500</v>
      </c>
      <c r="P824" s="170">
        <v>40.22</v>
      </c>
      <c r="Q824" s="170"/>
      <c r="R824" s="102"/>
      <c r="S824" s="170" t="s">
        <v>265</v>
      </c>
      <c r="T824" s="170" t="s">
        <v>596</v>
      </c>
      <c r="U824" s="96"/>
      <c r="V824" s="99"/>
      <c r="W824" s="99"/>
    </row>
    <row r="825" spans="3:23" ht="37.5" x14ac:dyDescent="0.3">
      <c r="C825" s="168">
        <v>11</v>
      </c>
      <c r="D825" s="63" t="s">
        <v>659</v>
      </c>
      <c r="E825" s="168">
        <v>1959</v>
      </c>
      <c r="F825" s="168"/>
      <c r="G825" s="168" t="s">
        <v>63</v>
      </c>
      <c r="H825" s="168">
        <v>2</v>
      </c>
      <c r="I825" s="168">
        <v>1012.5</v>
      </c>
      <c r="J825" s="64">
        <v>570</v>
      </c>
      <c r="K825" s="64" t="s">
        <v>42</v>
      </c>
      <c r="L825" s="171">
        <f>I825*O825</f>
        <v>177187.5</v>
      </c>
      <c r="M825" s="171">
        <f>I825*P825</f>
        <v>16068.375</v>
      </c>
      <c r="N825" s="171">
        <f t="shared" si="83"/>
        <v>193255.875</v>
      </c>
      <c r="O825" s="170">
        <v>175</v>
      </c>
      <c r="P825" s="170">
        <v>15.87</v>
      </c>
      <c r="Q825" s="170"/>
      <c r="R825" s="102"/>
      <c r="S825" s="170" t="s">
        <v>265</v>
      </c>
      <c r="T825" s="170" t="s">
        <v>596</v>
      </c>
      <c r="U825" s="96"/>
      <c r="V825" s="99"/>
      <c r="W825" s="99"/>
    </row>
    <row r="826" spans="3:23" ht="37.5" x14ac:dyDescent="0.3">
      <c r="C826" s="168"/>
      <c r="D826" s="63"/>
      <c r="E826" s="168"/>
      <c r="F826" s="168"/>
      <c r="G826" s="168"/>
      <c r="H826" s="168"/>
      <c r="I826" s="168"/>
      <c r="J826" s="64"/>
      <c r="K826" s="64" t="s">
        <v>45</v>
      </c>
      <c r="L826" s="171">
        <f>I825*O826</f>
        <v>469962</v>
      </c>
      <c r="M826" s="171">
        <f>I825*P826</f>
        <v>18893.25</v>
      </c>
      <c r="N826" s="171">
        <f t="shared" si="83"/>
        <v>488855.25</v>
      </c>
      <c r="O826" s="170">
        <v>464.16</v>
      </c>
      <c r="P826" s="170">
        <v>18.66</v>
      </c>
      <c r="Q826" s="170"/>
      <c r="R826" s="102"/>
      <c r="S826" s="170" t="s">
        <v>265</v>
      </c>
      <c r="T826" s="170" t="s">
        <v>596</v>
      </c>
      <c r="U826" s="96"/>
      <c r="V826" s="99"/>
      <c r="W826" s="99"/>
    </row>
    <row r="827" spans="3:23" x14ac:dyDescent="0.3">
      <c r="C827" s="168"/>
      <c r="D827" s="63"/>
      <c r="E827" s="168"/>
      <c r="F827" s="168"/>
      <c r="G827" s="168"/>
      <c r="H827" s="168"/>
      <c r="I827" s="168"/>
      <c r="J827" s="64"/>
      <c r="K827" s="64" t="s">
        <v>229</v>
      </c>
      <c r="L827" s="171">
        <f>I825*O827</f>
        <v>1518750</v>
      </c>
      <c r="M827" s="171">
        <f>I825*P827</f>
        <v>40722.75</v>
      </c>
      <c r="N827" s="171">
        <f t="shared" si="83"/>
        <v>1559472.75</v>
      </c>
      <c r="O827" s="170">
        <v>1500</v>
      </c>
      <c r="P827" s="170">
        <v>40.22</v>
      </c>
      <c r="Q827" s="170"/>
      <c r="R827" s="102"/>
      <c r="S827" s="170" t="s">
        <v>265</v>
      </c>
      <c r="T827" s="170" t="s">
        <v>596</v>
      </c>
      <c r="U827" s="96"/>
      <c r="V827" s="99"/>
      <c r="W827" s="99"/>
    </row>
    <row r="828" spans="3:23" ht="37.5" x14ac:dyDescent="0.3">
      <c r="C828" s="168">
        <v>12</v>
      </c>
      <c r="D828" s="63" t="s">
        <v>660</v>
      </c>
      <c r="E828" s="168">
        <v>1961</v>
      </c>
      <c r="F828" s="168"/>
      <c r="G828" s="168" t="s">
        <v>63</v>
      </c>
      <c r="H828" s="168">
        <v>1</v>
      </c>
      <c r="I828" s="168">
        <v>1017.2</v>
      </c>
      <c r="J828" s="64">
        <v>581</v>
      </c>
      <c r="K828" s="64" t="s">
        <v>42</v>
      </c>
      <c r="L828" s="171">
        <f>I828*O828</f>
        <v>170340.31200000001</v>
      </c>
      <c r="M828" s="171">
        <f>I828*P828</f>
        <v>15522.472</v>
      </c>
      <c r="N828" s="171">
        <f t="shared" si="83"/>
        <v>185862.78400000001</v>
      </c>
      <c r="O828" s="170">
        <v>167.46</v>
      </c>
      <c r="P828" s="170">
        <v>15.26</v>
      </c>
      <c r="Q828" s="170"/>
      <c r="R828" s="102"/>
      <c r="S828" s="170" t="s">
        <v>265</v>
      </c>
      <c r="T828" s="170" t="s">
        <v>596</v>
      </c>
      <c r="U828" s="96"/>
      <c r="V828" s="99"/>
      <c r="W828" s="99"/>
    </row>
    <row r="829" spans="3:23" ht="37.5" x14ac:dyDescent="0.3">
      <c r="C829" s="168"/>
      <c r="D829" s="63"/>
      <c r="E829" s="168"/>
      <c r="F829" s="168"/>
      <c r="G829" s="168"/>
      <c r="H829" s="168"/>
      <c r="I829" s="168"/>
      <c r="J829" s="64"/>
      <c r="K829" s="64" t="s">
        <v>45</v>
      </c>
      <c r="L829" s="171">
        <f>I828*O829</f>
        <v>472143.55200000003</v>
      </c>
      <c r="M829" s="171">
        <f>I828*P829</f>
        <v>18980.952000000001</v>
      </c>
      <c r="N829" s="171">
        <f t="shared" si="83"/>
        <v>491124.50400000002</v>
      </c>
      <c r="O829" s="170">
        <v>464.16</v>
      </c>
      <c r="P829" s="170">
        <v>18.66</v>
      </c>
      <c r="Q829" s="170"/>
      <c r="R829" s="102"/>
      <c r="S829" s="170" t="s">
        <v>265</v>
      </c>
      <c r="T829" s="170" t="s">
        <v>596</v>
      </c>
      <c r="U829" s="96"/>
      <c r="V829" s="99"/>
      <c r="W829" s="99"/>
    </row>
    <row r="830" spans="3:23" x14ac:dyDescent="0.3">
      <c r="C830" s="168"/>
      <c r="D830" s="63"/>
      <c r="E830" s="168"/>
      <c r="F830" s="168"/>
      <c r="G830" s="168"/>
      <c r="H830" s="168"/>
      <c r="I830" s="168"/>
      <c r="J830" s="64"/>
      <c r="K830" s="64" t="s">
        <v>229</v>
      </c>
      <c r="L830" s="171">
        <f>I828*O830</f>
        <v>1525800</v>
      </c>
      <c r="M830" s="171">
        <f>I828*P830</f>
        <v>36130.944000000003</v>
      </c>
      <c r="N830" s="171">
        <f t="shared" si="83"/>
        <v>1561930.9439999999</v>
      </c>
      <c r="O830" s="170">
        <v>1500</v>
      </c>
      <c r="P830" s="170">
        <v>35.520000000000003</v>
      </c>
      <c r="Q830" s="170"/>
      <c r="R830" s="102"/>
      <c r="S830" s="170" t="s">
        <v>265</v>
      </c>
      <c r="T830" s="170" t="s">
        <v>596</v>
      </c>
      <c r="U830" s="96"/>
      <c r="V830" s="99"/>
      <c r="W830" s="99"/>
    </row>
    <row r="831" spans="3:23" x14ac:dyDescent="0.3">
      <c r="C831" s="168">
        <v>13</v>
      </c>
      <c r="D831" s="63" t="s">
        <v>661</v>
      </c>
      <c r="E831" s="168">
        <v>1961</v>
      </c>
      <c r="F831" s="168"/>
      <c r="G831" s="168" t="s">
        <v>63</v>
      </c>
      <c r="H831" s="168">
        <v>2</v>
      </c>
      <c r="I831" s="168">
        <v>1038.3</v>
      </c>
      <c r="J831" s="64">
        <v>590.4</v>
      </c>
      <c r="K831" s="64" t="s">
        <v>229</v>
      </c>
      <c r="L831" s="171">
        <f>I831*O831</f>
        <v>1557450</v>
      </c>
      <c r="M831" s="171">
        <f>I831*P831</f>
        <v>36880.416000000005</v>
      </c>
      <c r="N831" s="171">
        <f t="shared" si="83"/>
        <v>1594330.416</v>
      </c>
      <c r="O831" s="170">
        <v>1500</v>
      </c>
      <c r="P831" s="170">
        <v>35.520000000000003</v>
      </c>
      <c r="Q831" s="170"/>
      <c r="R831" s="102"/>
      <c r="S831" s="170" t="s">
        <v>265</v>
      </c>
      <c r="T831" s="170" t="s">
        <v>596</v>
      </c>
      <c r="U831" s="96"/>
      <c r="V831" s="99"/>
      <c r="W831" s="99"/>
    </row>
    <row r="832" spans="3:23" ht="37.5" x14ac:dyDescent="0.3">
      <c r="C832" s="168"/>
      <c r="D832" s="63"/>
      <c r="E832" s="168"/>
      <c r="F832" s="168"/>
      <c r="G832" s="168"/>
      <c r="H832" s="168"/>
      <c r="I832" s="168"/>
      <c r="J832" s="64"/>
      <c r="K832" s="64" t="s">
        <v>45</v>
      </c>
      <c r="L832" s="171">
        <f>I831*O832</f>
        <v>481937.32799999998</v>
      </c>
      <c r="M832" s="171">
        <f>I831*P832</f>
        <v>19374.678</v>
      </c>
      <c r="N832" s="171">
        <f t="shared" si="83"/>
        <v>501312.00599999999</v>
      </c>
      <c r="O832" s="170">
        <v>464.16</v>
      </c>
      <c r="P832" s="170">
        <v>18.66</v>
      </c>
      <c r="Q832" s="170"/>
      <c r="R832" s="102"/>
      <c r="S832" s="170" t="s">
        <v>265</v>
      </c>
      <c r="T832" s="170" t="s">
        <v>596</v>
      </c>
      <c r="U832" s="96"/>
      <c r="V832" s="99"/>
      <c r="W832" s="99"/>
    </row>
    <row r="833" spans="3:23" ht="37.5" x14ac:dyDescent="0.3">
      <c r="C833" s="168">
        <v>14</v>
      </c>
      <c r="D833" s="63" t="s">
        <v>662</v>
      </c>
      <c r="E833" s="168">
        <v>1991</v>
      </c>
      <c r="F833" s="168"/>
      <c r="G833" s="168" t="s">
        <v>34</v>
      </c>
      <c r="H833" s="168">
        <v>3</v>
      </c>
      <c r="I833" s="168">
        <v>3205.7</v>
      </c>
      <c r="J833" s="64">
        <v>1486.3</v>
      </c>
      <c r="K833" s="64" t="s">
        <v>53</v>
      </c>
      <c r="L833" s="171">
        <f>I833*O833</f>
        <v>113898.52099999999</v>
      </c>
      <c r="M833" s="171">
        <f>I833*P833</f>
        <v>36577.036999999997</v>
      </c>
      <c r="N833" s="171">
        <f t="shared" si="83"/>
        <v>150475.55799999999</v>
      </c>
      <c r="O833" s="170">
        <v>35.53</v>
      </c>
      <c r="P833" s="170">
        <v>11.41</v>
      </c>
      <c r="Q833" s="170"/>
      <c r="R833" s="102"/>
      <c r="S833" s="170" t="s">
        <v>265</v>
      </c>
      <c r="T833" s="170" t="s">
        <v>596</v>
      </c>
      <c r="U833" s="96"/>
      <c r="V833" s="99"/>
      <c r="W833" s="99"/>
    </row>
    <row r="834" spans="3:23" x14ac:dyDescent="0.3">
      <c r="C834" s="168"/>
      <c r="D834" s="63"/>
      <c r="E834" s="168"/>
      <c r="F834" s="168"/>
      <c r="G834" s="168"/>
      <c r="H834" s="168"/>
      <c r="I834" s="168"/>
      <c r="J834" s="64"/>
      <c r="K834" s="64" t="s">
        <v>229</v>
      </c>
      <c r="L834" s="171">
        <f>I833*O834</f>
        <v>3469208.54</v>
      </c>
      <c r="M834" s="171">
        <f>I833*P834</f>
        <v>74244.012000000002</v>
      </c>
      <c r="N834" s="171">
        <f t="shared" si="83"/>
        <v>3543452.5520000001</v>
      </c>
      <c r="O834" s="170">
        <v>1082.2</v>
      </c>
      <c r="P834" s="170">
        <v>23.16</v>
      </c>
      <c r="Q834" s="170"/>
      <c r="R834" s="102"/>
      <c r="S834" s="170" t="s">
        <v>265</v>
      </c>
      <c r="T834" s="170" t="s">
        <v>596</v>
      </c>
      <c r="U834" s="96"/>
      <c r="V834" s="99"/>
      <c r="W834" s="99"/>
    </row>
    <row r="835" spans="3:23" ht="37.5" x14ac:dyDescent="0.3">
      <c r="C835" s="168">
        <v>15</v>
      </c>
      <c r="D835" s="63" t="s">
        <v>663</v>
      </c>
      <c r="E835" s="168">
        <v>1973</v>
      </c>
      <c r="F835" s="168"/>
      <c r="G835" s="168" t="s">
        <v>63</v>
      </c>
      <c r="H835" s="168">
        <v>2</v>
      </c>
      <c r="I835" s="168">
        <v>619.6</v>
      </c>
      <c r="J835" s="64">
        <v>379.2</v>
      </c>
      <c r="K835" s="64" t="s">
        <v>42</v>
      </c>
      <c r="L835" s="171">
        <f>I835*O835</f>
        <v>80548</v>
      </c>
      <c r="M835" s="171">
        <f>I835*P835</f>
        <v>9826.8559999999998</v>
      </c>
      <c r="N835" s="171">
        <f t="shared" si="83"/>
        <v>90374.856</v>
      </c>
      <c r="O835" s="170">
        <v>130</v>
      </c>
      <c r="P835" s="170">
        <v>15.86</v>
      </c>
      <c r="Q835" s="170"/>
      <c r="R835" s="102"/>
      <c r="S835" s="170" t="s">
        <v>265</v>
      </c>
      <c r="T835" s="170" t="s">
        <v>596</v>
      </c>
      <c r="U835" s="96"/>
      <c r="V835" s="99"/>
      <c r="W835" s="99"/>
    </row>
    <row r="836" spans="3:23" x14ac:dyDescent="0.3">
      <c r="C836" s="168"/>
      <c r="D836" s="63"/>
      <c r="E836" s="168"/>
      <c r="F836" s="168"/>
      <c r="G836" s="168"/>
      <c r="H836" s="168"/>
      <c r="I836" s="168"/>
      <c r="J836" s="64"/>
      <c r="K836" s="64" t="s">
        <v>229</v>
      </c>
      <c r="L836" s="171">
        <f>I835*O836</f>
        <v>929400</v>
      </c>
      <c r="M836" s="171">
        <f>I835*P836</f>
        <v>11282.916000000001</v>
      </c>
      <c r="N836" s="171">
        <f t="shared" si="83"/>
        <v>940682.91599999997</v>
      </c>
      <c r="O836" s="170">
        <v>1500</v>
      </c>
      <c r="P836" s="170">
        <v>18.21</v>
      </c>
      <c r="Q836" s="170"/>
      <c r="R836" s="102"/>
      <c r="S836" s="170" t="s">
        <v>265</v>
      </c>
      <c r="T836" s="170" t="s">
        <v>596</v>
      </c>
      <c r="U836" s="96"/>
      <c r="V836" s="99"/>
      <c r="W836" s="99"/>
    </row>
    <row r="837" spans="3:23" ht="37.5" x14ac:dyDescent="0.3">
      <c r="C837" s="168">
        <v>16</v>
      </c>
      <c r="D837" s="63" t="s">
        <v>664</v>
      </c>
      <c r="E837" s="168">
        <v>1967</v>
      </c>
      <c r="F837" s="168"/>
      <c r="G837" s="168" t="s">
        <v>63</v>
      </c>
      <c r="H837" s="168">
        <v>2</v>
      </c>
      <c r="I837" s="168">
        <v>581.85</v>
      </c>
      <c r="J837" s="64">
        <v>335.32</v>
      </c>
      <c r="K837" s="64" t="s">
        <v>42</v>
      </c>
      <c r="L837" s="171">
        <f>I837*O837</f>
        <v>75640.5</v>
      </c>
      <c r="M837" s="171">
        <f>I837*P837</f>
        <v>9228.1409999999996</v>
      </c>
      <c r="N837" s="171">
        <f t="shared" si="83"/>
        <v>84868.641000000003</v>
      </c>
      <c r="O837" s="170">
        <v>130</v>
      </c>
      <c r="P837" s="170">
        <v>15.86</v>
      </c>
      <c r="Q837" s="170"/>
      <c r="R837" s="102"/>
      <c r="S837" s="170" t="s">
        <v>265</v>
      </c>
      <c r="T837" s="170" t="s">
        <v>596</v>
      </c>
      <c r="U837" s="96"/>
      <c r="V837" s="99"/>
      <c r="W837" s="99"/>
    </row>
    <row r="838" spans="3:23" x14ac:dyDescent="0.3">
      <c r="C838" s="168"/>
      <c r="D838" s="63"/>
      <c r="E838" s="168"/>
      <c r="F838" s="168"/>
      <c r="G838" s="168"/>
      <c r="H838" s="168"/>
      <c r="I838" s="168"/>
      <c r="J838" s="64"/>
      <c r="K838" s="64" t="s">
        <v>229</v>
      </c>
      <c r="L838" s="171">
        <f>I837*O838</f>
        <v>872775</v>
      </c>
      <c r="M838" s="171">
        <f>I837*P838</f>
        <v>10595.488500000001</v>
      </c>
      <c r="N838" s="171">
        <f t="shared" si="83"/>
        <v>883370.48849999998</v>
      </c>
      <c r="O838" s="170">
        <v>1500</v>
      </c>
      <c r="P838" s="170">
        <v>18.21</v>
      </c>
      <c r="Q838" s="170"/>
      <c r="R838" s="102"/>
      <c r="S838" s="170" t="s">
        <v>265</v>
      </c>
      <c r="T838" s="170" t="s">
        <v>596</v>
      </c>
      <c r="U838" s="96"/>
      <c r="V838" s="99"/>
      <c r="W838" s="99"/>
    </row>
    <row r="839" spans="3:23" ht="37.5" x14ac:dyDescent="0.3">
      <c r="C839" s="168">
        <v>17</v>
      </c>
      <c r="D839" s="63" t="s">
        <v>665</v>
      </c>
      <c r="E839" s="168">
        <v>1993</v>
      </c>
      <c r="F839" s="168"/>
      <c r="G839" s="168" t="s">
        <v>63</v>
      </c>
      <c r="H839" s="168">
        <v>2</v>
      </c>
      <c r="I839" s="168">
        <v>1087.5999999999999</v>
      </c>
      <c r="J839" s="64">
        <v>650.79999999999995</v>
      </c>
      <c r="K839" s="64" t="s">
        <v>42</v>
      </c>
      <c r="L839" s="171">
        <f t="shared" ref="L839:L844" si="84">I839*O839</f>
        <v>178366.4</v>
      </c>
      <c r="M839" s="171">
        <f t="shared" ref="M839:M844" si="85">I839*P839</f>
        <v>16542.396000000001</v>
      </c>
      <c r="N839" s="171">
        <f t="shared" si="83"/>
        <v>194908.796</v>
      </c>
      <c r="O839" s="170">
        <v>164</v>
      </c>
      <c r="P839" s="170">
        <v>15.21</v>
      </c>
      <c r="Q839" s="170"/>
      <c r="R839" s="102"/>
      <c r="S839" s="170" t="s">
        <v>265</v>
      </c>
      <c r="T839" s="170" t="s">
        <v>596</v>
      </c>
      <c r="U839" s="96"/>
      <c r="V839" s="99"/>
      <c r="W839" s="99"/>
    </row>
    <row r="840" spans="3:23" ht="37.5" x14ac:dyDescent="0.3">
      <c r="C840" s="168">
        <v>18</v>
      </c>
      <c r="D840" s="63" t="s">
        <v>666</v>
      </c>
      <c r="E840" s="168">
        <v>1975</v>
      </c>
      <c r="F840" s="168"/>
      <c r="G840" s="168" t="s">
        <v>63</v>
      </c>
      <c r="H840" s="168">
        <v>2</v>
      </c>
      <c r="I840" s="168">
        <v>953.4</v>
      </c>
      <c r="J840" s="64">
        <v>583.20000000000005</v>
      </c>
      <c r="K840" s="64" t="s">
        <v>42</v>
      </c>
      <c r="L840" s="171">
        <f t="shared" si="84"/>
        <v>159656.364</v>
      </c>
      <c r="M840" s="171">
        <f t="shared" si="85"/>
        <v>14548.884</v>
      </c>
      <c r="N840" s="171">
        <f t="shared" si="83"/>
        <v>174205.24799999999</v>
      </c>
      <c r="O840" s="170">
        <v>167.46</v>
      </c>
      <c r="P840" s="170">
        <v>15.26</v>
      </c>
      <c r="Q840" s="170"/>
      <c r="R840" s="102"/>
      <c r="S840" s="170" t="s">
        <v>265</v>
      </c>
      <c r="T840" s="170" t="s">
        <v>596</v>
      </c>
      <c r="U840" s="96"/>
      <c r="V840" s="99"/>
      <c r="W840" s="99"/>
    </row>
    <row r="841" spans="3:23" ht="37.5" x14ac:dyDescent="0.3">
      <c r="C841" s="168">
        <v>19</v>
      </c>
      <c r="D841" s="63" t="s">
        <v>667</v>
      </c>
      <c r="E841" s="168">
        <v>1980</v>
      </c>
      <c r="F841" s="168"/>
      <c r="G841" s="168" t="s">
        <v>34</v>
      </c>
      <c r="H841" s="168">
        <v>2</v>
      </c>
      <c r="I841" s="168">
        <v>1647.7</v>
      </c>
      <c r="J841" s="64">
        <v>944.8</v>
      </c>
      <c r="K841" s="64" t="s">
        <v>42</v>
      </c>
      <c r="L841" s="171">
        <f t="shared" si="84"/>
        <v>269777.92099999997</v>
      </c>
      <c r="M841" s="171">
        <f t="shared" si="85"/>
        <v>26066.614000000001</v>
      </c>
      <c r="N841" s="171">
        <f t="shared" si="83"/>
        <v>295844.53499999997</v>
      </c>
      <c r="O841" s="170">
        <v>163.72999999999999</v>
      </c>
      <c r="P841" s="170">
        <v>15.82</v>
      </c>
      <c r="Q841" s="170"/>
      <c r="R841" s="102"/>
      <c r="S841" s="170" t="s">
        <v>265</v>
      </c>
      <c r="T841" s="170" t="s">
        <v>596</v>
      </c>
      <c r="U841" s="96"/>
      <c r="V841" s="99"/>
      <c r="W841" s="99"/>
    </row>
    <row r="842" spans="3:23" ht="37.5" x14ac:dyDescent="0.3">
      <c r="C842" s="168">
        <v>20</v>
      </c>
      <c r="D842" s="63" t="s">
        <v>668</v>
      </c>
      <c r="E842" s="168">
        <v>1980</v>
      </c>
      <c r="F842" s="168"/>
      <c r="G842" s="168" t="s">
        <v>34</v>
      </c>
      <c r="H842" s="168">
        <v>2</v>
      </c>
      <c r="I842" s="168">
        <v>1647.7</v>
      </c>
      <c r="J842" s="64">
        <v>944.8</v>
      </c>
      <c r="K842" s="64" t="s">
        <v>42</v>
      </c>
      <c r="L842" s="171">
        <f t="shared" si="84"/>
        <v>269777.92099999997</v>
      </c>
      <c r="M842" s="171">
        <f t="shared" si="85"/>
        <v>26066.614000000001</v>
      </c>
      <c r="N842" s="171">
        <f t="shared" si="83"/>
        <v>295844.53499999997</v>
      </c>
      <c r="O842" s="170">
        <v>163.72999999999999</v>
      </c>
      <c r="P842" s="170">
        <v>15.82</v>
      </c>
      <c r="Q842" s="170"/>
      <c r="R842" s="102"/>
      <c r="S842" s="170" t="s">
        <v>265</v>
      </c>
      <c r="T842" s="170" t="s">
        <v>596</v>
      </c>
      <c r="U842" s="96"/>
      <c r="V842" s="99"/>
      <c r="W842" s="99"/>
    </row>
    <row r="843" spans="3:23" ht="37.5" x14ac:dyDescent="0.3">
      <c r="C843" s="168">
        <v>21</v>
      </c>
      <c r="D843" s="63" t="s">
        <v>669</v>
      </c>
      <c r="E843" s="168">
        <v>1980</v>
      </c>
      <c r="F843" s="168"/>
      <c r="G843" s="168" t="s">
        <v>34</v>
      </c>
      <c r="H843" s="168">
        <v>2</v>
      </c>
      <c r="I843" s="168">
        <v>1645.3</v>
      </c>
      <c r="J843" s="64">
        <v>942.4</v>
      </c>
      <c r="K843" s="64" t="s">
        <v>42</v>
      </c>
      <c r="L843" s="171">
        <f t="shared" si="84"/>
        <v>269384.96899999998</v>
      </c>
      <c r="M843" s="171">
        <f t="shared" si="85"/>
        <v>26028.646000000001</v>
      </c>
      <c r="N843" s="171">
        <f t="shared" si="83"/>
        <v>295413.61499999999</v>
      </c>
      <c r="O843" s="170">
        <v>163.72999999999999</v>
      </c>
      <c r="P843" s="170">
        <v>15.82</v>
      </c>
      <c r="Q843" s="170"/>
      <c r="R843" s="102"/>
      <c r="S843" s="170" t="s">
        <v>265</v>
      </c>
      <c r="T843" s="170" t="s">
        <v>596</v>
      </c>
      <c r="U843" s="96" t="s">
        <v>600</v>
      </c>
      <c r="V843" s="99"/>
      <c r="W843" s="99"/>
    </row>
    <row r="844" spans="3:23" ht="56.25" x14ac:dyDescent="0.3">
      <c r="C844" s="168">
        <v>22</v>
      </c>
      <c r="D844" s="63" t="s">
        <v>670</v>
      </c>
      <c r="E844" s="168">
        <v>1958</v>
      </c>
      <c r="F844" s="168"/>
      <c r="G844" s="168" t="s">
        <v>56</v>
      </c>
      <c r="H844" s="168">
        <v>2</v>
      </c>
      <c r="I844" s="168">
        <v>1582.2</v>
      </c>
      <c r="J844" s="64">
        <v>656.2</v>
      </c>
      <c r="K844" s="64" t="s">
        <v>42</v>
      </c>
      <c r="L844" s="171">
        <f t="shared" si="84"/>
        <v>243010.098</v>
      </c>
      <c r="M844" s="171">
        <f t="shared" si="85"/>
        <v>24065.262000000002</v>
      </c>
      <c r="N844" s="171">
        <f t="shared" si="83"/>
        <v>267075.36</v>
      </c>
      <c r="O844" s="170">
        <v>153.59</v>
      </c>
      <c r="P844" s="170">
        <v>15.21</v>
      </c>
      <c r="Q844" s="170"/>
      <c r="R844" s="102"/>
      <c r="S844" s="170" t="s">
        <v>265</v>
      </c>
      <c r="T844" s="170" t="s">
        <v>596</v>
      </c>
      <c r="U844" s="96"/>
      <c r="V844" s="99"/>
      <c r="W844" s="99"/>
    </row>
    <row r="845" spans="3:23" ht="37.5" x14ac:dyDescent="0.3">
      <c r="C845" s="168"/>
      <c r="D845" s="63"/>
      <c r="E845" s="168"/>
      <c r="F845" s="168"/>
      <c r="G845" s="168"/>
      <c r="H845" s="168"/>
      <c r="I845" s="168"/>
      <c r="J845" s="64"/>
      <c r="K845" s="64" t="s">
        <v>45</v>
      </c>
      <c r="L845" s="171">
        <f>I844*O845</f>
        <v>734393.95200000005</v>
      </c>
      <c r="M845" s="171">
        <f>I844*P845</f>
        <v>29523.852000000003</v>
      </c>
      <c r="N845" s="171">
        <f t="shared" si="83"/>
        <v>763917.804</v>
      </c>
      <c r="O845" s="170">
        <v>464.16</v>
      </c>
      <c r="P845" s="170">
        <v>18.66</v>
      </c>
      <c r="Q845" s="170"/>
      <c r="R845" s="102"/>
      <c r="S845" s="170" t="s">
        <v>265</v>
      </c>
      <c r="T845" s="170" t="s">
        <v>596</v>
      </c>
      <c r="U845" s="96"/>
      <c r="V845" s="99"/>
      <c r="W845" s="99"/>
    </row>
    <row r="846" spans="3:23" ht="56.25" x14ac:dyDescent="0.3">
      <c r="C846" s="168"/>
      <c r="D846" s="63"/>
      <c r="E846" s="168"/>
      <c r="F846" s="168"/>
      <c r="G846" s="168"/>
      <c r="H846" s="168"/>
      <c r="I846" s="168"/>
      <c r="J846" s="64"/>
      <c r="K846" s="64" t="s">
        <v>35</v>
      </c>
      <c r="L846" s="171">
        <f>I844*O846</f>
        <v>92527.055999999997</v>
      </c>
      <c r="M846" s="171">
        <f>I844*P846</f>
        <v>21106.547999999999</v>
      </c>
      <c r="N846" s="171">
        <f t="shared" si="83"/>
        <v>113633.60399999999</v>
      </c>
      <c r="O846" s="170">
        <v>58.48</v>
      </c>
      <c r="P846" s="170">
        <v>13.34</v>
      </c>
      <c r="Q846" s="170"/>
      <c r="R846" s="102"/>
      <c r="S846" s="170" t="s">
        <v>265</v>
      </c>
      <c r="T846" s="170" t="s">
        <v>596</v>
      </c>
      <c r="U846" s="96"/>
      <c r="V846" s="99"/>
      <c r="W846" s="99"/>
    </row>
    <row r="847" spans="3:23" ht="37.5" x14ac:dyDescent="0.3">
      <c r="C847" s="168"/>
      <c r="D847" s="63"/>
      <c r="E847" s="168"/>
      <c r="F847" s="168"/>
      <c r="G847" s="168"/>
      <c r="H847" s="168"/>
      <c r="I847" s="168"/>
      <c r="J847" s="64"/>
      <c r="K847" s="64" t="s">
        <v>53</v>
      </c>
      <c r="L847" s="171">
        <f>I844*O847</f>
        <v>57544.613999999994</v>
      </c>
      <c r="M847" s="171">
        <f>I844*P847</f>
        <v>21043.260000000002</v>
      </c>
      <c r="N847" s="171">
        <f t="shared" si="83"/>
        <v>78587.873999999996</v>
      </c>
      <c r="O847" s="170">
        <v>36.369999999999997</v>
      </c>
      <c r="P847" s="170">
        <v>13.3</v>
      </c>
      <c r="Q847" s="170"/>
      <c r="R847" s="102"/>
      <c r="S847" s="170" t="s">
        <v>265</v>
      </c>
      <c r="T847" s="170" t="s">
        <v>596</v>
      </c>
      <c r="U847" s="96"/>
      <c r="V847" s="99"/>
      <c r="W847" s="99"/>
    </row>
    <row r="848" spans="3:23" ht="56.25" x14ac:dyDescent="0.3">
      <c r="C848" s="168">
        <v>23</v>
      </c>
      <c r="D848" s="63" t="s">
        <v>671</v>
      </c>
      <c r="E848" s="168">
        <v>1959</v>
      </c>
      <c r="F848" s="168"/>
      <c r="G848" s="168" t="s">
        <v>56</v>
      </c>
      <c r="H848" s="168">
        <v>2</v>
      </c>
      <c r="I848" s="168">
        <v>763.6</v>
      </c>
      <c r="J848" s="64">
        <v>425.1</v>
      </c>
      <c r="K848" s="64" t="s">
        <v>42</v>
      </c>
      <c r="L848" s="171">
        <f>I848*O848</f>
        <v>125291.48800000001</v>
      </c>
      <c r="M848" s="171">
        <f>I848*P848</f>
        <v>11614.356000000002</v>
      </c>
      <c r="N848" s="171">
        <f t="shared" si="83"/>
        <v>136905.84400000001</v>
      </c>
      <c r="O848" s="170">
        <v>164.08</v>
      </c>
      <c r="P848" s="170">
        <v>15.21</v>
      </c>
      <c r="Q848" s="170"/>
      <c r="R848" s="102"/>
      <c r="S848" s="170" t="s">
        <v>265</v>
      </c>
      <c r="T848" s="170" t="s">
        <v>596</v>
      </c>
      <c r="U848" s="96"/>
      <c r="V848" s="99"/>
      <c r="W848" s="99"/>
    </row>
    <row r="849" spans="3:23" ht="56.25" x14ac:dyDescent="0.3">
      <c r="C849" s="168">
        <v>24</v>
      </c>
      <c r="D849" s="63" t="s">
        <v>672</v>
      </c>
      <c r="E849" s="168">
        <v>1957</v>
      </c>
      <c r="F849" s="168"/>
      <c r="G849" s="168" t="s">
        <v>56</v>
      </c>
      <c r="H849" s="168">
        <v>2</v>
      </c>
      <c r="I849" s="168">
        <v>1315.5</v>
      </c>
      <c r="J849" s="64">
        <v>800.9</v>
      </c>
      <c r="K849" s="64" t="s">
        <v>42</v>
      </c>
      <c r="L849" s="171">
        <f>I849*O849</f>
        <v>215847.24000000002</v>
      </c>
      <c r="M849" s="171">
        <f>I849*P849</f>
        <v>20008.755000000001</v>
      </c>
      <c r="N849" s="171">
        <f t="shared" si="83"/>
        <v>235855.99500000002</v>
      </c>
      <c r="O849" s="170">
        <v>164.08</v>
      </c>
      <c r="P849" s="170">
        <v>15.21</v>
      </c>
      <c r="Q849" s="170"/>
      <c r="R849" s="102"/>
      <c r="S849" s="170" t="s">
        <v>265</v>
      </c>
      <c r="T849" s="170" t="s">
        <v>596</v>
      </c>
      <c r="U849" s="96"/>
      <c r="V849" s="99"/>
      <c r="W849" s="99"/>
    </row>
    <row r="850" spans="3:23" ht="37.5" x14ac:dyDescent="0.3">
      <c r="C850" s="168"/>
      <c r="D850" s="63"/>
      <c r="E850" s="168"/>
      <c r="F850" s="168"/>
      <c r="G850" s="168"/>
      <c r="H850" s="168"/>
      <c r="I850" s="168"/>
      <c r="J850" s="64"/>
      <c r="K850" s="64" t="s">
        <v>45</v>
      </c>
      <c r="L850" s="171">
        <f>I849*O850</f>
        <v>610602.48</v>
      </c>
      <c r="M850" s="171">
        <f>I849*P850</f>
        <v>24547.23</v>
      </c>
      <c r="N850" s="171">
        <f t="shared" si="83"/>
        <v>635149.71</v>
      </c>
      <c r="O850" s="170">
        <v>464.16</v>
      </c>
      <c r="P850" s="170">
        <v>18.66</v>
      </c>
      <c r="Q850" s="170"/>
      <c r="R850" s="102"/>
      <c r="S850" s="170" t="s">
        <v>265</v>
      </c>
      <c r="T850" s="170" t="s">
        <v>596</v>
      </c>
      <c r="U850" s="96"/>
      <c r="V850" s="99"/>
      <c r="W850" s="99"/>
    </row>
    <row r="851" spans="3:23" ht="56.25" x14ac:dyDescent="0.3">
      <c r="C851" s="168"/>
      <c r="D851" s="63"/>
      <c r="E851" s="168"/>
      <c r="F851" s="168"/>
      <c r="G851" s="168"/>
      <c r="H851" s="168"/>
      <c r="I851" s="168"/>
      <c r="J851" s="64"/>
      <c r="K851" s="64" t="s">
        <v>35</v>
      </c>
      <c r="L851" s="171">
        <f>I849*O851</f>
        <v>76930.44</v>
      </c>
      <c r="M851" s="171">
        <f>I849*P851</f>
        <v>17548.77</v>
      </c>
      <c r="N851" s="171">
        <f t="shared" si="83"/>
        <v>94479.21</v>
      </c>
      <c r="O851" s="170">
        <v>58.48</v>
      </c>
      <c r="P851" s="170">
        <v>13.34</v>
      </c>
      <c r="Q851" s="170"/>
      <c r="R851" s="102"/>
      <c r="S851" s="170" t="s">
        <v>265</v>
      </c>
      <c r="T851" s="170" t="s">
        <v>596</v>
      </c>
      <c r="U851" s="96"/>
      <c r="V851" s="99"/>
      <c r="W851" s="99"/>
    </row>
    <row r="852" spans="3:23" ht="56.25" x14ac:dyDescent="0.3">
      <c r="C852" s="168">
        <v>25</v>
      </c>
      <c r="D852" s="63" t="s">
        <v>673</v>
      </c>
      <c r="E852" s="168">
        <v>1954</v>
      </c>
      <c r="F852" s="168"/>
      <c r="G852" s="168" t="s">
        <v>56</v>
      </c>
      <c r="H852" s="168">
        <v>2</v>
      </c>
      <c r="I852" s="168">
        <v>702.7</v>
      </c>
      <c r="J852" s="64">
        <v>374</v>
      </c>
      <c r="K852" s="64" t="s">
        <v>45</v>
      </c>
      <c r="L852" s="171">
        <f>I852*O852</f>
        <v>326165.23200000002</v>
      </c>
      <c r="M852" s="171">
        <f>I852*P852</f>
        <v>13112.382000000001</v>
      </c>
      <c r="N852" s="171">
        <f t="shared" si="83"/>
        <v>339277.614</v>
      </c>
      <c r="O852" s="170">
        <v>464.16</v>
      </c>
      <c r="P852" s="170">
        <v>18.66</v>
      </c>
      <c r="Q852" s="170"/>
      <c r="R852" s="102"/>
      <c r="S852" s="170" t="s">
        <v>265</v>
      </c>
      <c r="T852" s="170" t="s">
        <v>596</v>
      </c>
      <c r="U852" s="96"/>
      <c r="V852" s="99"/>
      <c r="W852" s="99"/>
    </row>
    <row r="853" spans="3:23" ht="56.25" x14ac:dyDescent="0.3">
      <c r="C853" s="168"/>
      <c r="D853" s="63"/>
      <c r="E853" s="168"/>
      <c r="F853" s="168"/>
      <c r="G853" s="168"/>
      <c r="H853" s="168"/>
      <c r="I853" s="168"/>
      <c r="J853" s="64"/>
      <c r="K853" s="64" t="s">
        <v>35</v>
      </c>
      <c r="L853" s="171">
        <f>I852*O853</f>
        <v>41093.896000000001</v>
      </c>
      <c r="M853" s="171">
        <f>I852*P853</f>
        <v>9374.018</v>
      </c>
      <c r="N853" s="171">
        <f t="shared" si="83"/>
        <v>50467.914000000004</v>
      </c>
      <c r="O853" s="170">
        <v>58.48</v>
      </c>
      <c r="P853" s="170">
        <v>13.34</v>
      </c>
      <c r="Q853" s="170"/>
      <c r="R853" s="102"/>
      <c r="S853" s="170" t="s">
        <v>265</v>
      </c>
      <c r="T853" s="170" t="s">
        <v>596</v>
      </c>
      <c r="U853" s="96"/>
      <c r="V853" s="99"/>
      <c r="W853" s="99"/>
    </row>
    <row r="854" spans="3:23" ht="37.5" x14ac:dyDescent="0.3">
      <c r="C854" s="168"/>
      <c r="D854" s="63"/>
      <c r="E854" s="168"/>
      <c r="F854" s="168"/>
      <c r="G854" s="168"/>
      <c r="H854" s="168"/>
      <c r="I854" s="168"/>
      <c r="J854" s="64"/>
      <c r="K854" s="64" t="s">
        <v>53</v>
      </c>
      <c r="L854" s="171">
        <f>I852*O854</f>
        <v>25557.199000000001</v>
      </c>
      <c r="M854" s="171">
        <f>I852*P854</f>
        <v>9345.9100000000017</v>
      </c>
      <c r="N854" s="171">
        <f t="shared" si="83"/>
        <v>34903.109000000004</v>
      </c>
      <c r="O854" s="170">
        <v>36.369999999999997</v>
      </c>
      <c r="P854" s="170">
        <v>13.3</v>
      </c>
      <c r="Q854" s="170"/>
      <c r="R854" s="102"/>
      <c r="S854" s="170" t="s">
        <v>265</v>
      </c>
      <c r="T854" s="170" t="s">
        <v>596</v>
      </c>
      <c r="U854" s="96"/>
      <c r="V854" s="99"/>
      <c r="W854" s="99"/>
    </row>
    <row r="855" spans="3:23" ht="56.25" x14ac:dyDescent="0.3">
      <c r="C855" s="168">
        <v>26</v>
      </c>
      <c r="D855" s="63" t="s">
        <v>674</v>
      </c>
      <c r="E855" s="168">
        <v>1952</v>
      </c>
      <c r="F855" s="168"/>
      <c r="G855" s="168" t="s">
        <v>56</v>
      </c>
      <c r="H855" s="168">
        <v>2</v>
      </c>
      <c r="I855" s="168">
        <v>714.1</v>
      </c>
      <c r="J855" s="64">
        <v>378.5</v>
      </c>
      <c r="K855" s="64" t="s">
        <v>42</v>
      </c>
      <c r="L855" s="171">
        <f>I855*O855</f>
        <v>117169.52800000001</v>
      </c>
      <c r="M855" s="171">
        <f>I855*P855</f>
        <v>10861.461000000001</v>
      </c>
      <c r="N855" s="171">
        <f t="shared" si="83"/>
        <v>128030.989</v>
      </c>
      <c r="O855" s="170">
        <v>164.08</v>
      </c>
      <c r="P855" s="170">
        <v>15.21</v>
      </c>
      <c r="Q855" s="170"/>
      <c r="R855" s="102"/>
      <c r="S855" s="170" t="s">
        <v>265</v>
      </c>
      <c r="T855" s="170" t="s">
        <v>596</v>
      </c>
      <c r="U855" s="96"/>
      <c r="V855" s="99"/>
      <c r="W855" s="99"/>
    </row>
    <row r="856" spans="3:23" ht="56.25" x14ac:dyDescent="0.3">
      <c r="C856" s="168">
        <v>27</v>
      </c>
      <c r="D856" s="63" t="s">
        <v>675</v>
      </c>
      <c r="E856" s="168">
        <v>1952</v>
      </c>
      <c r="F856" s="168"/>
      <c r="G856" s="168" t="s">
        <v>56</v>
      </c>
      <c r="H856" s="168">
        <v>2</v>
      </c>
      <c r="I856" s="168">
        <v>715.3</v>
      </c>
      <c r="J856" s="64">
        <v>379.7</v>
      </c>
      <c r="K856" s="64" t="s">
        <v>42</v>
      </c>
      <c r="L856" s="171">
        <f>I856*O856</f>
        <v>117366.424</v>
      </c>
      <c r="M856" s="171">
        <f>I856*P856</f>
        <v>10879.713</v>
      </c>
      <c r="N856" s="171">
        <f t="shared" si="83"/>
        <v>128246.137</v>
      </c>
      <c r="O856" s="170">
        <v>164.08</v>
      </c>
      <c r="P856" s="170">
        <v>15.21</v>
      </c>
      <c r="Q856" s="170"/>
      <c r="R856" s="102"/>
      <c r="S856" s="170" t="s">
        <v>265</v>
      </c>
      <c r="T856" s="170" t="s">
        <v>596</v>
      </c>
      <c r="U856" s="96"/>
      <c r="V856" s="99"/>
      <c r="W856" s="99"/>
    </row>
    <row r="857" spans="3:23" ht="37.5" x14ac:dyDescent="0.3">
      <c r="C857" s="168"/>
      <c r="D857" s="63"/>
      <c r="E857" s="168"/>
      <c r="F857" s="168"/>
      <c r="G857" s="168"/>
      <c r="H857" s="168"/>
      <c r="I857" s="168"/>
      <c r="J857" s="64"/>
      <c r="K857" s="64" t="s">
        <v>45</v>
      </c>
      <c r="L857" s="171">
        <f>I856*O857</f>
        <v>332013.64799999999</v>
      </c>
      <c r="M857" s="171">
        <f>I856*P857</f>
        <v>13347.498</v>
      </c>
      <c r="N857" s="171">
        <f t="shared" si="83"/>
        <v>345361.14600000001</v>
      </c>
      <c r="O857" s="170">
        <v>464.16</v>
      </c>
      <c r="P857" s="170">
        <v>18.66</v>
      </c>
      <c r="Q857" s="170"/>
      <c r="R857" s="102"/>
      <c r="S857" s="170" t="s">
        <v>265</v>
      </c>
      <c r="T857" s="170" t="s">
        <v>596</v>
      </c>
      <c r="U857" s="96"/>
      <c r="V857" s="99"/>
      <c r="W857" s="99"/>
    </row>
    <row r="858" spans="3:23" ht="56.25" x14ac:dyDescent="0.3">
      <c r="C858" s="168"/>
      <c r="D858" s="63"/>
      <c r="E858" s="168"/>
      <c r="F858" s="168"/>
      <c r="G858" s="168"/>
      <c r="H858" s="168"/>
      <c r="I858" s="168"/>
      <c r="J858" s="64"/>
      <c r="K858" s="64" t="s">
        <v>35</v>
      </c>
      <c r="L858" s="171">
        <f>I856*O858</f>
        <v>41830.743999999992</v>
      </c>
      <c r="M858" s="171">
        <f>I856*P858</f>
        <v>9542.101999999999</v>
      </c>
      <c r="N858" s="171">
        <f t="shared" si="83"/>
        <v>51372.84599999999</v>
      </c>
      <c r="O858" s="170">
        <v>58.48</v>
      </c>
      <c r="P858" s="170">
        <v>13.34</v>
      </c>
      <c r="Q858" s="170"/>
      <c r="R858" s="102"/>
      <c r="S858" s="170" t="s">
        <v>265</v>
      </c>
      <c r="T858" s="170" t="s">
        <v>596</v>
      </c>
      <c r="U858" s="96"/>
      <c r="V858" s="99"/>
      <c r="W858" s="99"/>
    </row>
    <row r="859" spans="3:23" ht="37.5" x14ac:dyDescent="0.3">
      <c r="C859" s="168"/>
      <c r="D859" s="63"/>
      <c r="E859" s="168"/>
      <c r="F859" s="168"/>
      <c r="G859" s="168"/>
      <c r="H859" s="168"/>
      <c r="I859" s="168"/>
      <c r="J859" s="64"/>
      <c r="K859" s="64" t="s">
        <v>53</v>
      </c>
      <c r="L859" s="171">
        <f>I856*O859</f>
        <v>26015.460999999996</v>
      </c>
      <c r="M859" s="171">
        <f>I856*P859</f>
        <v>9513.49</v>
      </c>
      <c r="N859" s="171">
        <f t="shared" si="83"/>
        <v>35528.950999999994</v>
      </c>
      <c r="O859" s="170">
        <v>36.369999999999997</v>
      </c>
      <c r="P859" s="170">
        <v>13.3</v>
      </c>
      <c r="Q859" s="170"/>
      <c r="R859" s="102"/>
      <c r="S859" s="170" t="s">
        <v>265</v>
      </c>
      <c r="T859" s="170" t="s">
        <v>596</v>
      </c>
      <c r="U859" s="96"/>
      <c r="V859" s="99"/>
      <c r="W859" s="99"/>
    </row>
    <row r="860" spans="3:23" ht="56.25" x14ac:dyDescent="0.3">
      <c r="C860" s="168">
        <v>28</v>
      </c>
      <c r="D860" s="63" t="s">
        <v>676</v>
      </c>
      <c r="E860" s="168">
        <v>1967</v>
      </c>
      <c r="F860" s="168"/>
      <c r="G860" s="168" t="s">
        <v>56</v>
      </c>
      <c r="H860" s="168">
        <v>2</v>
      </c>
      <c r="I860" s="168">
        <v>756.1</v>
      </c>
      <c r="J860" s="64">
        <v>419.6</v>
      </c>
      <c r="K860" s="64" t="s">
        <v>42</v>
      </c>
      <c r="L860" s="171">
        <f t="shared" ref="L860:L878" si="86">I860*O860</f>
        <v>124000.40000000001</v>
      </c>
      <c r="M860" s="171">
        <f t="shared" ref="M860:M878" si="87">I860*P860</f>
        <v>11500.281000000001</v>
      </c>
      <c r="N860" s="171">
        <f t="shared" si="83"/>
        <v>135500.68100000001</v>
      </c>
      <c r="O860" s="170">
        <v>164</v>
      </c>
      <c r="P860" s="170">
        <v>15.21</v>
      </c>
      <c r="Q860" s="170"/>
      <c r="R860" s="102"/>
      <c r="S860" s="170" t="s">
        <v>265</v>
      </c>
      <c r="T860" s="170" t="s">
        <v>596</v>
      </c>
      <c r="U860" s="96"/>
      <c r="V860" s="99"/>
      <c r="W860" s="99"/>
    </row>
    <row r="861" spans="3:23" ht="37.5" x14ac:dyDescent="0.3">
      <c r="C861" s="168">
        <v>29</v>
      </c>
      <c r="D861" s="63" t="s">
        <v>677</v>
      </c>
      <c r="E861" s="168">
        <v>1969</v>
      </c>
      <c r="F861" s="168"/>
      <c r="G861" s="168" t="s">
        <v>34</v>
      </c>
      <c r="H861" s="168">
        <v>2</v>
      </c>
      <c r="I861" s="168">
        <v>1066.5999999999999</v>
      </c>
      <c r="J861" s="64">
        <v>616.6</v>
      </c>
      <c r="K861" s="64" t="s">
        <v>42</v>
      </c>
      <c r="L861" s="171">
        <f t="shared" si="86"/>
        <v>182388.59999999998</v>
      </c>
      <c r="M861" s="171">
        <f t="shared" si="87"/>
        <v>16873.611999999997</v>
      </c>
      <c r="N861" s="171">
        <f t="shared" si="83"/>
        <v>199262.21199999997</v>
      </c>
      <c r="O861" s="170">
        <v>171</v>
      </c>
      <c r="P861" s="170">
        <v>15.82</v>
      </c>
      <c r="Q861" s="170"/>
      <c r="R861" s="102"/>
      <c r="S861" s="170" t="s">
        <v>265</v>
      </c>
      <c r="T861" s="170" t="s">
        <v>596</v>
      </c>
      <c r="U861" s="96"/>
      <c r="V861" s="99"/>
      <c r="W861" s="99"/>
    </row>
    <row r="862" spans="3:23" ht="37.5" x14ac:dyDescent="0.3">
      <c r="C862" s="168">
        <v>30</v>
      </c>
      <c r="D862" s="63" t="s">
        <v>678</v>
      </c>
      <c r="E862" s="168">
        <v>1968</v>
      </c>
      <c r="F862" s="168"/>
      <c r="G862" s="168" t="s">
        <v>63</v>
      </c>
      <c r="H862" s="168">
        <v>2</v>
      </c>
      <c r="I862" s="168">
        <v>571.32000000000005</v>
      </c>
      <c r="J862" s="64">
        <v>354.6</v>
      </c>
      <c r="K862" s="64" t="s">
        <v>42</v>
      </c>
      <c r="L862" s="171">
        <f t="shared" si="86"/>
        <v>95696.1</v>
      </c>
      <c r="M862" s="171">
        <f t="shared" si="87"/>
        <v>8718.3432000000012</v>
      </c>
      <c r="N862" s="171">
        <f t="shared" si="83"/>
        <v>104414.44320000001</v>
      </c>
      <c r="O862" s="170">
        <v>167.5</v>
      </c>
      <c r="P862" s="170">
        <v>15.26</v>
      </c>
      <c r="Q862" s="170"/>
      <c r="R862" s="102"/>
      <c r="S862" s="170" t="s">
        <v>265</v>
      </c>
      <c r="T862" s="170" t="s">
        <v>596</v>
      </c>
      <c r="U862" s="96" t="s">
        <v>679</v>
      </c>
      <c r="V862" s="99"/>
      <c r="W862" s="99"/>
    </row>
    <row r="863" spans="3:23" ht="37.5" x14ac:dyDescent="0.3">
      <c r="C863" s="168">
        <v>31</v>
      </c>
      <c r="D863" s="63" t="s">
        <v>680</v>
      </c>
      <c r="E863" s="168">
        <v>1968</v>
      </c>
      <c r="F863" s="168"/>
      <c r="G863" s="168" t="s">
        <v>63</v>
      </c>
      <c r="H863" s="168">
        <v>2</v>
      </c>
      <c r="I863" s="168">
        <v>560.52</v>
      </c>
      <c r="J863" s="64">
        <v>343.8</v>
      </c>
      <c r="K863" s="64" t="s">
        <v>42</v>
      </c>
      <c r="L863" s="171">
        <f t="shared" si="86"/>
        <v>93864.679199999999</v>
      </c>
      <c r="M863" s="171">
        <f t="shared" si="87"/>
        <v>8553.5352000000003</v>
      </c>
      <c r="N863" s="171">
        <f t="shared" si="83"/>
        <v>102418.2144</v>
      </c>
      <c r="O863" s="170">
        <v>167.46</v>
      </c>
      <c r="P863" s="170">
        <v>15.26</v>
      </c>
      <c r="Q863" s="170"/>
      <c r="R863" s="102"/>
      <c r="S863" s="170" t="s">
        <v>265</v>
      </c>
      <c r="T863" s="170" t="s">
        <v>596</v>
      </c>
      <c r="U863" s="96" t="s">
        <v>679</v>
      </c>
      <c r="V863" s="99"/>
      <c r="W863" s="99"/>
    </row>
    <row r="864" spans="3:23" ht="37.5" x14ac:dyDescent="0.3">
      <c r="C864" s="168">
        <v>32</v>
      </c>
      <c r="D864" s="63" t="s">
        <v>681</v>
      </c>
      <c r="E864" s="168">
        <v>1980</v>
      </c>
      <c r="F864" s="168"/>
      <c r="G864" s="168" t="s">
        <v>63</v>
      </c>
      <c r="H864" s="168">
        <v>2</v>
      </c>
      <c r="I864" s="168">
        <v>627.5</v>
      </c>
      <c r="J864" s="64">
        <v>383.2</v>
      </c>
      <c r="K864" s="64" t="s">
        <v>42</v>
      </c>
      <c r="L864" s="171">
        <f t="shared" si="86"/>
        <v>105081.15000000001</v>
      </c>
      <c r="M864" s="171">
        <f t="shared" si="87"/>
        <v>9575.65</v>
      </c>
      <c r="N864" s="171">
        <f t="shared" si="83"/>
        <v>114656.8</v>
      </c>
      <c r="O864" s="170">
        <v>167.46</v>
      </c>
      <c r="P864" s="170">
        <v>15.26</v>
      </c>
      <c r="Q864" s="170"/>
      <c r="R864" s="102"/>
      <c r="S864" s="170" t="s">
        <v>265</v>
      </c>
      <c r="T864" s="170" t="s">
        <v>596</v>
      </c>
      <c r="U864" s="96" t="s">
        <v>682</v>
      </c>
      <c r="V864" s="99"/>
      <c r="W864" s="99"/>
    </row>
    <row r="865" spans="3:23" ht="37.5" x14ac:dyDescent="0.3">
      <c r="C865" s="168">
        <v>33</v>
      </c>
      <c r="D865" s="63" t="s">
        <v>683</v>
      </c>
      <c r="E865" s="168">
        <v>1968</v>
      </c>
      <c r="F865" s="168"/>
      <c r="G865" s="168" t="s">
        <v>63</v>
      </c>
      <c r="H865" s="168">
        <v>2</v>
      </c>
      <c r="I865" s="168">
        <v>560.52</v>
      </c>
      <c r="J865" s="64">
        <v>343.1</v>
      </c>
      <c r="K865" s="64" t="s">
        <v>42</v>
      </c>
      <c r="L865" s="171">
        <f t="shared" si="86"/>
        <v>93864.679199999999</v>
      </c>
      <c r="M865" s="171">
        <f t="shared" si="87"/>
        <v>8553.5352000000003</v>
      </c>
      <c r="N865" s="171">
        <f t="shared" si="83"/>
        <v>102418.2144</v>
      </c>
      <c r="O865" s="170">
        <v>167.46</v>
      </c>
      <c r="P865" s="170">
        <v>15.26</v>
      </c>
      <c r="Q865" s="170"/>
      <c r="R865" s="102"/>
      <c r="S865" s="170" t="s">
        <v>265</v>
      </c>
      <c r="T865" s="170" t="s">
        <v>596</v>
      </c>
      <c r="U865" s="96" t="s">
        <v>679</v>
      </c>
      <c r="V865" s="99"/>
      <c r="W865" s="99"/>
    </row>
    <row r="866" spans="3:23" ht="37.5" x14ac:dyDescent="0.3">
      <c r="C866" s="168">
        <v>34</v>
      </c>
      <c r="D866" s="63" t="s">
        <v>684</v>
      </c>
      <c r="E866" s="168">
        <v>1969</v>
      </c>
      <c r="F866" s="168"/>
      <c r="G866" s="168" t="s">
        <v>63</v>
      </c>
      <c r="H866" s="168">
        <v>2</v>
      </c>
      <c r="I866" s="168">
        <v>1061.8</v>
      </c>
      <c r="J866" s="64">
        <v>506.4</v>
      </c>
      <c r="K866" s="64" t="s">
        <v>42</v>
      </c>
      <c r="L866" s="171">
        <f t="shared" si="86"/>
        <v>177851.5</v>
      </c>
      <c r="M866" s="171">
        <f t="shared" si="87"/>
        <v>16203.067999999999</v>
      </c>
      <c r="N866" s="171">
        <f t="shared" si="83"/>
        <v>194054.568</v>
      </c>
      <c r="O866" s="170">
        <v>167.5</v>
      </c>
      <c r="P866" s="170">
        <v>15.26</v>
      </c>
      <c r="Q866" s="170"/>
      <c r="R866" s="102"/>
      <c r="S866" s="170" t="s">
        <v>265</v>
      </c>
      <c r="T866" s="170" t="s">
        <v>596</v>
      </c>
      <c r="U866" s="96" t="s">
        <v>679</v>
      </c>
      <c r="V866" s="99"/>
      <c r="W866" s="99"/>
    </row>
    <row r="867" spans="3:23" ht="37.5" x14ac:dyDescent="0.3">
      <c r="C867" s="168">
        <v>35</v>
      </c>
      <c r="D867" s="63" t="s">
        <v>685</v>
      </c>
      <c r="E867" s="168">
        <v>1974</v>
      </c>
      <c r="F867" s="168"/>
      <c r="G867" s="168" t="s">
        <v>34</v>
      </c>
      <c r="H867" s="168">
        <v>2</v>
      </c>
      <c r="I867" s="168">
        <v>1326</v>
      </c>
      <c r="J867" s="64">
        <v>751.2</v>
      </c>
      <c r="K867" s="64" t="s">
        <v>42</v>
      </c>
      <c r="L867" s="171">
        <f t="shared" si="86"/>
        <v>226746</v>
      </c>
      <c r="M867" s="171">
        <f t="shared" si="87"/>
        <v>20977.32</v>
      </c>
      <c r="N867" s="171">
        <f t="shared" si="83"/>
        <v>247723.32</v>
      </c>
      <c r="O867" s="170">
        <v>171</v>
      </c>
      <c r="P867" s="170">
        <v>15.82</v>
      </c>
      <c r="Q867" s="170"/>
      <c r="R867" s="102"/>
      <c r="S867" s="170" t="s">
        <v>265</v>
      </c>
      <c r="T867" s="170" t="s">
        <v>596</v>
      </c>
      <c r="U867" s="96"/>
      <c r="V867" s="99"/>
      <c r="W867" s="99"/>
    </row>
    <row r="868" spans="3:23" ht="37.5" x14ac:dyDescent="0.3">
      <c r="C868" s="168">
        <v>36</v>
      </c>
      <c r="D868" s="63" t="s">
        <v>686</v>
      </c>
      <c r="E868" s="168">
        <v>1972</v>
      </c>
      <c r="F868" s="168"/>
      <c r="G868" s="168" t="s">
        <v>34</v>
      </c>
      <c r="H868" s="168">
        <v>2</v>
      </c>
      <c r="I868" s="168">
        <v>1397.5</v>
      </c>
      <c r="J868" s="64">
        <v>823.4</v>
      </c>
      <c r="K868" s="64" t="s">
        <v>42</v>
      </c>
      <c r="L868" s="171">
        <f t="shared" si="86"/>
        <v>238972.5</v>
      </c>
      <c r="M868" s="171">
        <f t="shared" si="87"/>
        <v>22108.45</v>
      </c>
      <c r="N868" s="171">
        <f t="shared" si="83"/>
        <v>261080.95</v>
      </c>
      <c r="O868" s="170">
        <v>171</v>
      </c>
      <c r="P868" s="170">
        <v>15.82</v>
      </c>
      <c r="Q868" s="170"/>
      <c r="R868" s="102"/>
      <c r="S868" s="170" t="s">
        <v>265</v>
      </c>
      <c r="T868" s="170" t="s">
        <v>596</v>
      </c>
      <c r="U868" s="96"/>
      <c r="V868" s="99"/>
      <c r="W868" s="99"/>
    </row>
    <row r="869" spans="3:23" ht="37.5" x14ac:dyDescent="0.3">
      <c r="C869" s="168">
        <v>37</v>
      </c>
      <c r="D869" s="63" t="s">
        <v>687</v>
      </c>
      <c r="E869" s="168">
        <v>1978</v>
      </c>
      <c r="F869" s="168"/>
      <c r="G869" s="168" t="s">
        <v>34</v>
      </c>
      <c r="H869" s="168">
        <v>2</v>
      </c>
      <c r="I869" s="168">
        <v>1537.2</v>
      </c>
      <c r="J869" s="64">
        <v>841.6</v>
      </c>
      <c r="K869" s="64" t="s">
        <v>42</v>
      </c>
      <c r="L869" s="171">
        <f t="shared" si="86"/>
        <v>262861.2</v>
      </c>
      <c r="M869" s="171">
        <f t="shared" si="87"/>
        <v>24318.504000000001</v>
      </c>
      <c r="N869" s="171">
        <f t="shared" si="83"/>
        <v>287179.70400000003</v>
      </c>
      <c r="O869" s="170">
        <v>171</v>
      </c>
      <c r="P869" s="170">
        <v>15.82</v>
      </c>
      <c r="Q869" s="170"/>
      <c r="R869" s="102"/>
      <c r="S869" s="170" t="s">
        <v>265</v>
      </c>
      <c r="T869" s="170" t="s">
        <v>596</v>
      </c>
      <c r="U869" s="96"/>
      <c r="V869" s="99"/>
      <c r="W869" s="99"/>
    </row>
    <row r="870" spans="3:23" ht="37.5" x14ac:dyDescent="0.3">
      <c r="C870" s="168">
        <v>38</v>
      </c>
      <c r="D870" s="63" t="s">
        <v>688</v>
      </c>
      <c r="E870" s="168">
        <v>1980</v>
      </c>
      <c r="F870" s="168"/>
      <c r="G870" s="168" t="s">
        <v>34</v>
      </c>
      <c r="H870" s="168">
        <v>2</v>
      </c>
      <c r="I870" s="168">
        <v>2177.4</v>
      </c>
      <c r="J870" s="64">
        <v>845.5</v>
      </c>
      <c r="K870" s="64" t="s">
        <v>42</v>
      </c>
      <c r="L870" s="171">
        <f t="shared" si="86"/>
        <v>348384</v>
      </c>
      <c r="M870" s="171">
        <f t="shared" si="87"/>
        <v>34446.468000000001</v>
      </c>
      <c r="N870" s="171">
        <f t="shared" si="83"/>
        <v>382830.46799999999</v>
      </c>
      <c r="O870" s="170">
        <v>160</v>
      </c>
      <c r="P870" s="170">
        <v>15.82</v>
      </c>
      <c r="Q870" s="170"/>
      <c r="R870" s="102"/>
      <c r="S870" s="170" t="s">
        <v>265</v>
      </c>
      <c r="T870" s="170" t="s">
        <v>596</v>
      </c>
      <c r="U870" s="96"/>
      <c r="V870" s="99"/>
      <c r="W870" s="99"/>
    </row>
    <row r="871" spans="3:23" ht="37.5" x14ac:dyDescent="0.3">
      <c r="C871" s="168">
        <v>39</v>
      </c>
      <c r="D871" s="63" t="s">
        <v>689</v>
      </c>
      <c r="E871" s="168">
        <v>1980</v>
      </c>
      <c r="F871" s="168"/>
      <c r="G871" s="168" t="s">
        <v>34</v>
      </c>
      <c r="H871" s="168">
        <v>1</v>
      </c>
      <c r="I871" s="168">
        <v>2073.6999999999998</v>
      </c>
      <c r="J871" s="64">
        <v>830.9</v>
      </c>
      <c r="K871" s="64" t="s">
        <v>42</v>
      </c>
      <c r="L871" s="171">
        <f t="shared" si="86"/>
        <v>331792</v>
      </c>
      <c r="M871" s="171">
        <f t="shared" si="87"/>
        <v>32805.934000000001</v>
      </c>
      <c r="N871" s="171">
        <f t="shared" si="83"/>
        <v>364597.93400000001</v>
      </c>
      <c r="O871" s="170">
        <v>160</v>
      </c>
      <c r="P871" s="170">
        <v>15.82</v>
      </c>
      <c r="Q871" s="170"/>
      <c r="R871" s="102"/>
      <c r="S871" s="170" t="s">
        <v>265</v>
      </c>
      <c r="T871" s="170" t="s">
        <v>596</v>
      </c>
      <c r="U871" s="96"/>
      <c r="V871" s="99"/>
      <c r="W871" s="99"/>
    </row>
    <row r="872" spans="3:23" ht="37.5" x14ac:dyDescent="0.3">
      <c r="C872" s="168">
        <v>40</v>
      </c>
      <c r="D872" s="63" t="s">
        <v>333</v>
      </c>
      <c r="E872" s="168">
        <v>1982</v>
      </c>
      <c r="F872" s="168"/>
      <c r="G872" s="168" t="s">
        <v>34</v>
      </c>
      <c r="H872" s="168">
        <v>2</v>
      </c>
      <c r="I872" s="168">
        <v>2138.1</v>
      </c>
      <c r="J872" s="64">
        <v>879</v>
      </c>
      <c r="K872" s="64" t="s">
        <v>53</v>
      </c>
      <c r="L872" s="171">
        <f t="shared" si="86"/>
        <v>77762.696999999986</v>
      </c>
      <c r="M872" s="171">
        <f t="shared" si="87"/>
        <v>29634.065999999999</v>
      </c>
      <c r="N872" s="171">
        <f t="shared" si="83"/>
        <v>107396.76299999998</v>
      </c>
      <c r="O872" s="170">
        <v>36.369999999999997</v>
      </c>
      <c r="P872" s="170">
        <v>13.86</v>
      </c>
      <c r="Q872" s="170"/>
      <c r="R872" s="102"/>
      <c r="S872" s="170" t="s">
        <v>265</v>
      </c>
      <c r="T872" s="170" t="s">
        <v>596</v>
      </c>
      <c r="U872" s="96" t="s">
        <v>690</v>
      </c>
      <c r="V872" s="99"/>
      <c r="W872" s="99"/>
    </row>
    <row r="873" spans="3:23" ht="37.5" x14ac:dyDescent="0.3">
      <c r="C873" s="168">
        <v>41</v>
      </c>
      <c r="D873" s="63" t="s">
        <v>691</v>
      </c>
      <c r="E873" s="168">
        <v>1982</v>
      </c>
      <c r="F873" s="168"/>
      <c r="G873" s="168" t="s">
        <v>34</v>
      </c>
      <c r="H873" s="168">
        <v>2</v>
      </c>
      <c r="I873" s="168">
        <v>2141.8000000000002</v>
      </c>
      <c r="J873" s="64">
        <v>834</v>
      </c>
      <c r="K873" s="64" t="s">
        <v>42</v>
      </c>
      <c r="L873" s="171">
        <f t="shared" si="86"/>
        <v>342688</v>
      </c>
      <c r="M873" s="171">
        <f t="shared" si="87"/>
        <v>33883.276000000005</v>
      </c>
      <c r="N873" s="171">
        <f t="shared" si="83"/>
        <v>376571.27600000001</v>
      </c>
      <c r="O873" s="170">
        <v>160</v>
      </c>
      <c r="P873" s="170">
        <v>15.82</v>
      </c>
      <c r="Q873" s="170"/>
      <c r="R873" s="102"/>
      <c r="S873" s="170" t="s">
        <v>265</v>
      </c>
      <c r="T873" s="170" t="s">
        <v>596</v>
      </c>
      <c r="U873" s="96"/>
      <c r="V873" s="99"/>
      <c r="W873" s="99"/>
    </row>
    <row r="874" spans="3:23" ht="37.5" x14ac:dyDescent="0.3">
      <c r="C874" s="168">
        <v>42</v>
      </c>
      <c r="D874" s="63" t="s">
        <v>692</v>
      </c>
      <c r="E874" s="168">
        <v>1985</v>
      </c>
      <c r="F874" s="168"/>
      <c r="G874" s="168" t="s">
        <v>34</v>
      </c>
      <c r="H874" s="168">
        <v>2</v>
      </c>
      <c r="I874" s="168">
        <v>2308.5</v>
      </c>
      <c r="J874" s="64">
        <v>998.1</v>
      </c>
      <c r="K874" s="64" t="s">
        <v>53</v>
      </c>
      <c r="L874" s="171">
        <f t="shared" si="86"/>
        <v>83960.14499999999</v>
      </c>
      <c r="M874" s="171">
        <f t="shared" si="87"/>
        <v>31995.809999999998</v>
      </c>
      <c r="N874" s="171">
        <f t="shared" si="83"/>
        <v>115955.95499999999</v>
      </c>
      <c r="O874" s="170">
        <v>36.369999999999997</v>
      </c>
      <c r="P874" s="170">
        <v>13.86</v>
      </c>
      <c r="Q874" s="170"/>
      <c r="R874" s="102"/>
      <c r="S874" s="170" t="s">
        <v>265</v>
      </c>
      <c r="T874" s="170" t="s">
        <v>596</v>
      </c>
      <c r="U874" s="96" t="s">
        <v>690</v>
      </c>
      <c r="V874" s="99"/>
      <c r="W874" s="99"/>
    </row>
    <row r="875" spans="3:23" ht="37.5" x14ac:dyDescent="0.3">
      <c r="C875" s="168">
        <v>43</v>
      </c>
      <c r="D875" s="63" t="s">
        <v>693</v>
      </c>
      <c r="E875" s="168">
        <v>1987</v>
      </c>
      <c r="F875" s="168"/>
      <c r="G875" s="168" t="s">
        <v>34</v>
      </c>
      <c r="H875" s="168">
        <v>1</v>
      </c>
      <c r="I875" s="168">
        <v>2162.9</v>
      </c>
      <c r="J875" s="64">
        <v>878.1</v>
      </c>
      <c r="K875" s="64" t="s">
        <v>42</v>
      </c>
      <c r="L875" s="171">
        <f t="shared" si="86"/>
        <v>346064</v>
      </c>
      <c r="M875" s="171">
        <f t="shared" si="87"/>
        <v>34217.078000000001</v>
      </c>
      <c r="N875" s="171">
        <f t="shared" ref="N875:N895" si="88">L875+M875</f>
        <v>380281.07799999998</v>
      </c>
      <c r="O875" s="170">
        <v>160</v>
      </c>
      <c r="P875" s="170">
        <v>15.82</v>
      </c>
      <c r="Q875" s="170"/>
      <c r="R875" s="102"/>
      <c r="S875" s="170" t="s">
        <v>265</v>
      </c>
      <c r="T875" s="170" t="s">
        <v>596</v>
      </c>
      <c r="U875" s="96"/>
      <c r="V875" s="99"/>
      <c r="W875" s="99"/>
    </row>
    <row r="876" spans="3:23" ht="37.5" x14ac:dyDescent="0.3">
      <c r="C876" s="168">
        <v>44</v>
      </c>
      <c r="D876" s="63" t="s">
        <v>694</v>
      </c>
      <c r="E876" s="168">
        <v>1991</v>
      </c>
      <c r="F876" s="168"/>
      <c r="G876" s="168" t="s">
        <v>34</v>
      </c>
      <c r="H876" s="168">
        <v>3</v>
      </c>
      <c r="I876" s="168">
        <v>3798.7</v>
      </c>
      <c r="J876" s="64">
        <v>2000.5</v>
      </c>
      <c r="K876" s="64" t="s">
        <v>42</v>
      </c>
      <c r="L876" s="171">
        <f t="shared" si="86"/>
        <v>590697.85</v>
      </c>
      <c r="M876" s="171">
        <f t="shared" si="87"/>
        <v>56866.538999999997</v>
      </c>
      <c r="N876" s="171">
        <f t="shared" si="88"/>
        <v>647564.38899999997</v>
      </c>
      <c r="O876" s="170">
        <v>155.5</v>
      </c>
      <c r="P876" s="170">
        <v>14.97</v>
      </c>
      <c r="Q876" s="170"/>
      <c r="R876" s="102"/>
      <c r="S876" s="170" t="s">
        <v>265</v>
      </c>
      <c r="T876" s="170" t="s">
        <v>596</v>
      </c>
      <c r="U876" s="96"/>
      <c r="V876" s="99"/>
      <c r="W876" s="99"/>
    </row>
    <row r="877" spans="3:23" ht="56.25" x14ac:dyDescent="0.3">
      <c r="C877" s="168">
        <v>45</v>
      </c>
      <c r="D877" s="63" t="s">
        <v>695</v>
      </c>
      <c r="E877" s="168">
        <v>1962</v>
      </c>
      <c r="F877" s="168"/>
      <c r="G877" s="168" t="s">
        <v>56</v>
      </c>
      <c r="H877" s="168">
        <v>2</v>
      </c>
      <c r="I877" s="168">
        <v>684.3</v>
      </c>
      <c r="J877" s="64">
        <v>325.39999999999998</v>
      </c>
      <c r="K877" s="64" t="s">
        <v>45</v>
      </c>
      <c r="L877" s="171">
        <f t="shared" si="86"/>
        <v>317624.68800000002</v>
      </c>
      <c r="M877" s="171">
        <f t="shared" si="87"/>
        <v>12769.037999999999</v>
      </c>
      <c r="N877" s="171">
        <f t="shared" si="88"/>
        <v>330393.72600000002</v>
      </c>
      <c r="O877" s="170">
        <v>464.16</v>
      </c>
      <c r="P877" s="170">
        <v>18.66</v>
      </c>
      <c r="Q877" s="170"/>
      <c r="R877" s="102"/>
      <c r="S877" s="170" t="s">
        <v>265</v>
      </c>
      <c r="T877" s="170" t="s">
        <v>596</v>
      </c>
      <c r="U877" s="96" t="s">
        <v>589</v>
      </c>
      <c r="V877" s="99"/>
      <c r="W877" s="99"/>
    </row>
    <row r="878" spans="3:23" ht="37.5" x14ac:dyDescent="0.3">
      <c r="C878" s="168">
        <v>46</v>
      </c>
      <c r="D878" s="63" t="s">
        <v>696</v>
      </c>
      <c r="E878" s="168">
        <v>1977</v>
      </c>
      <c r="F878" s="168"/>
      <c r="G878" s="168" t="s">
        <v>34</v>
      </c>
      <c r="H878" s="168">
        <v>2</v>
      </c>
      <c r="I878" s="168">
        <v>1277</v>
      </c>
      <c r="J878" s="64">
        <v>728</v>
      </c>
      <c r="K878" s="64" t="s">
        <v>45</v>
      </c>
      <c r="L878" s="171">
        <f t="shared" si="86"/>
        <v>592732.32000000007</v>
      </c>
      <c r="M878" s="171">
        <f t="shared" si="87"/>
        <v>23828.82</v>
      </c>
      <c r="N878" s="171">
        <f t="shared" si="88"/>
        <v>616561.14</v>
      </c>
      <c r="O878" s="170">
        <v>464.16</v>
      </c>
      <c r="P878" s="170">
        <v>18.66</v>
      </c>
      <c r="Q878" s="170"/>
      <c r="R878" s="102"/>
      <c r="S878" s="170" t="s">
        <v>265</v>
      </c>
      <c r="T878" s="170" t="s">
        <v>596</v>
      </c>
      <c r="U878" s="96" t="s">
        <v>690</v>
      </c>
      <c r="V878" s="99"/>
      <c r="W878" s="99"/>
    </row>
    <row r="879" spans="3:23" ht="37.5" x14ac:dyDescent="0.3">
      <c r="C879" s="168"/>
      <c r="D879" s="63"/>
      <c r="E879" s="168"/>
      <c r="F879" s="168"/>
      <c r="G879" s="168"/>
      <c r="H879" s="168"/>
      <c r="I879" s="168"/>
      <c r="J879" s="64"/>
      <c r="K879" s="64" t="s">
        <v>42</v>
      </c>
      <c r="L879" s="171">
        <f>I878*O879</f>
        <v>218367</v>
      </c>
      <c r="M879" s="171">
        <f>I878*P879</f>
        <v>20202.14</v>
      </c>
      <c r="N879" s="171">
        <f t="shared" si="88"/>
        <v>238569.14</v>
      </c>
      <c r="O879" s="170">
        <v>171</v>
      </c>
      <c r="P879" s="170">
        <v>15.82</v>
      </c>
      <c r="Q879" s="170"/>
      <c r="R879" s="102"/>
      <c r="S879" s="170" t="s">
        <v>265</v>
      </c>
      <c r="T879" s="170" t="s">
        <v>596</v>
      </c>
      <c r="U879" s="96"/>
      <c r="V879" s="99"/>
      <c r="W879" s="99"/>
    </row>
    <row r="880" spans="3:23" ht="37.5" x14ac:dyDescent="0.3">
      <c r="C880" s="168">
        <v>47</v>
      </c>
      <c r="D880" s="63" t="s">
        <v>697</v>
      </c>
      <c r="E880" s="168">
        <v>1971</v>
      </c>
      <c r="F880" s="168"/>
      <c r="G880" s="168" t="s">
        <v>34</v>
      </c>
      <c r="H880" s="168">
        <v>2</v>
      </c>
      <c r="I880" s="168">
        <v>684.4</v>
      </c>
      <c r="J880" s="64">
        <v>359.2</v>
      </c>
      <c r="K880" s="64" t="s">
        <v>42</v>
      </c>
      <c r="L880" s="171">
        <f t="shared" ref="L880:L895" si="89">I880*O880</f>
        <v>117032.4</v>
      </c>
      <c r="M880" s="171">
        <f t="shared" ref="M880:M895" si="90">I880*P880</f>
        <v>10827.208000000001</v>
      </c>
      <c r="N880" s="171">
        <f t="shared" si="88"/>
        <v>127859.60799999999</v>
      </c>
      <c r="O880" s="170">
        <v>171</v>
      </c>
      <c r="P880" s="170">
        <v>15.82</v>
      </c>
      <c r="Q880" s="170"/>
      <c r="R880" s="102"/>
      <c r="S880" s="170" t="s">
        <v>265</v>
      </c>
      <c r="T880" s="170" t="s">
        <v>596</v>
      </c>
      <c r="U880" s="96"/>
      <c r="V880" s="99"/>
      <c r="W880" s="99"/>
    </row>
    <row r="881" spans="1:23" ht="37.5" x14ac:dyDescent="0.3">
      <c r="C881" s="168">
        <v>48</v>
      </c>
      <c r="D881" s="63" t="s">
        <v>698</v>
      </c>
      <c r="E881" s="168">
        <v>1978</v>
      </c>
      <c r="F881" s="168"/>
      <c r="G881" s="168" t="s">
        <v>34</v>
      </c>
      <c r="H881" s="168">
        <v>2</v>
      </c>
      <c r="I881" s="168">
        <v>1285</v>
      </c>
      <c r="J881" s="64">
        <v>702</v>
      </c>
      <c r="K881" s="64" t="s">
        <v>42</v>
      </c>
      <c r="L881" s="171">
        <f t="shared" si="89"/>
        <v>219735</v>
      </c>
      <c r="M881" s="171">
        <f t="shared" si="90"/>
        <v>20328.7</v>
      </c>
      <c r="N881" s="171">
        <f t="shared" si="88"/>
        <v>240063.7</v>
      </c>
      <c r="O881" s="170">
        <v>171</v>
      </c>
      <c r="P881" s="170">
        <v>15.82</v>
      </c>
      <c r="Q881" s="170"/>
      <c r="R881" s="102"/>
      <c r="S881" s="170" t="s">
        <v>265</v>
      </c>
      <c r="T881" s="170" t="s">
        <v>596</v>
      </c>
      <c r="U881" s="96" t="s">
        <v>690</v>
      </c>
      <c r="V881" s="99"/>
      <c r="W881" s="99"/>
    </row>
    <row r="882" spans="1:23" ht="37.5" x14ac:dyDescent="0.3">
      <c r="C882" s="168">
        <v>49</v>
      </c>
      <c r="D882" s="63" t="s">
        <v>699</v>
      </c>
      <c r="E882" s="168">
        <v>1976</v>
      </c>
      <c r="F882" s="168"/>
      <c r="G882" s="168" t="s">
        <v>83</v>
      </c>
      <c r="H882" s="168">
        <v>3</v>
      </c>
      <c r="I882" s="168">
        <v>3166.3</v>
      </c>
      <c r="J882" s="64">
        <v>1648.65</v>
      </c>
      <c r="K882" s="64" t="s">
        <v>42</v>
      </c>
      <c r="L882" s="171">
        <f t="shared" si="89"/>
        <v>486723.636</v>
      </c>
      <c r="M882" s="171">
        <f t="shared" si="90"/>
        <v>49109.313000000002</v>
      </c>
      <c r="N882" s="171">
        <f t="shared" si="88"/>
        <v>535832.94900000002</v>
      </c>
      <c r="O882" s="170">
        <v>153.72</v>
      </c>
      <c r="P882" s="170">
        <v>15.51</v>
      </c>
      <c r="Q882" s="170"/>
      <c r="R882" s="102"/>
      <c r="S882" s="170" t="s">
        <v>265</v>
      </c>
      <c r="T882" s="170" t="s">
        <v>596</v>
      </c>
      <c r="U882" s="96" t="s">
        <v>589</v>
      </c>
      <c r="V882" s="99"/>
      <c r="W882" s="99"/>
    </row>
    <row r="883" spans="1:23" ht="37.5" x14ac:dyDescent="0.3">
      <c r="B883" s="137"/>
      <c r="C883" s="168">
        <v>50</v>
      </c>
      <c r="D883" s="63" t="s">
        <v>700</v>
      </c>
      <c r="E883" s="168">
        <v>1976</v>
      </c>
      <c r="F883" s="168"/>
      <c r="G883" s="168" t="s">
        <v>83</v>
      </c>
      <c r="H883" s="168">
        <v>3</v>
      </c>
      <c r="I883" s="168">
        <v>3767.6</v>
      </c>
      <c r="J883" s="64">
        <v>2362.8000000000002</v>
      </c>
      <c r="K883" s="64" t="s">
        <v>42</v>
      </c>
      <c r="L883" s="171">
        <f t="shared" si="89"/>
        <v>579155.47199999995</v>
      </c>
      <c r="M883" s="171">
        <f t="shared" si="90"/>
        <v>58435.475999999995</v>
      </c>
      <c r="N883" s="171">
        <f t="shared" si="88"/>
        <v>637590.94799999997</v>
      </c>
      <c r="O883" s="170">
        <v>153.72</v>
      </c>
      <c r="P883" s="170">
        <v>15.51</v>
      </c>
      <c r="Q883" s="170"/>
      <c r="R883" s="102"/>
      <c r="S883" s="170" t="s">
        <v>265</v>
      </c>
      <c r="T883" s="170" t="s">
        <v>596</v>
      </c>
      <c r="U883" s="96" t="s">
        <v>589</v>
      </c>
      <c r="V883" s="99"/>
      <c r="W883" s="99"/>
    </row>
    <row r="884" spans="1:23" ht="37.5" x14ac:dyDescent="0.3">
      <c r="B884" s="103"/>
      <c r="C884" s="168">
        <v>51</v>
      </c>
      <c r="D884" s="63" t="s">
        <v>701</v>
      </c>
      <c r="E884" s="168">
        <v>1976</v>
      </c>
      <c r="G884" s="168" t="s">
        <v>34</v>
      </c>
      <c r="H884" s="168">
        <v>3</v>
      </c>
      <c r="I884" s="168">
        <v>2971.5</v>
      </c>
      <c r="J884" s="64">
        <v>1782.9</v>
      </c>
      <c r="K884" s="64" t="s">
        <v>42</v>
      </c>
      <c r="L884" s="171">
        <f t="shared" si="89"/>
        <v>475440</v>
      </c>
      <c r="M884" s="171">
        <f t="shared" si="90"/>
        <v>46236.54</v>
      </c>
      <c r="N884" s="171">
        <f t="shared" si="88"/>
        <v>521676.54</v>
      </c>
      <c r="O884" s="170">
        <v>160</v>
      </c>
      <c r="P884" s="170">
        <v>15.56</v>
      </c>
      <c r="Q884" s="170"/>
      <c r="R884" s="102"/>
      <c r="S884" s="170" t="s">
        <v>265</v>
      </c>
      <c r="T884" s="170" t="s">
        <v>596</v>
      </c>
      <c r="U884" s="96" t="s">
        <v>702</v>
      </c>
      <c r="V884" s="99"/>
      <c r="W884" s="99"/>
    </row>
    <row r="885" spans="1:23" ht="37.5" x14ac:dyDescent="0.3">
      <c r="B885" s="137"/>
      <c r="C885" s="168">
        <v>52</v>
      </c>
      <c r="D885" s="63" t="s">
        <v>703</v>
      </c>
      <c r="E885" s="168">
        <v>1976</v>
      </c>
      <c r="F885" s="168"/>
      <c r="G885" s="168" t="s">
        <v>83</v>
      </c>
      <c r="H885" s="168">
        <v>3</v>
      </c>
      <c r="I885" s="168">
        <v>3621.8</v>
      </c>
      <c r="J885" s="64">
        <v>2170.6999999999998</v>
      </c>
      <c r="K885" s="64" t="s">
        <v>42</v>
      </c>
      <c r="L885" s="171">
        <f t="shared" si="89"/>
        <v>556743.09600000002</v>
      </c>
      <c r="M885" s="171">
        <f t="shared" si="90"/>
        <v>56174.118000000002</v>
      </c>
      <c r="N885" s="171">
        <f t="shared" si="88"/>
        <v>612917.21400000004</v>
      </c>
      <c r="O885" s="170">
        <v>153.72</v>
      </c>
      <c r="P885" s="170">
        <v>15.51</v>
      </c>
      <c r="Q885" s="170"/>
      <c r="R885" s="102"/>
      <c r="S885" s="170" t="s">
        <v>265</v>
      </c>
      <c r="T885" s="170" t="s">
        <v>596</v>
      </c>
      <c r="U885" s="96" t="s">
        <v>589</v>
      </c>
      <c r="V885" s="99"/>
      <c r="W885" s="99"/>
    </row>
    <row r="886" spans="1:23" ht="37.5" x14ac:dyDescent="0.3">
      <c r="B886" s="137"/>
      <c r="C886" s="168">
        <v>53</v>
      </c>
      <c r="D886" s="63" t="s">
        <v>704</v>
      </c>
      <c r="E886" s="168">
        <v>1975</v>
      </c>
      <c r="F886" s="168"/>
      <c r="G886" s="168" t="s">
        <v>83</v>
      </c>
      <c r="H886" s="168">
        <v>3</v>
      </c>
      <c r="I886" s="168">
        <v>3615.4</v>
      </c>
      <c r="J886" s="64">
        <v>2161.6</v>
      </c>
      <c r="K886" s="64" t="s">
        <v>42</v>
      </c>
      <c r="L886" s="171">
        <f t="shared" si="89"/>
        <v>555759.28800000006</v>
      </c>
      <c r="M886" s="171">
        <f t="shared" si="90"/>
        <v>56074.853999999999</v>
      </c>
      <c r="N886" s="171">
        <f t="shared" si="88"/>
        <v>611834.14200000011</v>
      </c>
      <c r="O886" s="170">
        <v>153.72</v>
      </c>
      <c r="P886" s="170">
        <v>15.51</v>
      </c>
      <c r="Q886" s="170"/>
      <c r="R886" s="102"/>
      <c r="S886" s="170" t="s">
        <v>265</v>
      </c>
      <c r="T886" s="170" t="s">
        <v>596</v>
      </c>
      <c r="U886" s="96" t="s">
        <v>589</v>
      </c>
      <c r="V886" s="99"/>
      <c r="W886" s="99"/>
    </row>
    <row r="887" spans="1:23" ht="37.5" x14ac:dyDescent="0.3">
      <c r="B887" s="137"/>
      <c r="C887" s="168">
        <v>54</v>
      </c>
      <c r="D887" s="63" t="s">
        <v>705</v>
      </c>
      <c r="E887" s="168">
        <v>1976</v>
      </c>
      <c r="F887" s="168"/>
      <c r="G887" s="168" t="s">
        <v>83</v>
      </c>
      <c r="H887" s="168">
        <v>3</v>
      </c>
      <c r="I887" s="168">
        <v>3165.5</v>
      </c>
      <c r="J887" s="64">
        <v>1738.1</v>
      </c>
      <c r="K887" s="64" t="s">
        <v>42</v>
      </c>
      <c r="L887" s="171">
        <f t="shared" si="89"/>
        <v>486600.66</v>
      </c>
      <c r="M887" s="171">
        <f t="shared" si="90"/>
        <v>49096.904999999999</v>
      </c>
      <c r="N887" s="171">
        <f t="shared" si="88"/>
        <v>535697.56499999994</v>
      </c>
      <c r="O887" s="170">
        <v>153.72</v>
      </c>
      <c r="P887" s="170">
        <v>15.51</v>
      </c>
      <c r="Q887" s="170"/>
      <c r="R887" s="102"/>
      <c r="S887" s="170" t="s">
        <v>265</v>
      </c>
      <c r="T887" s="170" t="s">
        <v>596</v>
      </c>
      <c r="U887" s="96" t="s">
        <v>589</v>
      </c>
      <c r="V887" s="99"/>
      <c r="W887" s="99"/>
    </row>
    <row r="888" spans="1:23" ht="37.5" x14ac:dyDescent="0.3">
      <c r="B888" s="103"/>
      <c r="C888" s="168">
        <v>55</v>
      </c>
      <c r="D888" s="63" t="s">
        <v>706</v>
      </c>
      <c r="E888" s="168">
        <v>1979</v>
      </c>
      <c r="G888" s="168" t="s">
        <v>34</v>
      </c>
      <c r="H888" s="168">
        <v>3</v>
      </c>
      <c r="I888" s="168">
        <v>5805</v>
      </c>
      <c r="J888" s="64">
        <v>3242.6</v>
      </c>
      <c r="K888" s="64" t="s">
        <v>42</v>
      </c>
      <c r="L888" s="171">
        <f t="shared" si="89"/>
        <v>928800</v>
      </c>
      <c r="M888" s="171">
        <f t="shared" si="90"/>
        <v>90325.8</v>
      </c>
      <c r="N888" s="171">
        <f t="shared" si="88"/>
        <v>1019125.8</v>
      </c>
      <c r="O888" s="170">
        <v>160</v>
      </c>
      <c r="P888" s="170">
        <v>15.56</v>
      </c>
      <c r="Q888" s="170"/>
      <c r="R888" s="102"/>
      <c r="S888" s="170" t="s">
        <v>265</v>
      </c>
      <c r="T888" s="170" t="s">
        <v>596</v>
      </c>
      <c r="U888" s="96" t="s">
        <v>702</v>
      </c>
      <c r="V888" s="99"/>
      <c r="W888" s="99"/>
    </row>
    <row r="889" spans="1:23" ht="37.5" x14ac:dyDescent="0.3">
      <c r="B889" s="103"/>
      <c r="C889" s="168">
        <v>56</v>
      </c>
      <c r="D889" s="63" t="s">
        <v>707</v>
      </c>
      <c r="E889" s="168">
        <v>1978</v>
      </c>
      <c r="G889" s="168" t="s">
        <v>83</v>
      </c>
      <c r="H889" s="168">
        <v>3</v>
      </c>
      <c r="I889" s="168">
        <v>3053.1</v>
      </c>
      <c r="J889" s="64">
        <v>1716.3</v>
      </c>
      <c r="K889" s="64" t="s">
        <v>42</v>
      </c>
      <c r="L889" s="171">
        <f t="shared" si="89"/>
        <v>469322.53200000001</v>
      </c>
      <c r="M889" s="171">
        <f t="shared" si="90"/>
        <v>47353.580999999998</v>
      </c>
      <c r="N889" s="171">
        <f t="shared" si="88"/>
        <v>516676.11300000001</v>
      </c>
      <c r="O889" s="170">
        <v>153.72</v>
      </c>
      <c r="P889" s="170">
        <v>15.51</v>
      </c>
      <c r="Q889" s="170"/>
      <c r="R889" s="102"/>
      <c r="S889" s="170" t="s">
        <v>265</v>
      </c>
      <c r="T889" s="170" t="s">
        <v>596</v>
      </c>
      <c r="U889" s="96" t="s">
        <v>702</v>
      </c>
      <c r="V889" s="99"/>
      <c r="W889" s="99"/>
    </row>
    <row r="890" spans="1:23" ht="37.5" x14ac:dyDescent="0.3">
      <c r="B890" s="137"/>
      <c r="C890" s="168">
        <v>57</v>
      </c>
      <c r="D890" s="63" t="s">
        <v>708</v>
      </c>
      <c r="E890" s="168">
        <v>1982</v>
      </c>
      <c r="F890" s="168"/>
      <c r="G890" s="168" t="s">
        <v>34</v>
      </c>
      <c r="H890" s="168">
        <v>3</v>
      </c>
      <c r="I890" s="168">
        <v>2930.4</v>
      </c>
      <c r="J890" s="64">
        <v>1530</v>
      </c>
      <c r="K890" s="64" t="s">
        <v>42</v>
      </c>
      <c r="L890" s="171">
        <f t="shared" si="89"/>
        <v>468864</v>
      </c>
      <c r="M890" s="171">
        <f t="shared" si="90"/>
        <v>45597.024000000005</v>
      </c>
      <c r="N890" s="171">
        <f t="shared" si="88"/>
        <v>514461.02399999998</v>
      </c>
      <c r="O890" s="170">
        <v>160</v>
      </c>
      <c r="P890" s="170">
        <v>15.56</v>
      </c>
      <c r="Q890" s="170"/>
      <c r="R890" s="102"/>
      <c r="S890" s="170" t="s">
        <v>265</v>
      </c>
      <c r="T890" s="170" t="s">
        <v>596</v>
      </c>
      <c r="U890" s="96" t="s">
        <v>589</v>
      </c>
      <c r="V890" s="99"/>
      <c r="W890" s="99"/>
    </row>
    <row r="891" spans="1:23" ht="37.5" x14ac:dyDescent="0.3">
      <c r="B891" s="137"/>
      <c r="C891" s="168">
        <v>58</v>
      </c>
      <c r="D891" s="63" t="s">
        <v>709</v>
      </c>
      <c r="E891" s="168">
        <v>1976</v>
      </c>
      <c r="F891" s="168"/>
      <c r="G891" s="168" t="s">
        <v>83</v>
      </c>
      <c r="H891" s="168">
        <v>3</v>
      </c>
      <c r="I891" s="168">
        <v>2988.9</v>
      </c>
      <c r="J891" s="64">
        <v>1718.1</v>
      </c>
      <c r="K891" s="64" t="s">
        <v>42</v>
      </c>
      <c r="L891" s="171">
        <f t="shared" si="89"/>
        <v>459453.70799999998</v>
      </c>
      <c r="M891" s="171">
        <f t="shared" si="90"/>
        <v>46357.839</v>
      </c>
      <c r="N891" s="171">
        <f t="shared" si="88"/>
        <v>505811.54699999996</v>
      </c>
      <c r="O891" s="170">
        <v>153.72</v>
      </c>
      <c r="P891" s="170">
        <v>15.51</v>
      </c>
      <c r="Q891" s="170"/>
      <c r="R891" s="102"/>
      <c r="S891" s="170" t="s">
        <v>265</v>
      </c>
      <c r="T891" s="170" t="s">
        <v>596</v>
      </c>
      <c r="U891" s="96" t="s">
        <v>589</v>
      </c>
      <c r="V891" s="99"/>
      <c r="W891" s="99"/>
    </row>
    <row r="892" spans="1:23" ht="37.5" x14ac:dyDescent="0.3">
      <c r="B892" s="103"/>
      <c r="C892" s="168">
        <v>59</v>
      </c>
      <c r="D892" s="63" t="s">
        <v>710</v>
      </c>
      <c r="E892" s="168">
        <v>1978</v>
      </c>
      <c r="G892" s="168" t="s">
        <v>83</v>
      </c>
      <c r="H892" s="168">
        <v>3</v>
      </c>
      <c r="I892" s="168">
        <v>3146.8</v>
      </c>
      <c r="J892" s="64">
        <v>1700</v>
      </c>
      <c r="K892" s="64" t="s">
        <v>42</v>
      </c>
      <c r="L892" s="171">
        <f t="shared" si="89"/>
        <v>483726.09600000002</v>
      </c>
      <c r="M892" s="171">
        <f t="shared" si="90"/>
        <v>48806.868000000002</v>
      </c>
      <c r="N892" s="171">
        <f t="shared" si="88"/>
        <v>532532.96400000004</v>
      </c>
      <c r="O892" s="170">
        <v>153.72</v>
      </c>
      <c r="P892" s="170">
        <v>15.51</v>
      </c>
      <c r="Q892" s="170"/>
      <c r="R892" s="102"/>
      <c r="S892" s="170" t="s">
        <v>265</v>
      </c>
      <c r="T892" s="170" t="s">
        <v>596</v>
      </c>
      <c r="U892" s="96" t="s">
        <v>702</v>
      </c>
      <c r="V892" s="99"/>
      <c r="W892" s="99"/>
    </row>
    <row r="893" spans="1:23" ht="37.5" x14ac:dyDescent="0.3">
      <c r="B893" s="137"/>
      <c r="C893" s="168">
        <v>60</v>
      </c>
      <c r="D893" s="63" t="s">
        <v>711</v>
      </c>
      <c r="E893" s="168">
        <v>1978</v>
      </c>
      <c r="F893" s="168"/>
      <c r="G893" s="168" t="s">
        <v>83</v>
      </c>
      <c r="H893" s="168">
        <v>3</v>
      </c>
      <c r="I893" s="168">
        <v>3181.4</v>
      </c>
      <c r="J893" s="64">
        <v>1741</v>
      </c>
      <c r="K893" s="64" t="s">
        <v>42</v>
      </c>
      <c r="L893" s="171">
        <f t="shared" si="89"/>
        <v>489044.80800000002</v>
      </c>
      <c r="M893" s="171">
        <f t="shared" si="90"/>
        <v>49343.514000000003</v>
      </c>
      <c r="N893" s="171">
        <f t="shared" si="88"/>
        <v>538388.32200000004</v>
      </c>
      <c r="O893" s="170">
        <v>153.72</v>
      </c>
      <c r="P893" s="170">
        <v>15.51</v>
      </c>
      <c r="Q893" s="170"/>
      <c r="R893" s="102"/>
      <c r="S893" s="170" t="s">
        <v>265</v>
      </c>
      <c r="T893" s="170" t="s">
        <v>596</v>
      </c>
      <c r="U893" s="96" t="s">
        <v>589</v>
      </c>
      <c r="V893" s="99"/>
      <c r="W893" s="99"/>
    </row>
    <row r="894" spans="1:23" ht="37.5" x14ac:dyDescent="0.3">
      <c r="B894" s="137"/>
      <c r="C894" s="168">
        <v>61</v>
      </c>
      <c r="D894" s="63" t="s">
        <v>712</v>
      </c>
      <c r="E894" s="168">
        <v>1979</v>
      </c>
      <c r="F894" s="168"/>
      <c r="G894" s="168" t="s">
        <v>83</v>
      </c>
      <c r="H894" s="168">
        <v>3</v>
      </c>
      <c r="I894" s="168">
        <v>3127.7</v>
      </c>
      <c r="J894" s="64">
        <v>1751.7</v>
      </c>
      <c r="K894" s="64" t="s">
        <v>42</v>
      </c>
      <c r="L894" s="171">
        <f t="shared" si="89"/>
        <v>480790.04399999999</v>
      </c>
      <c r="M894" s="171">
        <f t="shared" si="90"/>
        <v>48510.626999999993</v>
      </c>
      <c r="N894" s="171">
        <f t="shared" si="88"/>
        <v>529300.67099999997</v>
      </c>
      <c r="O894" s="170">
        <v>153.72</v>
      </c>
      <c r="P894" s="170">
        <v>15.51</v>
      </c>
      <c r="Q894" s="170"/>
      <c r="R894" s="102"/>
      <c r="S894" s="170" t="s">
        <v>265</v>
      </c>
      <c r="T894" s="170" t="s">
        <v>596</v>
      </c>
      <c r="U894" s="98"/>
      <c r="V894" s="99"/>
      <c r="W894" s="99"/>
    </row>
    <row r="895" spans="1:23" s="61" customFormat="1" ht="37.5" x14ac:dyDescent="0.3">
      <c r="A895" s="133"/>
      <c r="B895" s="138"/>
      <c r="C895" s="168">
        <v>62</v>
      </c>
      <c r="D895" s="63" t="s">
        <v>713</v>
      </c>
      <c r="E895" s="168">
        <v>1978</v>
      </c>
      <c r="F895" s="168"/>
      <c r="G895" s="168" t="s">
        <v>83</v>
      </c>
      <c r="H895" s="168">
        <v>3</v>
      </c>
      <c r="I895" s="168">
        <v>3182.9</v>
      </c>
      <c r="J895" s="64">
        <v>1640.1</v>
      </c>
      <c r="K895" s="64" t="s">
        <v>42</v>
      </c>
      <c r="L895" s="171">
        <f t="shared" si="89"/>
        <v>489275.38800000004</v>
      </c>
      <c r="M895" s="171">
        <f t="shared" si="90"/>
        <v>49366.779000000002</v>
      </c>
      <c r="N895" s="171">
        <f t="shared" si="88"/>
        <v>538642.16700000002</v>
      </c>
      <c r="O895" s="170">
        <v>153.72</v>
      </c>
      <c r="P895" s="170">
        <v>15.51</v>
      </c>
      <c r="Q895" s="170"/>
      <c r="R895" s="102"/>
      <c r="S895" s="170" t="s">
        <v>265</v>
      </c>
      <c r="T895" s="170" t="s">
        <v>596</v>
      </c>
      <c r="U895" s="100"/>
      <c r="V895" s="97"/>
      <c r="W895" s="97"/>
    </row>
    <row r="896" spans="1:23" s="61" customFormat="1" x14ac:dyDescent="0.3">
      <c r="A896" s="133"/>
      <c r="B896" s="1"/>
      <c r="C896" s="32"/>
      <c r="D896" s="62" t="s">
        <v>107</v>
      </c>
      <c r="E896" s="32"/>
      <c r="F896" s="32"/>
      <c r="G896" s="32"/>
      <c r="H896" s="32"/>
      <c r="I896" s="32"/>
      <c r="J896" s="27"/>
      <c r="K896" s="27"/>
      <c r="L896" s="30">
        <f>SUM(L897:L909)</f>
        <v>7172869.9639999988</v>
      </c>
      <c r="M896" s="30">
        <f>SUM(M897:M909)</f>
        <v>398793.89999999997</v>
      </c>
      <c r="N896" s="30">
        <f>SUM(N897:N909)</f>
        <v>7571663.8639999991</v>
      </c>
      <c r="O896" s="24"/>
      <c r="P896" s="24"/>
      <c r="Q896" s="24"/>
      <c r="R896" s="47"/>
      <c r="S896" s="170"/>
      <c r="T896" s="170"/>
      <c r="U896" s="101"/>
      <c r="V896" s="97"/>
      <c r="W896" s="97"/>
    </row>
    <row r="897" spans="1:23" ht="37.5" x14ac:dyDescent="0.3">
      <c r="C897" s="168">
        <v>1</v>
      </c>
      <c r="D897" s="63" t="s">
        <v>714</v>
      </c>
      <c r="E897" s="168">
        <v>1980</v>
      </c>
      <c r="F897" s="168"/>
      <c r="G897" s="168" t="s">
        <v>34</v>
      </c>
      <c r="H897" s="168">
        <v>3</v>
      </c>
      <c r="I897" s="168">
        <v>2704.4</v>
      </c>
      <c r="J897" s="64">
        <v>1307.4000000000001</v>
      </c>
      <c r="K897" s="64" t="s">
        <v>42</v>
      </c>
      <c r="L897" s="171">
        <f>I897*O897</f>
        <v>420534.2</v>
      </c>
      <c r="M897" s="171">
        <f>I897*P897</f>
        <v>40484.868000000002</v>
      </c>
      <c r="N897" s="171">
        <f t="shared" ref="N897:N909" si="91">L897+M897</f>
        <v>461019.06800000003</v>
      </c>
      <c r="O897" s="170">
        <v>155.5</v>
      </c>
      <c r="P897" s="170">
        <v>14.97</v>
      </c>
      <c r="Q897" s="170"/>
      <c r="R897" s="102"/>
      <c r="S897" s="170" t="s">
        <v>265</v>
      </c>
      <c r="T897" s="170" t="s">
        <v>596</v>
      </c>
      <c r="U897" s="96"/>
      <c r="V897" s="99"/>
      <c r="W897" s="99"/>
    </row>
    <row r="898" spans="1:23" ht="37.5" x14ac:dyDescent="0.3">
      <c r="C898" s="168">
        <v>2</v>
      </c>
      <c r="D898" s="63" t="s">
        <v>715</v>
      </c>
      <c r="E898" s="168">
        <v>1975</v>
      </c>
      <c r="F898" s="168"/>
      <c r="G898" s="168" t="s">
        <v>83</v>
      </c>
      <c r="H898" s="168">
        <v>3</v>
      </c>
      <c r="I898" s="168">
        <v>1207.0999999999999</v>
      </c>
      <c r="J898" s="64">
        <v>635.29999999999995</v>
      </c>
      <c r="K898" s="64" t="s">
        <v>42</v>
      </c>
      <c r="L898" s="171">
        <f>I898*O898</f>
        <v>184541.44799999997</v>
      </c>
      <c r="M898" s="171">
        <f>I898*P898</f>
        <v>18722.120999999999</v>
      </c>
      <c r="N898" s="171">
        <f t="shared" si="91"/>
        <v>203263.56899999996</v>
      </c>
      <c r="O898" s="170">
        <v>152.88</v>
      </c>
      <c r="P898" s="170">
        <v>15.51</v>
      </c>
      <c r="Q898" s="170"/>
      <c r="R898" s="102"/>
      <c r="S898" s="170" t="s">
        <v>265</v>
      </c>
      <c r="T898" s="170" t="s">
        <v>596</v>
      </c>
      <c r="U898" s="96"/>
      <c r="V898" s="99"/>
      <c r="W898" s="99"/>
    </row>
    <row r="899" spans="1:23" ht="37.5" x14ac:dyDescent="0.3">
      <c r="C899" s="168">
        <v>3</v>
      </c>
      <c r="D899" s="63" t="s">
        <v>716</v>
      </c>
      <c r="E899" s="168">
        <v>1970</v>
      </c>
      <c r="F899" s="168"/>
      <c r="G899" s="168" t="s">
        <v>63</v>
      </c>
      <c r="H899" s="168">
        <v>2</v>
      </c>
      <c r="I899" s="168">
        <v>580.9</v>
      </c>
      <c r="J899" s="64">
        <v>342.4</v>
      </c>
      <c r="K899" s="64" t="s">
        <v>42</v>
      </c>
      <c r="L899" s="171">
        <f>I899*O899</f>
        <v>97300.75</v>
      </c>
      <c r="M899" s="171">
        <f>I899*P899</f>
        <v>8864.5339999999997</v>
      </c>
      <c r="N899" s="171">
        <f t="shared" si="91"/>
        <v>106165.284</v>
      </c>
      <c r="O899" s="170">
        <v>167.5</v>
      </c>
      <c r="P899" s="170">
        <v>15.26</v>
      </c>
      <c r="Q899" s="170"/>
      <c r="R899" s="102"/>
      <c r="S899" s="170" t="s">
        <v>265</v>
      </c>
      <c r="T899" s="170" t="s">
        <v>596</v>
      </c>
      <c r="U899" s="96"/>
      <c r="V899" s="99"/>
      <c r="W899" s="99"/>
    </row>
    <row r="900" spans="1:23" x14ac:dyDescent="0.3">
      <c r="C900" s="168"/>
      <c r="D900" s="63"/>
      <c r="E900" s="168"/>
      <c r="F900" s="168"/>
      <c r="G900" s="168"/>
      <c r="H900" s="168"/>
      <c r="I900" s="168"/>
      <c r="J900" s="64"/>
      <c r="K900" s="64" t="s">
        <v>229</v>
      </c>
      <c r="L900" s="171">
        <f>I899*O900</f>
        <v>641046.38599999994</v>
      </c>
      <c r="M900" s="171">
        <f>I899*P900</f>
        <v>20633.567999999999</v>
      </c>
      <c r="N900" s="171">
        <f t="shared" si="91"/>
        <v>661679.95399999991</v>
      </c>
      <c r="O900" s="170">
        <v>1103.54</v>
      </c>
      <c r="P900" s="170">
        <v>35.520000000000003</v>
      </c>
      <c r="Q900" s="170"/>
      <c r="R900" s="102"/>
      <c r="S900" s="170" t="s">
        <v>265</v>
      </c>
      <c r="T900" s="170" t="s">
        <v>596</v>
      </c>
      <c r="U900" s="96"/>
      <c r="V900" s="99"/>
      <c r="W900" s="99"/>
    </row>
    <row r="901" spans="1:23" ht="37.5" x14ac:dyDescent="0.3">
      <c r="C901" s="168">
        <v>4</v>
      </c>
      <c r="D901" s="63" t="s">
        <v>717</v>
      </c>
      <c r="E901" s="168">
        <v>1967</v>
      </c>
      <c r="F901" s="168"/>
      <c r="G901" s="168" t="s">
        <v>34</v>
      </c>
      <c r="H901" s="168">
        <v>2</v>
      </c>
      <c r="I901" s="168">
        <v>1530.5</v>
      </c>
      <c r="J901" s="64">
        <v>596.9</v>
      </c>
      <c r="K901" s="64" t="s">
        <v>42</v>
      </c>
      <c r="L901" s="171">
        <f>I901*O901</f>
        <v>244880</v>
      </c>
      <c r="M901" s="171">
        <f>I901*P901</f>
        <v>24212.510000000002</v>
      </c>
      <c r="N901" s="171">
        <f t="shared" si="91"/>
        <v>269092.51</v>
      </c>
      <c r="O901" s="170">
        <v>160</v>
      </c>
      <c r="P901" s="170">
        <v>15.82</v>
      </c>
      <c r="Q901" s="170"/>
      <c r="R901" s="102"/>
      <c r="S901" s="170" t="s">
        <v>265</v>
      </c>
      <c r="T901" s="170" t="s">
        <v>596</v>
      </c>
      <c r="U901" s="96"/>
      <c r="V901" s="99"/>
      <c r="W901" s="99"/>
    </row>
    <row r="902" spans="1:23" ht="37.5" x14ac:dyDescent="0.3">
      <c r="C902" s="168"/>
      <c r="D902" s="63"/>
      <c r="E902" s="168"/>
      <c r="F902" s="168"/>
      <c r="G902" s="168"/>
      <c r="H902" s="168"/>
      <c r="I902" s="168"/>
      <c r="J902" s="64"/>
      <c r="K902" s="64" t="s">
        <v>45</v>
      </c>
      <c r="L902" s="171">
        <f>I901*O902</f>
        <v>710396.88</v>
      </c>
      <c r="M902" s="171">
        <f>I901*P902</f>
        <v>28559.13</v>
      </c>
      <c r="N902" s="171">
        <f t="shared" si="91"/>
        <v>738956.01</v>
      </c>
      <c r="O902" s="170">
        <v>464.16</v>
      </c>
      <c r="P902" s="170">
        <v>18.66</v>
      </c>
      <c r="Q902" s="170"/>
      <c r="R902" s="102"/>
      <c r="S902" s="170" t="s">
        <v>265</v>
      </c>
      <c r="T902" s="170" t="s">
        <v>596</v>
      </c>
      <c r="U902" s="96"/>
      <c r="V902" s="99"/>
      <c r="W902" s="99"/>
    </row>
    <row r="903" spans="1:23" ht="37.5" x14ac:dyDescent="0.3">
      <c r="C903" s="168">
        <v>5</v>
      </c>
      <c r="D903" s="63" t="s">
        <v>718</v>
      </c>
      <c r="E903" s="168">
        <v>1987</v>
      </c>
      <c r="F903" s="168"/>
      <c r="G903" s="168" t="s">
        <v>63</v>
      </c>
      <c r="H903" s="168">
        <v>2</v>
      </c>
      <c r="I903" s="168">
        <v>1015.9</v>
      </c>
      <c r="J903" s="64">
        <v>576.6</v>
      </c>
      <c r="K903" s="64" t="s">
        <v>42</v>
      </c>
      <c r="L903" s="171">
        <f>I903*O903</f>
        <v>132067</v>
      </c>
      <c r="M903" s="171">
        <f>I903*P903</f>
        <v>16112.173999999999</v>
      </c>
      <c r="N903" s="171">
        <f t="shared" si="91"/>
        <v>148179.174</v>
      </c>
      <c r="O903" s="170">
        <v>130</v>
      </c>
      <c r="P903" s="170">
        <v>15.86</v>
      </c>
      <c r="Q903" s="170"/>
      <c r="R903" s="102"/>
      <c r="S903" s="170" t="s">
        <v>265</v>
      </c>
      <c r="T903" s="170" t="s">
        <v>596</v>
      </c>
      <c r="U903" s="96"/>
      <c r="V903" s="99"/>
      <c r="W903" s="99"/>
    </row>
    <row r="904" spans="1:23" ht="37.5" x14ac:dyDescent="0.3">
      <c r="C904" s="168">
        <v>6</v>
      </c>
      <c r="D904" s="63" t="s">
        <v>719</v>
      </c>
      <c r="E904" s="168">
        <v>1985</v>
      </c>
      <c r="F904" s="168"/>
      <c r="G904" s="168" t="s">
        <v>63</v>
      </c>
      <c r="H904" s="168">
        <v>1</v>
      </c>
      <c r="I904" s="168">
        <v>579.9</v>
      </c>
      <c r="J904" s="64">
        <v>386.6</v>
      </c>
      <c r="K904" s="64" t="s">
        <v>42</v>
      </c>
      <c r="L904" s="171">
        <f>I904*O904</f>
        <v>75387</v>
      </c>
      <c r="M904" s="171">
        <f>I904*P904</f>
        <v>9197.2139999999999</v>
      </c>
      <c r="N904" s="171">
        <f t="shared" si="91"/>
        <v>84584.214000000007</v>
      </c>
      <c r="O904" s="170">
        <v>130</v>
      </c>
      <c r="P904" s="170">
        <v>15.86</v>
      </c>
      <c r="Q904" s="170"/>
      <c r="R904" s="102"/>
      <c r="S904" s="170" t="s">
        <v>265</v>
      </c>
      <c r="T904" s="170" t="s">
        <v>596</v>
      </c>
      <c r="U904" s="96" t="s">
        <v>600</v>
      </c>
      <c r="V904" s="99"/>
      <c r="W904" s="99"/>
    </row>
    <row r="905" spans="1:23" ht="37.5" x14ac:dyDescent="0.3">
      <c r="C905" s="168">
        <v>7</v>
      </c>
      <c r="D905" s="63" t="s">
        <v>720</v>
      </c>
      <c r="E905" s="168">
        <v>1974</v>
      </c>
      <c r="F905" s="168"/>
      <c r="G905" s="168" t="s">
        <v>34</v>
      </c>
      <c r="H905" s="168">
        <v>2</v>
      </c>
      <c r="I905" s="168">
        <v>1571.6</v>
      </c>
      <c r="J905" s="64">
        <v>865.7</v>
      </c>
      <c r="K905" s="64" t="s">
        <v>42</v>
      </c>
      <c r="L905" s="171">
        <f>I905*O905</f>
        <v>268743.59999999998</v>
      </c>
      <c r="M905" s="171">
        <f>I905*P905</f>
        <v>24862.712</v>
      </c>
      <c r="N905" s="171">
        <f t="shared" si="91"/>
        <v>293606.31199999998</v>
      </c>
      <c r="O905" s="170">
        <v>171</v>
      </c>
      <c r="P905" s="170">
        <v>15.82</v>
      </c>
      <c r="Q905" s="170"/>
      <c r="R905" s="102"/>
      <c r="S905" s="170" t="s">
        <v>265</v>
      </c>
      <c r="T905" s="170" t="s">
        <v>596</v>
      </c>
      <c r="U905" s="96"/>
      <c r="V905" s="99"/>
      <c r="W905" s="99"/>
    </row>
    <row r="906" spans="1:23" x14ac:dyDescent="0.3">
      <c r="C906" s="168"/>
      <c r="D906" s="63"/>
      <c r="E906" s="168"/>
      <c r="F906" s="168"/>
      <c r="G906" s="168"/>
      <c r="H906" s="168"/>
      <c r="I906" s="168"/>
      <c r="J906" s="64"/>
      <c r="K906" s="64" t="s">
        <v>229</v>
      </c>
      <c r="L906" s="171">
        <f>I905*O906</f>
        <v>1784551.7999999998</v>
      </c>
      <c r="M906" s="171">
        <f>I905*P906</f>
        <v>64058.41599999999</v>
      </c>
      <c r="N906" s="171">
        <f t="shared" si="91"/>
        <v>1848610.2159999998</v>
      </c>
      <c r="O906" s="170">
        <v>1135.5</v>
      </c>
      <c r="P906" s="170">
        <v>40.76</v>
      </c>
      <c r="Q906" s="170"/>
      <c r="R906" s="102"/>
      <c r="S906" s="170" t="s">
        <v>265</v>
      </c>
      <c r="T906" s="170" t="s">
        <v>596</v>
      </c>
      <c r="U906" s="96"/>
      <c r="V906" s="99"/>
      <c r="W906" s="99"/>
    </row>
    <row r="907" spans="1:23" ht="37.5" x14ac:dyDescent="0.3">
      <c r="C907" s="168">
        <v>8</v>
      </c>
      <c r="D907" s="63" t="s">
        <v>721</v>
      </c>
      <c r="E907" s="168">
        <v>1973</v>
      </c>
      <c r="F907" s="168"/>
      <c r="G907" s="168" t="s">
        <v>34</v>
      </c>
      <c r="H907" s="168">
        <v>2</v>
      </c>
      <c r="I907" s="168">
        <v>1568.1</v>
      </c>
      <c r="J907" s="64">
        <v>862</v>
      </c>
      <c r="K907" s="64" t="s">
        <v>42</v>
      </c>
      <c r="L907" s="171">
        <f>I907*O907</f>
        <v>268145.09999999998</v>
      </c>
      <c r="M907" s="171">
        <f>I907*P907</f>
        <v>24807.342000000001</v>
      </c>
      <c r="N907" s="171">
        <f t="shared" si="91"/>
        <v>292952.44199999998</v>
      </c>
      <c r="O907" s="170">
        <v>171</v>
      </c>
      <c r="P907" s="170">
        <v>15.82</v>
      </c>
      <c r="Q907" s="170"/>
      <c r="R907" s="102"/>
      <c r="S907" s="170" t="s">
        <v>265</v>
      </c>
      <c r="T907" s="170" t="s">
        <v>596</v>
      </c>
      <c r="U907" s="96"/>
      <c r="V907" s="99"/>
      <c r="W907" s="99"/>
    </row>
    <row r="908" spans="1:23" x14ac:dyDescent="0.3">
      <c r="C908" s="168"/>
      <c r="D908" s="63"/>
      <c r="E908" s="168"/>
      <c r="F908" s="168"/>
      <c r="G908" s="168"/>
      <c r="H908" s="168"/>
      <c r="I908" s="168"/>
      <c r="J908" s="64"/>
      <c r="K908" s="64" t="s">
        <v>229</v>
      </c>
      <c r="L908" s="171">
        <f>I907*O908</f>
        <v>1780577.5499999998</v>
      </c>
      <c r="M908" s="171">
        <f>I907*P908</f>
        <v>63915.755999999994</v>
      </c>
      <c r="N908" s="171">
        <f t="shared" si="91"/>
        <v>1844493.3059999999</v>
      </c>
      <c r="O908" s="170">
        <v>1135.5</v>
      </c>
      <c r="P908" s="170">
        <v>40.76</v>
      </c>
      <c r="Q908" s="170"/>
      <c r="R908" s="102"/>
      <c r="S908" s="170" t="s">
        <v>265</v>
      </c>
      <c r="T908" s="170" t="s">
        <v>596</v>
      </c>
      <c r="U908" s="96"/>
      <c r="V908" s="99"/>
      <c r="W908" s="99"/>
    </row>
    <row r="909" spans="1:23" s="61" customFormat="1" ht="37.5" x14ac:dyDescent="0.3">
      <c r="A909" s="133"/>
      <c r="B909" s="1"/>
      <c r="C909" s="168">
        <v>9</v>
      </c>
      <c r="D909" s="63" t="s">
        <v>722</v>
      </c>
      <c r="E909" s="168">
        <v>1989</v>
      </c>
      <c r="F909" s="168"/>
      <c r="G909" s="168" t="s">
        <v>34</v>
      </c>
      <c r="H909" s="168">
        <v>5</v>
      </c>
      <c r="I909" s="168">
        <v>3631.5</v>
      </c>
      <c r="J909" s="64">
        <v>2241.3000000000002</v>
      </c>
      <c r="K909" s="64" t="s">
        <v>42</v>
      </c>
      <c r="L909" s="171">
        <f>I909*O909</f>
        <v>564698.25</v>
      </c>
      <c r="M909" s="171">
        <f>I909*P909</f>
        <v>54363.555</v>
      </c>
      <c r="N909" s="171">
        <f t="shared" si="91"/>
        <v>619061.80500000005</v>
      </c>
      <c r="O909" s="170">
        <v>155.5</v>
      </c>
      <c r="P909" s="170">
        <v>14.97</v>
      </c>
      <c r="Q909" s="170"/>
      <c r="R909" s="102"/>
      <c r="S909" s="170" t="s">
        <v>265</v>
      </c>
      <c r="T909" s="170" t="s">
        <v>596</v>
      </c>
      <c r="U909" s="100" t="s">
        <v>600</v>
      </c>
      <c r="V909" s="97"/>
      <c r="W909" s="97"/>
    </row>
    <row r="910" spans="1:23" s="61" customFormat="1" x14ac:dyDescent="0.3">
      <c r="A910" s="133"/>
      <c r="B910" s="1"/>
      <c r="C910" s="32"/>
      <c r="D910" s="62" t="s">
        <v>109</v>
      </c>
      <c r="E910" s="32"/>
      <c r="F910" s="32"/>
      <c r="G910" s="32"/>
      <c r="H910" s="32"/>
      <c r="I910" s="32"/>
      <c r="J910" s="27"/>
      <c r="K910" s="27"/>
      <c r="L910" s="30">
        <f>SUM(L911:L915)</f>
        <v>6400906</v>
      </c>
      <c r="M910" s="30">
        <f>SUM(M911:M915)</f>
        <v>242871.94999999995</v>
      </c>
      <c r="N910" s="30">
        <f>SUM(N911:N915)</f>
        <v>6643777.9500000002</v>
      </c>
      <c r="O910" s="24"/>
      <c r="P910" s="24"/>
      <c r="Q910" s="24"/>
      <c r="R910" s="47"/>
      <c r="S910" s="170"/>
      <c r="T910" s="170"/>
      <c r="U910" s="101"/>
      <c r="V910" s="97"/>
      <c r="W910" s="97"/>
    </row>
    <row r="911" spans="1:23" ht="37.5" x14ac:dyDescent="0.3">
      <c r="C911" s="168">
        <v>1</v>
      </c>
      <c r="D911" s="63" t="s">
        <v>723</v>
      </c>
      <c r="E911" s="168">
        <v>1983</v>
      </c>
      <c r="F911" s="168"/>
      <c r="G911" s="168" t="s">
        <v>34</v>
      </c>
      <c r="H911" s="168">
        <v>2</v>
      </c>
      <c r="I911" s="168">
        <v>2145.1</v>
      </c>
      <c r="J911" s="64">
        <v>834.9</v>
      </c>
      <c r="K911" s="64" t="s">
        <v>42</v>
      </c>
      <c r="L911" s="171">
        <f>I911*O911</f>
        <v>343216</v>
      </c>
      <c r="M911" s="171">
        <f>I911*P911</f>
        <v>33935.481999999996</v>
      </c>
      <c r="N911" s="171">
        <f>L911+M911</f>
        <v>377151.48200000002</v>
      </c>
      <c r="O911" s="171">
        <v>160</v>
      </c>
      <c r="P911" s="171">
        <v>15.82</v>
      </c>
      <c r="Q911" s="170"/>
      <c r="R911" s="102"/>
      <c r="S911" s="170" t="s">
        <v>265</v>
      </c>
      <c r="T911" s="170" t="s">
        <v>596</v>
      </c>
      <c r="U911" s="96"/>
      <c r="V911" s="99"/>
      <c r="W911" s="99"/>
    </row>
    <row r="912" spans="1:23" ht="37.5" x14ac:dyDescent="0.3">
      <c r="C912" s="168">
        <v>2</v>
      </c>
      <c r="D912" s="63" t="s">
        <v>724</v>
      </c>
      <c r="E912" s="168">
        <v>1984</v>
      </c>
      <c r="F912" s="168"/>
      <c r="G912" s="168" t="s">
        <v>34</v>
      </c>
      <c r="H912" s="168">
        <v>2</v>
      </c>
      <c r="I912" s="168">
        <v>2055.6999999999998</v>
      </c>
      <c r="J912" s="64">
        <v>834.5</v>
      </c>
      <c r="K912" s="64" t="s">
        <v>42</v>
      </c>
      <c r="L912" s="171">
        <f>I912*O912</f>
        <v>328912</v>
      </c>
      <c r="M912" s="171">
        <f>I912*P912</f>
        <v>32521.173999999999</v>
      </c>
      <c r="N912" s="171">
        <f>L912+M912</f>
        <v>361433.174</v>
      </c>
      <c r="O912" s="171">
        <v>160</v>
      </c>
      <c r="P912" s="171">
        <v>15.82</v>
      </c>
      <c r="Q912" s="170"/>
      <c r="R912" s="102"/>
      <c r="S912" s="170" t="s">
        <v>265</v>
      </c>
      <c r="T912" s="170" t="s">
        <v>596</v>
      </c>
      <c r="U912" s="96"/>
      <c r="V912" s="99"/>
      <c r="W912" s="99"/>
    </row>
    <row r="913" spans="1:23" ht="37.5" x14ac:dyDescent="0.3">
      <c r="C913" s="168">
        <v>3</v>
      </c>
      <c r="D913" s="63" t="s">
        <v>725</v>
      </c>
      <c r="E913" s="168">
        <v>1974</v>
      </c>
      <c r="F913" s="168"/>
      <c r="G913" s="168" t="s">
        <v>34</v>
      </c>
      <c r="H913" s="168">
        <v>2</v>
      </c>
      <c r="I913" s="168">
        <v>1808.3</v>
      </c>
      <c r="J913" s="64">
        <v>712.6</v>
      </c>
      <c r="K913" s="64" t="s">
        <v>42</v>
      </c>
      <c r="L913" s="171">
        <f>I913*O913</f>
        <v>289328</v>
      </c>
      <c r="M913" s="171">
        <f>I913*P913</f>
        <v>28607.306</v>
      </c>
      <c r="N913" s="171">
        <f>L913+M913</f>
        <v>317935.30599999998</v>
      </c>
      <c r="O913" s="171">
        <v>160</v>
      </c>
      <c r="P913" s="171">
        <v>15.82</v>
      </c>
      <c r="Q913" s="170"/>
      <c r="R913" s="102"/>
      <c r="S913" s="170" t="s">
        <v>265</v>
      </c>
      <c r="T913" s="170" t="s">
        <v>596</v>
      </c>
      <c r="U913" s="96"/>
      <c r="V913" s="99"/>
      <c r="W913" s="99"/>
    </row>
    <row r="914" spans="1:23" x14ac:dyDescent="0.3">
      <c r="C914" s="168"/>
      <c r="D914" s="63"/>
      <c r="E914" s="168"/>
      <c r="F914" s="168"/>
      <c r="G914" s="168"/>
      <c r="H914" s="168"/>
      <c r="I914" s="168"/>
      <c r="J914" s="64"/>
      <c r="K914" s="64" t="s">
        <v>229</v>
      </c>
      <c r="L914" s="171">
        <f>I913*O914</f>
        <v>2712450</v>
      </c>
      <c r="M914" s="171">
        <f>I913*P914</f>
        <v>73706.30799999999</v>
      </c>
      <c r="N914" s="171">
        <f>L914+M914</f>
        <v>2786156.3080000002</v>
      </c>
      <c r="O914" s="171">
        <v>1500</v>
      </c>
      <c r="P914" s="171">
        <v>40.76</v>
      </c>
      <c r="Q914" s="170"/>
      <c r="R914" s="102"/>
      <c r="S914" s="170" t="s">
        <v>265</v>
      </c>
      <c r="T914" s="170" t="s">
        <v>596</v>
      </c>
      <c r="U914" s="96"/>
      <c r="V914" s="99"/>
      <c r="W914" s="99"/>
    </row>
    <row r="915" spans="1:23" s="61" customFormat="1" x14ac:dyDescent="0.3">
      <c r="A915" s="133"/>
      <c r="B915" s="1"/>
      <c r="C915" s="168">
        <v>4</v>
      </c>
      <c r="D915" s="63" t="s">
        <v>726</v>
      </c>
      <c r="E915" s="168">
        <v>1972</v>
      </c>
      <c r="F915" s="168"/>
      <c r="G915" s="168" t="s">
        <v>34</v>
      </c>
      <c r="H915" s="168">
        <v>2</v>
      </c>
      <c r="I915" s="168">
        <v>1818</v>
      </c>
      <c r="J915" s="64">
        <v>727</v>
      </c>
      <c r="K915" s="64" t="s">
        <v>229</v>
      </c>
      <c r="L915" s="171">
        <f>I915*O915</f>
        <v>2727000</v>
      </c>
      <c r="M915" s="171">
        <f>I915*P915</f>
        <v>74101.679999999993</v>
      </c>
      <c r="N915" s="171">
        <f>L915+M915</f>
        <v>2801101.68</v>
      </c>
      <c r="O915" s="171">
        <v>1500</v>
      </c>
      <c r="P915" s="171">
        <v>40.76</v>
      </c>
      <c r="Q915" s="170"/>
      <c r="R915" s="102"/>
      <c r="S915" s="170" t="s">
        <v>265</v>
      </c>
      <c r="T915" s="170" t="s">
        <v>596</v>
      </c>
      <c r="U915" s="100"/>
      <c r="V915" s="97"/>
      <c r="W915" s="97"/>
    </row>
    <row r="916" spans="1:23" s="61" customFormat="1" x14ac:dyDescent="0.3">
      <c r="A916" s="133"/>
      <c r="B916" s="1"/>
      <c r="C916" s="32"/>
      <c r="D916" s="62" t="s">
        <v>111</v>
      </c>
      <c r="E916" s="32"/>
      <c r="F916" s="32"/>
      <c r="G916" s="32"/>
      <c r="H916" s="32"/>
      <c r="I916" s="32"/>
      <c r="J916" s="27"/>
      <c r="K916" s="27"/>
      <c r="L916" s="30">
        <f>SUM(L917:L950)</f>
        <v>14030888.391599998</v>
      </c>
      <c r="M916" s="30">
        <f>SUM(M917:M950)</f>
        <v>711191.1128</v>
      </c>
      <c r="N916" s="30">
        <f>SUM(N917:N950)</f>
        <v>14742079.504399998</v>
      </c>
      <c r="O916" s="30"/>
      <c r="P916" s="30"/>
      <c r="Q916" s="24"/>
      <c r="R916" s="47"/>
      <c r="S916" s="170"/>
      <c r="T916" s="170"/>
      <c r="U916" s="101"/>
      <c r="V916" s="97"/>
      <c r="W916" s="97"/>
    </row>
    <row r="917" spans="1:23" ht="56.25" x14ac:dyDescent="0.3">
      <c r="C917" s="168">
        <v>1</v>
      </c>
      <c r="D917" s="63" t="s">
        <v>727</v>
      </c>
      <c r="E917" s="168">
        <v>1961</v>
      </c>
      <c r="F917" s="168"/>
      <c r="G917" s="168" t="s">
        <v>56</v>
      </c>
      <c r="H917" s="168">
        <v>2</v>
      </c>
      <c r="I917" s="168">
        <v>774.02</v>
      </c>
      <c r="J917" s="64">
        <v>427.65</v>
      </c>
      <c r="K917" s="64" t="s">
        <v>42</v>
      </c>
      <c r="L917" s="171">
        <f>I917*O917</f>
        <v>126939.28</v>
      </c>
      <c r="M917" s="171">
        <f>I917*P917</f>
        <v>11772.8442</v>
      </c>
      <c r="N917" s="171">
        <f t="shared" ref="N917:N950" si="92">L917+M917</f>
        <v>138712.12419999999</v>
      </c>
      <c r="O917" s="171">
        <v>164</v>
      </c>
      <c r="P917" s="171">
        <v>15.21</v>
      </c>
      <c r="Q917" s="170"/>
      <c r="R917" s="102"/>
      <c r="S917" s="170" t="s">
        <v>265</v>
      </c>
      <c r="T917" s="170" t="s">
        <v>596</v>
      </c>
      <c r="U917" s="96"/>
      <c r="V917" s="99"/>
      <c r="W917" s="99"/>
    </row>
    <row r="918" spans="1:23" ht="37.5" x14ac:dyDescent="0.3">
      <c r="C918" s="168"/>
      <c r="D918" s="63"/>
      <c r="E918" s="168"/>
      <c r="F918" s="168"/>
      <c r="G918" s="168"/>
      <c r="H918" s="168"/>
      <c r="I918" s="168"/>
      <c r="J918" s="64"/>
      <c r="K918" s="64" t="s">
        <v>45</v>
      </c>
      <c r="L918" s="171">
        <f>I917*O918</f>
        <v>359269.12320000003</v>
      </c>
      <c r="M918" s="171">
        <f>I917*P918</f>
        <v>14443.2132</v>
      </c>
      <c r="N918" s="171">
        <f t="shared" si="92"/>
        <v>373712.33640000003</v>
      </c>
      <c r="O918" s="171">
        <v>464.16</v>
      </c>
      <c r="P918" s="171">
        <v>18.66</v>
      </c>
      <c r="Q918" s="170"/>
      <c r="R918" s="102"/>
      <c r="S918" s="170" t="s">
        <v>265</v>
      </c>
      <c r="T918" s="170" t="s">
        <v>596</v>
      </c>
      <c r="U918" s="96"/>
      <c r="V918" s="99"/>
      <c r="W918" s="99"/>
    </row>
    <row r="919" spans="1:23" ht="56.25" x14ac:dyDescent="0.3">
      <c r="C919" s="168"/>
      <c r="D919" s="63"/>
      <c r="E919" s="168"/>
      <c r="F919" s="168"/>
      <c r="G919" s="168"/>
      <c r="H919" s="168"/>
      <c r="I919" s="168"/>
      <c r="J919" s="64"/>
      <c r="K919" s="64" t="s">
        <v>35</v>
      </c>
      <c r="L919" s="171">
        <f>I917*O919</f>
        <v>45264.689599999998</v>
      </c>
      <c r="M919" s="171">
        <f>I917*P919</f>
        <v>10325.426799999999</v>
      </c>
      <c r="N919" s="171">
        <f t="shared" si="92"/>
        <v>55590.116399999999</v>
      </c>
      <c r="O919" s="171">
        <v>58.48</v>
      </c>
      <c r="P919" s="171">
        <v>13.34</v>
      </c>
      <c r="Q919" s="170"/>
      <c r="R919" s="102"/>
      <c r="S919" s="170" t="s">
        <v>265</v>
      </c>
      <c r="T919" s="170" t="s">
        <v>596</v>
      </c>
      <c r="U919" s="96"/>
      <c r="V919" s="99"/>
      <c r="W919" s="99"/>
    </row>
    <row r="920" spans="1:23" ht="37.5" x14ac:dyDescent="0.3">
      <c r="C920" s="168"/>
      <c r="D920" s="63"/>
      <c r="E920" s="168"/>
      <c r="F920" s="168"/>
      <c r="G920" s="168"/>
      <c r="H920" s="168"/>
      <c r="I920" s="168"/>
      <c r="J920" s="64"/>
      <c r="K920" s="64" t="s">
        <v>53</v>
      </c>
      <c r="L920" s="171">
        <f>I917*O920</f>
        <v>28151.107399999997</v>
      </c>
      <c r="M920" s="171">
        <f>I917*P920</f>
        <v>10294.466</v>
      </c>
      <c r="N920" s="171">
        <f t="shared" si="92"/>
        <v>38445.573399999994</v>
      </c>
      <c r="O920" s="171">
        <v>36.369999999999997</v>
      </c>
      <c r="P920" s="171">
        <v>13.3</v>
      </c>
      <c r="Q920" s="170"/>
      <c r="R920" s="102"/>
      <c r="S920" s="170" t="s">
        <v>265</v>
      </c>
      <c r="T920" s="170" t="s">
        <v>596</v>
      </c>
      <c r="U920" s="96"/>
      <c r="V920" s="99"/>
      <c r="W920" s="99"/>
    </row>
    <row r="921" spans="1:23" x14ac:dyDescent="0.3">
      <c r="C921" s="168"/>
      <c r="D921" s="63"/>
      <c r="E921" s="168"/>
      <c r="F921" s="168"/>
      <c r="G921" s="168"/>
      <c r="H921" s="168"/>
      <c r="I921" s="168"/>
      <c r="J921" s="64"/>
      <c r="K921" s="64" t="s">
        <v>229</v>
      </c>
      <c r="L921" s="171">
        <f>I917*O921</f>
        <v>843287.04980000004</v>
      </c>
      <c r="M921" s="171">
        <f>I917*P921</f>
        <v>30945.319599999995</v>
      </c>
      <c r="N921" s="171">
        <f t="shared" si="92"/>
        <v>874232.36940000008</v>
      </c>
      <c r="O921" s="171">
        <v>1089.49</v>
      </c>
      <c r="P921" s="171">
        <v>39.979999999999997</v>
      </c>
      <c r="Q921" s="170"/>
      <c r="R921" s="102"/>
      <c r="S921" s="170" t="s">
        <v>265</v>
      </c>
      <c r="T921" s="170" t="s">
        <v>596</v>
      </c>
      <c r="U921" s="96"/>
      <c r="V921" s="99"/>
      <c r="W921" s="99"/>
    </row>
    <row r="922" spans="1:23" ht="37.5" x14ac:dyDescent="0.3">
      <c r="C922" s="168">
        <v>2</v>
      </c>
      <c r="D922" s="63" t="s">
        <v>728</v>
      </c>
      <c r="E922" s="168">
        <v>1968</v>
      </c>
      <c r="F922" s="168"/>
      <c r="G922" s="168" t="s">
        <v>34</v>
      </c>
      <c r="H922" s="168">
        <v>3</v>
      </c>
      <c r="I922" s="168">
        <v>1680.75</v>
      </c>
      <c r="J922" s="64">
        <v>967.19</v>
      </c>
      <c r="K922" s="64" t="s">
        <v>42</v>
      </c>
      <c r="L922" s="171">
        <f>I922*O922</f>
        <v>261356.625</v>
      </c>
      <c r="M922" s="171">
        <f>I922*P922</f>
        <v>25160.827499999999</v>
      </c>
      <c r="N922" s="171">
        <f t="shared" si="92"/>
        <v>286517.45250000001</v>
      </c>
      <c r="O922" s="171">
        <v>155.5</v>
      </c>
      <c r="P922" s="171">
        <v>14.97</v>
      </c>
      <c r="Q922" s="170"/>
      <c r="R922" s="102"/>
      <c r="S922" s="170" t="s">
        <v>265</v>
      </c>
      <c r="T922" s="170" t="s">
        <v>596</v>
      </c>
      <c r="U922" s="96"/>
      <c r="V922" s="99"/>
      <c r="W922" s="99"/>
    </row>
    <row r="923" spans="1:23" ht="37.5" x14ac:dyDescent="0.3">
      <c r="C923" s="168"/>
      <c r="D923" s="63"/>
      <c r="E923" s="168"/>
      <c r="F923" s="168"/>
      <c r="G923" s="168"/>
      <c r="H923" s="168"/>
      <c r="I923" s="168"/>
      <c r="J923" s="64"/>
      <c r="K923" s="64" t="s">
        <v>45</v>
      </c>
      <c r="L923" s="171">
        <f>I922*O923</f>
        <v>688586.46750000003</v>
      </c>
      <c r="M923" s="171">
        <f>I922*P923</f>
        <v>25076.79</v>
      </c>
      <c r="N923" s="171">
        <f t="shared" si="92"/>
        <v>713663.25750000007</v>
      </c>
      <c r="O923" s="171">
        <v>409.69</v>
      </c>
      <c r="P923" s="171">
        <v>14.92</v>
      </c>
      <c r="Q923" s="170"/>
      <c r="R923" s="102"/>
      <c r="S923" s="170" t="s">
        <v>265</v>
      </c>
      <c r="T923" s="170" t="s">
        <v>596</v>
      </c>
      <c r="U923" s="96"/>
      <c r="V923" s="99"/>
      <c r="W923" s="99"/>
    </row>
    <row r="924" spans="1:23" x14ac:dyDescent="0.3">
      <c r="C924" s="168"/>
      <c r="D924" s="63"/>
      <c r="E924" s="168"/>
      <c r="F924" s="168"/>
      <c r="G924" s="168"/>
      <c r="H924" s="168"/>
      <c r="I924" s="168"/>
      <c r="J924" s="64"/>
      <c r="K924" s="64" t="s">
        <v>229</v>
      </c>
      <c r="L924" s="171">
        <f>I922*O924</f>
        <v>1818907.6500000001</v>
      </c>
      <c r="M924" s="171">
        <f>I922*P924</f>
        <v>38926.17</v>
      </c>
      <c r="N924" s="171">
        <f t="shared" si="92"/>
        <v>1857833.82</v>
      </c>
      <c r="O924" s="171">
        <v>1082.2</v>
      </c>
      <c r="P924" s="171">
        <v>23.16</v>
      </c>
      <c r="Q924" s="170"/>
      <c r="R924" s="102"/>
      <c r="S924" s="170" t="s">
        <v>265</v>
      </c>
      <c r="T924" s="170" t="s">
        <v>596</v>
      </c>
      <c r="U924" s="96"/>
      <c r="V924" s="99"/>
      <c r="W924" s="99"/>
    </row>
    <row r="925" spans="1:23" ht="56.25" x14ac:dyDescent="0.3">
      <c r="C925" s="168">
        <v>3</v>
      </c>
      <c r="D925" s="63" t="s">
        <v>729</v>
      </c>
      <c r="E925" s="168">
        <v>1962</v>
      </c>
      <c r="F925" s="168"/>
      <c r="G925" s="168" t="s">
        <v>56</v>
      </c>
      <c r="H925" s="168">
        <v>2</v>
      </c>
      <c r="I925" s="168">
        <v>514.21</v>
      </c>
      <c r="J925" s="64">
        <v>275.69</v>
      </c>
      <c r="K925" s="64" t="s">
        <v>42</v>
      </c>
      <c r="L925" s="171">
        <f>I925*O925</f>
        <v>84330.44</v>
      </c>
      <c r="M925" s="171">
        <f>I925*P925</f>
        <v>7821.1341000000011</v>
      </c>
      <c r="N925" s="171">
        <f t="shared" si="92"/>
        <v>92151.574099999998</v>
      </c>
      <c r="O925" s="171">
        <v>164</v>
      </c>
      <c r="P925" s="171">
        <v>15.21</v>
      </c>
      <c r="Q925" s="170"/>
      <c r="R925" s="102"/>
      <c r="S925" s="170" t="s">
        <v>265</v>
      </c>
      <c r="T925" s="170" t="s">
        <v>596</v>
      </c>
      <c r="U925" s="96"/>
      <c r="V925" s="99"/>
      <c r="W925" s="99"/>
    </row>
    <row r="926" spans="1:23" ht="37.5" x14ac:dyDescent="0.3">
      <c r="C926" s="168"/>
      <c r="D926" s="63"/>
      <c r="E926" s="168"/>
      <c r="F926" s="168"/>
      <c r="G926" s="168"/>
      <c r="H926" s="168"/>
      <c r="I926" s="168"/>
      <c r="J926" s="64"/>
      <c r="K926" s="64" t="s">
        <v>45</v>
      </c>
      <c r="L926" s="171">
        <f>I925*O926</f>
        <v>238675.71360000002</v>
      </c>
      <c r="M926" s="171">
        <f>I925*P926</f>
        <v>9595.1586000000007</v>
      </c>
      <c r="N926" s="171">
        <f t="shared" si="92"/>
        <v>248270.87220000001</v>
      </c>
      <c r="O926" s="171">
        <v>464.16</v>
      </c>
      <c r="P926" s="171">
        <v>18.66</v>
      </c>
      <c r="Q926" s="170"/>
      <c r="R926" s="102"/>
      <c r="S926" s="170" t="s">
        <v>265</v>
      </c>
      <c r="T926" s="170" t="s">
        <v>596</v>
      </c>
      <c r="U926" s="96"/>
      <c r="V926" s="99"/>
      <c r="W926" s="99"/>
    </row>
    <row r="927" spans="1:23" ht="56.25" x14ac:dyDescent="0.3">
      <c r="C927" s="168"/>
      <c r="D927" s="63"/>
      <c r="E927" s="168"/>
      <c r="F927" s="168"/>
      <c r="G927" s="168"/>
      <c r="H927" s="168"/>
      <c r="I927" s="168"/>
      <c r="J927" s="64"/>
      <c r="K927" s="64" t="s">
        <v>35</v>
      </c>
      <c r="L927" s="171">
        <f>I925*O927</f>
        <v>30071.000800000002</v>
      </c>
      <c r="M927" s="171">
        <f>I925*P927</f>
        <v>6859.5614000000005</v>
      </c>
      <c r="N927" s="171">
        <f t="shared" si="92"/>
        <v>36930.5622</v>
      </c>
      <c r="O927" s="171">
        <v>58.48</v>
      </c>
      <c r="P927" s="171">
        <v>13.34</v>
      </c>
      <c r="Q927" s="170"/>
      <c r="R927" s="102"/>
      <c r="S927" s="170" t="s">
        <v>265</v>
      </c>
      <c r="T927" s="170" t="s">
        <v>596</v>
      </c>
      <c r="U927" s="96"/>
      <c r="V927" s="99"/>
      <c r="W927" s="99"/>
    </row>
    <row r="928" spans="1:23" ht="37.5" x14ac:dyDescent="0.3">
      <c r="C928" s="168"/>
      <c r="D928" s="63"/>
      <c r="E928" s="168"/>
      <c r="F928" s="168"/>
      <c r="G928" s="168"/>
      <c r="H928" s="168"/>
      <c r="I928" s="168"/>
      <c r="J928" s="64"/>
      <c r="K928" s="64" t="s">
        <v>53</v>
      </c>
      <c r="L928" s="171">
        <f>I925*O928</f>
        <v>18701.8177</v>
      </c>
      <c r="M928" s="171">
        <f>I925*P928</f>
        <v>6838.9930000000013</v>
      </c>
      <c r="N928" s="171">
        <f t="shared" si="92"/>
        <v>25540.810700000002</v>
      </c>
      <c r="O928" s="171">
        <v>36.369999999999997</v>
      </c>
      <c r="P928" s="171">
        <v>13.3</v>
      </c>
      <c r="Q928" s="170"/>
      <c r="R928" s="102"/>
      <c r="S928" s="170" t="s">
        <v>265</v>
      </c>
      <c r="T928" s="170" t="s">
        <v>596</v>
      </c>
      <c r="U928" s="96"/>
      <c r="V928" s="99"/>
      <c r="W928" s="99"/>
    </row>
    <row r="929" spans="3:23" x14ac:dyDescent="0.3">
      <c r="C929" s="168"/>
      <c r="D929" s="63"/>
      <c r="E929" s="168"/>
      <c r="F929" s="168"/>
      <c r="G929" s="168"/>
      <c r="H929" s="168"/>
      <c r="I929" s="168"/>
      <c r="J929" s="64"/>
      <c r="K929" s="64" t="s">
        <v>229</v>
      </c>
      <c r="L929" s="171">
        <f>I925*O929</f>
        <v>560226.65289999999</v>
      </c>
      <c r="M929" s="171">
        <f>I925*P929</f>
        <v>20558.1158</v>
      </c>
      <c r="N929" s="171">
        <f t="shared" si="92"/>
        <v>580784.76870000002</v>
      </c>
      <c r="O929" s="171">
        <v>1089.49</v>
      </c>
      <c r="P929" s="171">
        <v>39.979999999999997</v>
      </c>
      <c r="Q929" s="170"/>
      <c r="R929" s="102"/>
      <c r="S929" s="170" t="s">
        <v>265</v>
      </c>
      <c r="T929" s="170" t="s">
        <v>596</v>
      </c>
      <c r="U929" s="96"/>
      <c r="V929" s="99"/>
      <c r="W929" s="99"/>
    </row>
    <row r="930" spans="3:23" ht="56.25" x14ac:dyDescent="0.3">
      <c r="C930" s="168">
        <v>4</v>
      </c>
      <c r="D930" s="63" t="s">
        <v>730</v>
      </c>
      <c r="E930" s="168">
        <v>1966</v>
      </c>
      <c r="F930" s="168"/>
      <c r="G930" s="168" t="s">
        <v>56</v>
      </c>
      <c r="H930" s="168">
        <v>2</v>
      </c>
      <c r="I930" s="168">
        <v>665.03</v>
      </c>
      <c r="J930" s="64">
        <v>381.51</v>
      </c>
      <c r="K930" s="64" t="s">
        <v>45</v>
      </c>
      <c r="L930" s="171">
        <f>I930*O930</f>
        <v>308680.3248</v>
      </c>
      <c r="M930" s="171">
        <f>I930*P930</f>
        <v>12409.459799999999</v>
      </c>
      <c r="N930" s="171">
        <f t="shared" si="92"/>
        <v>321089.78460000001</v>
      </c>
      <c r="O930" s="171">
        <v>464.16</v>
      </c>
      <c r="P930" s="171">
        <v>18.66</v>
      </c>
      <c r="Q930" s="170"/>
      <c r="R930" s="102"/>
      <c r="S930" s="170" t="s">
        <v>265</v>
      </c>
      <c r="T930" s="170" t="s">
        <v>596</v>
      </c>
      <c r="U930" s="96"/>
      <c r="V930" s="99"/>
      <c r="W930" s="99"/>
    </row>
    <row r="931" spans="3:23" x14ac:dyDescent="0.3">
      <c r="C931" s="168"/>
      <c r="D931" s="63"/>
      <c r="E931" s="168"/>
      <c r="F931" s="168"/>
      <c r="G931" s="168"/>
      <c r="H931" s="168"/>
      <c r="I931" s="168"/>
      <c r="J931" s="64"/>
      <c r="K931" s="64" t="s">
        <v>229</v>
      </c>
      <c r="L931" s="171">
        <f>I930*O931</f>
        <v>724543.53469999996</v>
      </c>
      <c r="M931" s="171">
        <f>I930*P931</f>
        <v>26587.899399999998</v>
      </c>
      <c r="N931" s="171">
        <f t="shared" si="92"/>
        <v>751131.43409999995</v>
      </c>
      <c r="O931" s="171">
        <v>1089.49</v>
      </c>
      <c r="P931" s="171">
        <v>39.979999999999997</v>
      </c>
      <c r="Q931" s="170"/>
      <c r="R931" s="102"/>
      <c r="S931" s="170" t="s">
        <v>265</v>
      </c>
      <c r="T931" s="170" t="s">
        <v>596</v>
      </c>
      <c r="U931" s="96"/>
      <c r="V931" s="99"/>
      <c r="W931" s="99"/>
    </row>
    <row r="932" spans="3:23" ht="56.25" x14ac:dyDescent="0.3">
      <c r="C932" s="168">
        <v>5</v>
      </c>
      <c r="D932" s="63" t="s">
        <v>116</v>
      </c>
      <c r="E932" s="168">
        <v>1965</v>
      </c>
      <c r="F932" s="168"/>
      <c r="G932" s="168" t="s">
        <v>56</v>
      </c>
      <c r="H932" s="168">
        <v>2</v>
      </c>
      <c r="I932" s="168">
        <v>693.32</v>
      </c>
      <c r="J932" s="64">
        <v>359</v>
      </c>
      <c r="K932" s="64" t="s">
        <v>229</v>
      </c>
      <c r="L932" s="171">
        <f>I932*O932</f>
        <v>729899.56320000009</v>
      </c>
      <c r="M932" s="171">
        <f>I932*P932</f>
        <v>15918.627200000003</v>
      </c>
      <c r="N932" s="171">
        <f t="shared" si="92"/>
        <v>745818.19040000008</v>
      </c>
      <c r="O932" s="171">
        <v>1052.76</v>
      </c>
      <c r="P932" s="171">
        <v>22.96</v>
      </c>
      <c r="Q932" s="170"/>
      <c r="R932" s="102"/>
      <c r="S932" s="170" t="s">
        <v>265</v>
      </c>
      <c r="T932" s="170" t="s">
        <v>596</v>
      </c>
      <c r="U932" s="96"/>
      <c r="V932" s="99"/>
      <c r="W932" s="99"/>
    </row>
    <row r="933" spans="3:23" ht="37.5" x14ac:dyDescent="0.3">
      <c r="C933" s="168">
        <v>6</v>
      </c>
      <c r="D933" s="63" t="s">
        <v>731</v>
      </c>
      <c r="E933" s="168">
        <v>1988</v>
      </c>
      <c r="F933" s="168"/>
      <c r="G933" s="168" t="s">
        <v>34</v>
      </c>
      <c r="H933" s="168">
        <v>2</v>
      </c>
      <c r="I933" s="168">
        <v>1775.91</v>
      </c>
      <c r="J933" s="64">
        <v>826.91</v>
      </c>
      <c r="K933" s="64" t="s">
        <v>42</v>
      </c>
      <c r="L933" s="171">
        <f>I933*O933</f>
        <v>216217.04250000001</v>
      </c>
      <c r="M933" s="171">
        <f>I933*P933</f>
        <v>26976.072899999999</v>
      </c>
      <c r="N933" s="171">
        <f t="shared" si="92"/>
        <v>243193.11540000001</v>
      </c>
      <c r="O933" s="171">
        <v>121.75</v>
      </c>
      <c r="P933" s="171">
        <v>15.19</v>
      </c>
      <c r="Q933" s="170"/>
      <c r="R933" s="102"/>
      <c r="S933" s="170" t="s">
        <v>265</v>
      </c>
      <c r="T933" s="170" t="s">
        <v>596</v>
      </c>
      <c r="U933" s="96" t="s">
        <v>589</v>
      </c>
      <c r="V933" s="99"/>
      <c r="W933" s="99"/>
    </row>
    <row r="934" spans="3:23" ht="56.25" x14ac:dyDescent="0.3">
      <c r="C934" s="168">
        <v>7</v>
      </c>
      <c r="D934" s="63" t="s">
        <v>732</v>
      </c>
      <c r="E934" s="168">
        <v>1961</v>
      </c>
      <c r="F934" s="168"/>
      <c r="G934" s="168" t="s">
        <v>56</v>
      </c>
      <c r="H934" s="168">
        <v>2</v>
      </c>
      <c r="I934" s="168">
        <v>548.5</v>
      </c>
      <c r="J934" s="64">
        <v>296.62</v>
      </c>
      <c r="K934" s="64" t="s">
        <v>42</v>
      </c>
      <c r="L934" s="171">
        <f>I934*O934</f>
        <v>89893.664999999994</v>
      </c>
      <c r="M934" s="171">
        <f>I934*P934</f>
        <v>8342.6850000000013</v>
      </c>
      <c r="N934" s="171">
        <f t="shared" si="92"/>
        <v>98236.349999999991</v>
      </c>
      <c r="O934" s="171">
        <v>163.89</v>
      </c>
      <c r="P934" s="171">
        <v>15.21</v>
      </c>
      <c r="Q934" s="170"/>
      <c r="R934" s="102"/>
      <c r="S934" s="170" t="s">
        <v>265</v>
      </c>
      <c r="T934" s="170" t="s">
        <v>596</v>
      </c>
      <c r="U934" s="96"/>
      <c r="V934" s="99"/>
      <c r="W934" s="99"/>
    </row>
    <row r="935" spans="3:23" ht="56.25" x14ac:dyDescent="0.3">
      <c r="C935" s="168"/>
      <c r="D935" s="63"/>
      <c r="E935" s="168"/>
      <c r="F935" s="168"/>
      <c r="G935" s="168"/>
      <c r="H935" s="168"/>
      <c r="I935" s="168"/>
      <c r="J935" s="64"/>
      <c r="K935" s="64" t="s">
        <v>35</v>
      </c>
      <c r="L935" s="171">
        <f>I934*O935</f>
        <v>32076.28</v>
      </c>
      <c r="M935" s="171">
        <f>I934*P935</f>
        <v>6384.54</v>
      </c>
      <c r="N935" s="171">
        <f t="shared" si="92"/>
        <v>38460.82</v>
      </c>
      <c r="O935" s="171">
        <v>58.48</v>
      </c>
      <c r="P935" s="171">
        <v>11.64</v>
      </c>
      <c r="Q935" s="170"/>
      <c r="R935" s="102"/>
      <c r="S935" s="170" t="s">
        <v>265</v>
      </c>
      <c r="T935" s="170" t="s">
        <v>596</v>
      </c>
      <c r="U935" s="96" t="s">
        <v>733</v>
      </c>
      <c r="V935" s="99"/>
      <c r="W935" s="99"/>
    </row>
    <row r="936" spans="3:23" ht="37.5" x14ac:dyDescent="0.3">
      <c r="C936" s="168">
        <v>8</v>
      </c>
      <c r="D936" s="63" t="s">
        <v>734</v>
      </c>
      <c r="E936" s="168">
        <v>1987</v>
      </c>
      <c r="F936" s="168"/>
      <c r="G936" s="168" t="s">
        <v>34</v>
      </c>
      <c r="H936" s="168">
        <v>5</v>
      </c>
      <c r="I936" s="168">
        <v>5626.57</v>
      </c>
      <c r="J936" s="64">
        <v>3471.9</v>
      </c>
      <c r="K936" s="64" t="s">
        <v>42</v>
      </c>
      <c r="L936" s="171">
        <f>I936*O936</f>
        <v>874931.63500000001</v>
      </c>
      <c r="M936" s="171">
        <f>I936*P936</f>
        <v>84229.752899999992</v>
      </c>
      <c r="N936" s="171">
        <f t="shared" si="92"/>
        <v>959161.38789999997</v>
      </c>
      <c r="O936" s="171">
        <v>155.5</v>
      </c>
      <c r="P936" s="171">
        <v>14.97</v>
      </c>
      <c r="Q936" s="170"/>
      <c r="R936" s="102"/>
      <c r="S936" s="170" t="s">
        <v>265</v>
      </c>
      <c r="T936" s="170" t="s">
        <v>596</v>
      </c>
      <c r="U936" s="96"/>
      <c r="V936" s="99"/>
      <c r="W936" s="99"/>
    </row>
    <row r="937" spans="3:23" ht="37.5" x14ac:dyDescent="0.3">
      <c r="C937" s="168">
        <v>9</v>
      </c>
      <c r="D937" s="63" t="s">
        <v>735</v>
      </c>
      <c r="E937" s="168">
        <v>1951</v>
      </c>
      <c r="F937" s="168"/>
      <c r="G937" s="168" t="s">
        <v>34</v>
      </c>
      <c r="H937" s="168">
        <v>2</v>
      </c>
      <c r="I937" s="168">
        <v>1082.79</v>
      </c>
      <c r="J937" s="64">
        <v>351.7</v>
      </c>
      <c r="K937" s="64" t="s">
        <v>45</v>
      </c>
      <c r="L937" s="171">
        <f>I937*O937</f>
        <v>502587.8064</v>
      </c>
      <c r="M937" s="171">
        <f>I937*P937</f>
        <v>20204.861399999998</v>
      </c>
      <c r="N937" s="171">
        <f t="shared" si="92"/>
        <v>522792.6678</v>
      </c>
      <c r="O937" s="171">
        <v>464.16</v>
      </c>
      <c r="P937" s="171">
        <v>18.66</v>
      </c>
      <c r="Q937" s="170"/>
      <c r="R937" s="102"/>
      <c r="S937" s="170" t="s">
        <v>265</v>
      </c>
      <c r="T937" s="170" t="s">
        <v>596</v>
      </c>
      <c r="U937" s="96"/>
      <c r="V937" s="99"/>
      <c r="W937" s="99"/>
    </row>
    <row r="938" spans="3:23" x14ac:dyDescent="0.3">
      <c r="C938" s="168"/>
      <c r="D938" s="63"/>
      <c r="E938" s="168"/>
      <c r="F938" s="168"/>
      <c r="G938" s="168"/>
      <c r="H938" s="168"/>
      <c r="I938" s="168"/>
      <c r="J938" s="64"/>
      <c r="K938" s="64" t="s">
        <v>229</v>
      </c>
      <c r="L938" s="171">
        <f>I937*O938</f>
        <v>1624185</v>
      </c>
      <c r="M938" s="171">
        <f>I937*P938</f>
        <v>44134.520399999994</v>
      </c>
      <c r="N938" s="171">
        <f t="shared" si="92"/>
        <v>1668319.5204</v>
      </c>
      <c r="O938" s="171">
        <v>1500</v>
      </c>
      <c r="P938" s="171">
        <v>40.76</v>
      </c>
      <c r="Q938" s="170"/>
      <c r="R938" s="102"/>
      <c r="S938" s="170" t="s">
        <v>265</v>
      </c>
      <c r="T938" s="170" t="s">
        <v>596</v>
      </c>
      <c r="U938" s="96"/>
      <c r="V938" s="99"/>
      <c r="W938" s="99"/>
    </row>
    <row r="939" spans="3:23" ht="37.5" x14ac:dyDescent="0.3">
      <c r="C939" s="168">
        <v>10</v>
      </c>
      <c r="D939" s="63" t="s">
        <v>736</v>
      </c>
      <c r="E939" s="168">
        <v>1976</v>
      </c>
      <c r="F939" s="168"/>
      <c r="G939" s="168" t="s">
        <v>34</v>
      </c>
      <c r="H939" s="168">
        <v>3</v>
      </c>
      <c r="I939" s="168">
        <v>2169.34</v>
      </c>
      <c r="J939" s="64">
        <v>1075.48</v>
      </c>
      <c r="K939" s="64" t="s">
        <v>45</v>
      </c>
      <c r="L939" s="171">
        <f>I939*O939</f>
        <v>888605.05080000008</v>
      </c>
      <c r="M939" s="171">
        <f>I939*P939</f>
        <v>34579.279600000002</v>
      </c>
      <c r="N939" s="171">
        <f t="shared" si="92"/>
        <v>923184.33040000009</v>
      </c>
      <c r="O939" s="171">
        <v>409.62</v>
      </c>
      <c r="P939" s="171">
        <v>15.94</v>
      </c>
      <c r="Q939" s="170"/>
      <c r="R939" s="102"/>
      <c r="S939" s="170" t="s">
        <v>265</v>
      </c>
      <c r="T939" s="170" t="s">
        <v>596</v>
      </c>
      <c r="U939" s="96"/>
      <c r="V939" s="99"/>
      <c r="W939" s="99"/>
    </row>
    <row r="940" spans="3:23" ht="37.5" x14ac:dyDescent="0.3">
      <c r="C940" s="168"/>
      <c r="D940" s="63"/>
      <c r="E940" s="168"/>
      <c r="F940" s="168"/>
      <c r="G940" s="168"/>
      <c r="H940" s="168"/>
      <c r="I940" s="168"/>
      <c r="J940" s="64"/>
      <c r="K940" s="64" t="s">
        <v>42</v>
      </c>
      <c r="L940" s="171">
        <f>I939*O940</f>
        <v>347094.4</v>
      </c>
      <c r="M940" s="171">
        <f>I939*P940</f>
        <v>33754.930400000005</v>
      </c>
      <c r="N940" s="171">
        <f t="shared" si="92"/>
        <v>380849.33040000004</v>
      </c>
      <c r="O940" s="171">
        <v>160</v>
      </c>
      <c r="P940" s="171">
        <v>15.56</v>
      </c>
      <c r="Q940" s="170"/>
      <c r="R940" s="102"/>
      <c r="S940" s="170" t="s">
        <v>265</v>
      </c>
      <c r="T940" s="170" t="s">
        <v>596</v>
      </c>
      <c r="U940" s="96"/>
      <c r="V940" s="99"/>
      <c r="W940" s="99"/>
    </row>
    <row r="941" spans="3:23" ht="37.5" x14ac:dyDescent="0.3">
      <c r="C941" s="168"/>
      <c r="D941" s="63"/>
      <c r="E941" s="168"/>
      <c r="F941" s="168"/>
      <c r="G941" s="168"/>
      <c r="H941" s="168"/>
      <c r="I941" s="168"/>
      <c r="J941" s="64"/>
      <c r="K941" s="64" t="s">
        <v>737</v>
      </c>
      <c r="L941" s="171">
        <f>I939*O941</f>
        <v>159706.81080000001</v>
      </c>
      <c r="M941" s="171">
        <f>I939*P941</f>
        <v>7028.6616000000013</v>
      </c>
      <c r="N941" s="171">
        <f t="shared" si="92"/>
        <v>166735.4724</v>
      </c>
      <c r="O941" s="171">
        <v>73.62</v>
      </c>
      <c r="P941" s="171">
        <v>3.24</v>
      </c>
      <c r="Q941" s="170"/>
      <c r="R941" s="102"/>
      <c r="S941" s="170" t="s">
        <v>265</v>
      </c>
      <c r="T941" s="170" t="s">
        <v>596</v>
      </c>
      <c r="U941" s="96"/>
      <c r="V941" s="99"/>
      <c r="W941" s="99"/>
    </row>
    <row r="942" spans="3:23" x14ac:dyDescent="0.3">
      <c r="C942" s="168"/>
      <c r="D942" s="63"/>
      <c r="E942" s="168"/>
      <c r="F942" s="168"/>
      <c r="G942" s="168"/>
      <c r="H942" s="168"/>
      <c r="I942" s="168"/>
      <c r="J942" s="64"/>
      <c r="K942" s="169" t="s">
        <v>104</v>
      </c>
      <c r="L942" s="171">
        <f>I939*O942</f>
        <v>367160.79500000004</v>
      </c>
      <c r="M942" s="171">
        <f>I939*P942</f>
        <v>7874.7042000000001</v>
      </c>
      <c r="N942" s="171">
        <f t="shared" si="92"/>
        <v>375035.49920000002</v>
      </c>
      <c r="O942" s="171">
        <v>169.25</v>
      </c>
      <c r="P942" s="171">
        <v>3.63</v>
      </c>
      <c r="Q942" s="170"/>
      <c r="R942" s="102"/>
      <c r="S942" s="170" t="s">
        <v>265</v>
      </c>
      <c r="T942" s="170" t="s">
        <v>596</v>
      </c>
      <c r="U942" s="96"/>
      <c r="V942" s="99"/>
      <c r="W942" s="99"/>
    </row>
    <row r="943" spans="3:23" ht="37.5" x14ac:dyDescent="0.3">
      <c r="C943" s="168"/>
      <c r="D943" s="63"/>
      <c r="E943" s="168"/>
      <c r="F943" s="168"/>
      <c r="G943" s="168"/>
      <c r="H943" s="168"/>
      <c r="I943" s="168"/>
      <c r="J943" s="64"/>
      <c r="K943" s="169" t="s">
        <v>53</v>
      </c>
      <c r="L943" s="171">
        <f>I939*O943</f>
        <v>77076.650200000004</v>
      </c>
      <c r="M943" s="171">
        <f>I939*P943</f>
        <v>24752.169400000002</v>
      </c>
      <c r="N943" s="171">
        <f t="shared" si="92"/>
        <v>101828.8196</v>
      </c>
      <c r="O943" s="171">
        <v>35.53</v>
      </c>
      <c r="P943" s="171">
        <v>11.41</v>
      </c>
      <c r="Q943" s="170"/>
      <c r="R943" s="102"/>
      <c r="S943" s="170" t="s">
        <v>265</v>
      </c>
      <c r="T943" s="170" t="s">
        <v>596</v>
      </c>
      <c r="U943" s="96"/>
      <c r="V943" s="99"/>
      <c r="W943" s="99"/>
    </row>
    <row r="944" spans="3:23" ht="37.5" x14ac:dyDescent="0.3">
      <c r="C944" s="168">
        <v>11</v>
      </c>
      <c r="D944" s="63" t="s">
        <v>738</v>
      </c>
      <c r="E944" s="168">
        <v>1960</v>
      </c>
      <c r="F944" s="168"/>
      <c r="G944" s="168" t="s">
        <v>34</v>
      </c>
      <c r="H944" s="168">
        <v>3</v>
      </c>
      <c r="I944" s="168">
        <v>2184.94</v>
      </c>
      <c r="J944" s="64">
        <v>1071.49</v>
      </c>
      <c r="K944" s="169" t="s">
        <v>53</v>
      </c>
      <c r="L944" s="171">
        <f>I944*O944</f>
        <v>77630.9182</v>
      </c>
      <c r="M944" s="171">
        <f>I944*P944</f>
        <v>24930.165400000002</v>
      </c>
      <c r="N944" s="171">
        <f t="shared" si="92"/>
        <v>102561.0836</v>
      </c>
      <c r="O944" s="171">
        <v>35.53</v>
      </c>
      <c r="P944" s="171">
        <v>11.41</v>
      </c>
      <c r="Q944" s="170"/>
      <c r="R944" s="102"/>
      <c r="S944" s="170" t="s">
        <v>265</v>
      </c>
      <c r="T944" s="170" t="s">
        <v>596</v>
      </c>
      <c r="U944" s="96"/>
      <c r="V944" s="99"/>
      <c r="W944" s="99"/>
    </row>
    <row r="945" spans="1:23" ht="56.25" x14ac:dyDescent="0.3">
      <c r="C945" s="168"/>
      <c r="D945" s="63"/>
      <c r="E945" s="168"/>
      <c r="F945" s="168"/>
      <c r="G945" s="168"/>
      <c r="H945" s="168"/>
      <c r="I945" s="168"/>
      <c r="J945" s="64"/>
      <c r="K945" s="169" t="s">
        <v>84</v>
      </c>
      <c r="L945" s="171">
        <f>I944*O945</f>
        <v>301827.6116</v>
      </c>
      <c r="M945" s="171">
        <f>I944*P945</f>
        <v>31091.696200000002</v>
      </c>
      <c r="N945" s="171">
        <f t="shared" si="92"/>
        <v>332919.30780000001</v>
      </c>
      <c r="O945" s="171">
        <v>138.13999999999999</v>
      </c>
      <c r="P945" s="171">
        <v>14.23</v>
      </c>
      <c r="Q945" s="170"/>
      <c r="R945" s="102"/>
      <c r="S945" s="170" t="s">
        <v>265</v>
      </c>
      <c r="T945" s="170" t="s">
        <v>596</v>
      </c>
      <c r="U945" s="96"/>
      <c r="V945" s="99"/>
      <c r="W945" s="99"/>
    </row>
    <row r="946" spans="1:23" ht="37.5" x14ac:dyDescent="0.3">
      <c r="C946" s="168"/>
      <c r="D946" s="63"/>
      <c r="E946" s="168"/>
      <c r="F946" s="168"/>
      <c r="G946" s="168"/>
      <c r="H946" s="168"/>
      <c r="I946" s="168"/>
      <c r="J946" s="64"/>
      <c r="K946" s="169" t="s">
        <v>45</v>
      </c>
      <c r="L946" s="171">
        <f>I944*O946</f>
        <v>894995.12280000001</v>
      </c>
      <c r="M946" s="171">
        <f>I944*P946</f>
        <v>34827.943599999999</v>
      </c>
      <c r="N946" s="171">
        <f t="shared" si="92"/>
        <v>929823.06640000001</v>
      </c>
      <c r="O946" s="171">
        <v>409.62</v>
      </c>
      <c r="P946" s="171">
        <v>15.94</v>
      </c>
      <c r="Q946" s="170"/>
      <c r="R946" s="102"/>
      <c r="S946" s="170" t="s">
        <v>265</v>
      </c>
      <c r="T946" s="170" t="s">
        <v>596</v>
      </c>
      <c r="U946" s="96"/>
      <c r="V946" s="99"/>
      <c r="W946" s="99"/>
    </row>
    <row r="947" spans="1:23" ht="56.25" x14ac:dyDescent="0.3">
      <c r="C947" s="168"/>
      <c r="D947" s="63"/>
      <c r="E947" s="168"/>
      <c r="F947" s="168"/>
      <c r="G947" s="168"/>
      <c r="H947" s="168"/>
      <c r="I947" s="168"/>
      <c r="J947" s="64"/>
      <c r="K947" s="169" t="s">
        <v>35</v>
      </c>
      <c r="L947" s="171">
        <f>I944*O947</f>
        <v>119975.0554</v>
      </c>
      <c r="M947" s="171">
        <f>I944*P947</f>
        <v>27202.503000000001</v>
      </c>
      <c r="N947" s="171">
        <f t="shared" si="92"/>
        <v>147177.55840000001</v>
      </c>
      <c r="O947" s="171">
        <v>54.91</v>
      </c>
      <c r="P947" s="171">
        <v>12.45</v>
      </c>
      <c r="Q947" s="170"/>
      <c r="R947" s="102"/>
      <c r="S947" s="170" t="s">
        <v>265</v>
      </c>
      <c r="T947" s="170" t="s">
        <v>596</v>
      </c>
      <c r="U947" s="96"/>
      <c r="V947" s="99"/>
      <c r="W947" s="99"/>
    </row>
    <row r="948" spans="1:23" ht="56.25" x14ac:dyDescent="0.3">
      <c r="C948" s="168">
        <v>12</v>
      </c>
      <c r="D948" s="63" t="s">
        <v>739</v>
      </c>
      <c r="E948" s="168">
        <v>1960</v>
      </c>
      <c r="F948" s="168"/>
      <c r="G948" s="168" t="s">
        <v>56</v>
      </c>
      <c r="H948" s="168">
        <v>2</v>
      </c>
      <c r="I948" s="168">
        <v>692.25</v>
      </c>
      <c r="J948" s="64">
        <v>415.95</v>
      </c>
      <c r="K948" s="169" t="s">
        <v>104</v>
      </c>
      <c r="L948" s="171">
        <f>I948*O948</f>
        <v>457951.065</v>
      </c>
      <c r="M948" s="171">
        <f>I948*P948</f>
        <v>9802.26</v>
      </c>
      <c r="N948" s="171">
        <f t="shared" si="92"/>
        <v>467753.32500000001</v>
      </c>
      <c r="O948" s="171">
        <v>661.54</v>
      </c>
      <c r="P948" s="171">
        <v>14.16</v>
      </c>
      <c r="Q948" s="170"/>
      <c r="R948" s="102"/>
      <c r="S948" s="170" t="s">
        <v>265</v>
      </c>
      <c r="T948" s="170" t="s">
        <v>596</v>
      </c>
      <c r="U948" s="96"/>
      <c r="V948" s="99"/>
      <c r="W948" s="99"/>
    </row>
    <row r="949" spans="1:23" ht="56.25" x14ac:dyDescent="0.3">
      <c r="C949" s="168"/>
      <c r="D949" s="63"/>
      <c r="E949" s="168"/>
      <c r="F949" s="168"/>
      <c r="G949" s="168"/>
      <c r="H949" s="168"/>
      <c r="I949" s="168"/>
      <c r="J949" s="64"/>
      <c r="K949" s="169" t="s">
        <v>84</v>
      </c>
      <c r="L949" s="171">
        <f>I948*O949</f>
        <v>93938.324999999997</v>
      </c>
      <c r="M949" s="171">
        <f>I948*P949</f>
        <v>10722.952499999999</v>
      </c>
      <c r="N949" s="171">
        <f t="shared" si="92"/>
        <v>104661.2775</v>
      </c>
      <c r="O949" s="171">
        <v>135.69999999999999</v>
      </c>
      <c r="P949" s="171">
        <v>15.49</v>
      </c>
      <c r="Q949" s="170"/>
      <c r="R949" s="102"/>
      <c r="S949" s="170" t="s">
        <v>265</v>
      </c>
      <c r="T949" s="170" t="s">
        <v>596</v>
      </c>
      <c r="U949" s="96"/>
      <c r="V949" s="99"/>
      <c r="W949" s="99"/>
    </row>
    <row r="950" spans="1:23" s="61" customFormat="1" ht="56.25" x14ac:dyDescent="0.3">
      <c r="A950" s="133"/>
      <c r="B950" s="1"/>
      <c r="C950" s="168">
        <v>13</v>
      </c>
      <c r="D950" s="63" t="s">
        <v>740</v>
      </c>
      <c r="E950" s="168">
        <v>1963</v>
      </c>
      <c r="F950" s="168"/>
      <c r="G950" s="168" t="s">
        <v>56</v>
      </c>
      <c r="H950" s="168">
        <v>2</v>
      </c>
      <c r="I950" s="168">
        <v>472.49</v>
      </c>
      <c r="J950" s="64">
        <v>254.69</v>
      </c>
      <c r="K950" s="169" t="s">
        <v>418</v>
      </c>
      <c r="L950" s="171">
        <f>I950*O950</f>
        <v>38144.117700000003</v>
      </c>
      <c r="M950" s="171">
        <f>I950*P950</f>
        <v>817.40769999999998</v>
      </c>
      <c r="N950" s="171">
        <f t="shared" si="92"/>
        <v>38961.525400000006</v>
      </c>
      <c r="O950" s="171">
        <v>80.73</v>
      </c>
      <c r="P950" s="171">
        <v>1.73</v>
      </c>
      <c r="Q950" s="170"/>
      <c r="R950" s="102"/>
      <c r="S950" s="170" t="s">
        <v>265</v>
      </c>
      <c r="T950" s="170" t="s">
        <v>596</v>
      </c>
      <c r="U950" s="100"/>
      <c r="V950" s="97"/>
      <c r="W950" s="97"/>
    </row>
    <row r="951" spans="1:23" s="61" customFormat="1" x14ac:dyDescent="0.3">
      <c r="A951" s="133"/>
      <c r="B951" s="1"/>
      <c r="C951" s="32"/>
      <c r="D951" s="62" t="s">
        <v>122</v>
      </c>
      <c r="E951" s="32"/>
      <c r="F951" s="32"/>
      <c r="G951" s="32"/>
      <c r="H951" s="32"/>
      <c r="I951" s="32"/>
      <c r="J951" s="27"/>
      <c r="K951" s="25"/>
      <c r="L951" s="30">
        <f>SUM(L952:L959)</f>
        <v>1836144.0840000003</v>
      </c>
      <c r="M951" s="30">
        <f>SUM(M952:M959)</f>
        <v>174769.0307</v>
      </c>
      <c r="N951" s="30">
        <f>SUM(N952:N959)</f>
        <v>2010913.1147</v>
      </c>
      <c r="O951" s="30"/>
      <c r="P951" s="30"/>
      <c r="Q951" s="24"/>
      <c r="R951" s="47"/>
      <c r="S951" s="170"/>
      <c r="T951" s="170"/>
      <c r="U951" s="101"/>
      <c r="V951" s="97"/>
      <c r="W951" s="97"/>
    </row>
    <row r="952" spans="1:23" ht="37.5" x14ac:dyDescent="0.3">
      <c r="C952" s="168">
        <v>1</v>
      </c>
      <c r="D952" s="63" t="s">
        <v>741</v>
      </c>
      <c r="E952" s="168">
        <v>1987</v>
      </c>
      <c r="F952" s="168"/>
      <c r="G952" s="168" t="s">
        <v>63</v>
      </c>
      <c r="H952" s="168">
        <v>2</v>
      </c>
      <c r="I952" s="168">
        <v>661.2</v>
      </c>
      <c r="J952" s="64">
        <v>440.8</v>
      </c>
      <c r="K952" s="169" t="s">
        <v>42</v>
      </c>
      <c r="L952" s="171">
        <f t="shared" ref="L952:L959" si="93">I952*O952</f>
        <v>116159.61600000001</v>
      </c>
      <c r="M952" s="171">
        <f t="shared" ref="M952:M959" si="94">I952*P952</f>
        <v>10189.092000000001</v>
      </c>
      <c r="N952" s="171">
        <f t="shared" ref="N952:N959" si="95">L952+M952</f>
        <v>126348.70800000001</v>
      </c>
      <c r="O952" s="171">
        <v>175.68</v>
      </c>
      <c r="P952" s="171">
        <v>15.41</v>
      </c>
      <c r="Q952" s="170"/>
      <c r="R952" s="102"/>
      <c r="S952" s="170" t="s">
        <v>265</v>
      </c>
      <c r="T952" s="170" t="s">
        <v>596</v>
      </c>
      <c r="U952" s="96" t="s">
        <v>589</v>
      </c>
      <c r="V952" s="99"/>
      <c r="W952" s="99"/>
    </row>
    <row r="953" spans="1:23" ht="37.5" x14ac:dyDescent="0.3">
      <c r="C953" s="168">
        <v>2</v>
      </c>
      <c r="D953" s="63" t="s">
        <v>742</v>
      </c>
      <c r="E953" s="168">
        <v>1987</v>
      </c>
      <c r="F953" s="168"/>
      <c r="G953" s="168" t="s">
        <v>63</v>
      </c>
      <c r="H953" s="168">
        <v>2</v>
      </c>
      <c r="I953" s="168">
        <v>639.6</v>
      </c>
      <c r="J953" s="64">
        <v>426.4</v>
      </c>
      <c r="K953" s="169" t="s">
        <v>42</v>
      </c>
      <c r="L953" s="171">
        <f t="shared" si="93"/>
        <v>112364.92800000001</v>
      </c>
      <c r="M953" s="171">
        <f t="shared" si="94"/>
        <v>9856.2360000000008</v>
      </c>
      <c r="N953" s="171">
        <f t="shared" si="95"/>
        <v>122221.16400000002</v>
      </c>
      <c r="O953" s="171">
        <v>175.68</v>
      </c>
      <c r="P953" s="171">
        <v>15.41</v>
      </c>
      <c r="Q953" s="170"/>
      <c r="R953" s="102"/>
      <c r="S953" s="170" t="s">
        <v>265</v>
      </c>
      <c r="T953" s="170" t="s">
        <v>596</v>
      </c>
      <c r="U953" s="96" t="s">
        <v>589</v>
      </c>
      <c r="V953" s="99"/>
      <c r="W953" s="99"/>
    </row>
    <row r="954" spans="1:23" ht="37.5" x14ac:dyDescent="0.3">
      <c r="C954" s="168">
        <v>3</v>
      </c>
      <c r="D954" s="63" t="s">
        <v>743</v>
      </c>
      <c r="E954" s="168">
        <v>1987</v>
      </c>
      <c r="F954" s="168"/>
      <c r="G954" s="168" t="s">
        <v>63</v>
      </c>
      <c r="H954" s="168">
        <v>2</v>
      </c>
      <c r="I954" s="168">
        <v>648.75</v>
      </c>
      <c r="J954" s="64">
        <v>432.5</v>
      </c>
      <c r="K954" s="169" t="s">
        <v>42</v>
      </c>
      <c r="L954" s="171">
        <f t="shared" si="93"/>
        <v>113972.40000000001</v>
      </c>
      <c r="M954" s="171">
        <f t="shared" si="94"/>
        <v>9997.2374999999993</v>
      </c>
      <c r="N954" s="171">
        <f t="shared" si="95"/>
        <v>123969.63750000001</v>
      </c>
      <c r="O954" s="171">
        <v>175.68</v>
      </c>
      <c r="P954" s="171">
        <v>15.41</v>
      </c>
      <c r="Q954" s="170"/>
      <c r="R954" s="102"/>
      <c r="S954" s="170" t="s">
        <v>265</v>
      </c>
      <c r="T954" s="170" t="s">
        <v>596</v>
      </c>
      <c r="U954" s="96" t="s">
        <v>589</v>
      </c>
      <c r="V954" s="99"/>
      <c r="W954" s="99"/>
    </row>
    <row r="955" spans="1:23" ht="56.25" x14ac:dyDescent="0.3">
      <c r="C955" s="168">
        <v>4</v>
      </c>
      <c r="D955" s="63" t="s">
        <v>744</v>
      </c>
      <c r="E955" s="168">
        <v>1992</v>
      </c>
      <c r="F955" s="168"/>
      <c r="G955" s="168" t="s">
        <v>133</v>
      </c>
      <c r="H955" s="168">
        <v>2</v>
      </c>
      <c r="I955" s="168">
        <v>670</v>
      </c>
      <c r="J955" s="64">
        <v>360.3</v>
      </c>
      <c r="K955" s="169" t="s">
        <v>42</v>
      </c>
      <c r="L955" s="171">
        <f t="shared" si="93"/>
        <v>117705.60000000001</v>
      </c>
      <c r="M955" s="171">
        <f t="shared" si="94"/>
        <v>10324.700000000001</v>
      </c>
      <c r="N955" s="171">
        <f t="shared" si="95"/>
        <v>128030.3</v>
      </c>
      <c r="O955" s="171">
        <v>175.68</v>
      </c>
      <c r="P955" s="171">
        <v>15.41</v>
      </c>
      <c r="Q955" s="170"/>
      <c r="R955" s="102"/>
      <c r="S955" s="170" t="s">
        <v>265</v>
      </c>
      <c r="T955" s="170" t="s">
        <v>596</v>
      </c>
      <c r="U955" s="96" t="s">
        <v>589</v>
      </c>
      <c r="V955" s="99"/>
      <c r="W955" s="99"/>
    </row>
    <row r="956" spans="1:23" ht="56.25" x14ac:dyDescent="0.3">
      <c r="C956" s="168">
        <v>5</v>
      </c>
      <c r="D956" s="63" t="s">
        <v>745</v>
      </c>
      <c r="E956" s="168">
        <v>1994</v>
      </c>
      <c r="F956" s="168"/>
      <c r="G956" s="168" t="s">
        <v>133</v>
      </c>
      <c r="H956" s="168">
        <v>2</v>
      </c>
      <c r="I956" s="168">
        <v>680</v>
      </c>
      <c r="J956" s="64">
        <v>370.2</v>
      </c>
      <c r="K956" s="169" t="s">
        <v>42</v>
      </c>
      <c r="L956" s="171">
        <f t="shared" si="93"/>
        <v>111574.40000000001</v>
      </c>
      <c r="M956" s="171">
        <f t="shared" si="94"/>
        <v>10342.800000000001</v>
      </c>
      <c r="N956" s="171">
        <f t="shared" si="95"/>
        <v>121917.20000000001</v>
      </c>
      <c r="O956" s="171">
        <v>164.08</v>
      </c>
      <c r="P956" s="171">
        <v>15.21</v>
      </c>
      <c r="Q956" s="170"/>
      <c r="R956" s="102"/>
      <c r="S956" s="170" t="s">
        <v>265</v>
      </c>
      <c r="T956" s="170" t="s">
        <v>596</v>
      </c>
      <c r="U956" s="96"/>
      <c r="V956" s="99"/>
      <c r="W956" s="99"/>
    </row>
    <row r="957" spans="1:23" ht="56.25" x14ac:dyDescent="0.3">
      <c r="C957" s="168">
        <v>6</v>
      </c>
      <c r="D957" s="63" t="s">
        <v>746</v>
      </c>
      <c r="E957" s="168">
        <v>1990</v>
      </c>
      <c r="F957" s="168"/>
      <c r="G957" s="168" t="s">
        <v>133</v>
      </c>
      <c r="H957" s="168">
        <v>2</v>
      </c>
      <c r="I957" s="168">
        <v>680</v>
      </c>
      <c r="J957" s="64">
        <v>370.2</v>
      </c>
      <c r="K957" s="169" t="s">
        <v>42</v>
      </c>
      <c r="L957" s="171">
        <f t="shared" si="93"/>
        <v>111574.40000000001</v>
      </c>
      <c r="M957" s="171">
        <f t="shared" si="94"/>
        <v>10342.800000000001</v>
      </c>
      <c r="N957" s="171">
        <f t="shared" si="95"/>
        <v>121917.20000000001</v>
      </c>
      <c r="O957" s="171">
        <v>164.08</v>
      </c>
      <c r="P957" s="171">
        <v>15.21</v>
      </c>
      <c r="Q957" s="170"/>
      <c r="R957" s="102"/>
      <c r="S957" s="170" t="s">
        <v>265</v>
      </c>
      <c r="T957" s="170" t="s">
        <v>596</v>
      </c>
      <c r="U957" s="96"/>
      <c r="V957" s="99"/>
      <c r="W957" s="99"/>
    </row>
    <row r="958" spans="1:23" ht="37.5" x14ac:dyDescent="0.3">
      <c r="C958" s="168">
        <v>7</v>
      </c>
      <c r="D958" s="63" t="s">
        <v>747</v>
      </c>
      <c r="E958" s="168">
        <v>1989</v>
      </c>
      <c r="F958" s="168"/>
      <c r="G958" s="168" t="s">
        <v>83</v>
      </c>
      <c r="H958" s="168">
        <v>5</v>
      </c>
      <c r="I958" s="168">
        <v>3552.52</v>
      </c>
      <c r="J958" s="64">
        <v>2249.8000000000002</v>
      </c>
      <c r="K958" s="169" t="s">
        <v>42</v>
      </c>
      <c r="L958" s="171">
        <f t="shared" si="93"/>
        <v>606699.36560000002</v>
      </c>
      <c r="M958" s="171">
        <f t="shared" si="94"/>
        <v>58616.58</v>
      </c>
      <c r="N958" s="171">
        <f t="shared" si="95"/>
        <v>665315.94559999998</v>
      </c>
      <c r="O958" s="171">
        <v>170.78</v>
      </c>
      <c r="P958" s="171">
        <v>16.5</v>
      </c>
      <c r="Q958" s="170"/>
      <c r="R958" s="102"/>
      <c r="S958" s="170" t="s">
        <v>265</v>
      </c>
      <c r="T958" s="170" t="s">
        <v>596</v>
      </c>
      <c r="U958" s="96"/>
      <c r="V958" s="99"/>
      <c r="W958" s="99"/>
    </row>
    <row r="959" spans="1:23" s="61" customFormat="1" ht="37.5" x14ac:dyDescent="0.3">
      <c r="A959" s="133"/>
      <c r="B959" s="1"/>
      <c r="C959" s="168">
        <v>8</v>
      </c>
      <c r="D959" s="63" t="s">
        <v>748</v>
      </c>
      <c r="E959" s="168">
        <v>1989</v>
      </c>
      <c r="F959" s="168"/>
      <c r="G959" s="168" t="s">
        <v>83</v>
      </c>
      <c r="H959" s="168">
        <v>5</v>
      </c>
      <c r="I959" s="168">
        <v>3552.52</v>
      </c>
      <c r="J959" s="64">
        <v>2249.8000000000002</v>
      </c>
      <c r="K959" s="169" t="s">
        <v>42</v>
      </c>
      <c r="L959" s="171">
        <f t="shared" si="93"/>
        <v>546093.37439999997</v>
      </c>
      <c r="M959" s="171">
        <f t="shared" si="94"/>
        <v>55099.585200000001</v>
      </c>
      <c r="N959" s="171">
        <f t="shared" si="95"/>
        <v>601192.95959999994</v>
      </c>
      <c r="O959" s="171">
        <v>153.72</v>
      </c>
      <c r="P959" s="171">
        <v>15.51</v>
      </c>
      <c r="Q959" s="170"/>
      <c r="R959" s="102"/>
      <c r="S959" s="170" t="s">
        <v>265</v>
      </c>
      <c r="T959" s="170" t="s">
        <v>596</v>
      </c>
      <c r="U959" s="96"/>
      <c r="V959" s="97"/>
      <c r="W959" s="97"/>
    </row>
    <row r="960" spans="1:23" s="61" customFormat="1" x14ac:dyDescent="0.3">
      <c r="A960" s="133"/>
      <c r="B960" s="1"/>
      <c r="C960" s="32"/>
      <c r="D960" s="62" t="s">
        <v>126</v>
      </c>
      <c r="E960" s="32"/>
      <c r="F960" s="32"/>
      <c r="G960" s="32"/>
      <c r="H960" s="32"/>
      <c r="I960" s="32"/>
      <c r="J960" s="27"/>
      <c r="K960" s="25"/>
      <c r="L960" s="30">
        <f>SUM(L961:L968)</f>
        <v>3871492.3612000002</v>
      </c>
      <c r="M960" s="30">
        <f>SUM(M961:M968)</f>
        <v>380611.92679999996</v>
      </c>
      <c r="N960" s="30">
        <f>SUM(N961:N968)</f>
        <v>4252104.2879999997</v>
      </c>
      <c r="O960" s="30"/>
      <c r="P960" s="30"/>
      <c r="Q960" s="24"/>
      <c r="R960" s="47"/>
      <c r="S960" s="170"/>
      <c r="T960" s="170"/>
      <c r="U960" s="101"/>
      <c r="V960" s="97"/>
      <c r="W960" s="97"/>
    </row>
    <row r="961" spans="1:23" ht="37.5" x14ac:dyDescent="0.3">
      <c r="C961" s="168">
        <v>1</v>
      </c>
      <c r="D961" s="63" t="s">
        <v>749</v>
      </c>
      <c r="E961" s="168">
        <v>1988</v>
      </c>
      <c r="F961" s="168"/>
      <c r="G961" s="168" t="s">
        <v>34</v>
      </c>
      <c r="H961" s="168">
        <v>3</v>
      </c>
      <c r="I961" s="168">
        <v>2145</v>
      </c>
      <c r="J961" s="64">
        <v>1202.5</v>
      </c>
      <c r="K961" s="169" t="s">
        <v>42</v>
      </c>
      <c r="L961" s="171">
        <f t="shared" ref="L961:L968" si="96">I961*O961</f>
        <v>386486.10000000003</v>
      </c>
      <c r="M961" s="171">
        <f t="shared" ref="M961:M968" si="97">I961*P961</f>
        <v>32861.4</v>
      </c>
      <c r="N961" s="171">
        <f t="shared" ref="N961:N968" si="98">L961+M961</f>
        <v>419347.50000000006</v>
      </c>
      <c r="O961" s="171">
        <v>180.18</v>
      </c>
      <c r="P961" s="171">
        <v>15.32</v>
      </c>
      <c r="Q961" s="170"/>
      <c r="R961" s="102"/>
      <c r="S961" s="170" t="s">
        <v>265</v>
      </c>
      <c r="T961" s="170" t="s">
        <v>596</v>
      </c>
      <c r="U961" s="96" t="s">
        <v>600</v>
      </c>
      <c r="V961" s="99"/>
      <c r="W961" s="99"/>
    </row>
    <row r="962" spans="1:23" ht="37.5" x14ac:dyDescent="0.3">
      <c r="C962" s="168">
        <v>2</v>
      </c>
      <c r="D962" s="63" t="s">
        <v>750</v>
      </c>
      <c r="E962" s="168">
        <v>1980</v>
      </c>
      <c r="F962" s="168"/>
      <c r="G962" s="168" t="s">
        <v>34</v>
      </c>
      <c r="H962" s="168">
        <v>3</v>
      </c>
      <c r="I962" s="168">
        <v>2165.94</v>
      </c>
      <c r="J962" s="64">
        <v>1223</v>
      </c>
      <c r="K962" s="169" t="s">
        <v>42</v>
      </c>
      <c r="L962" s="171">
        <f t="shared" si="96"/>
        <v>390259.06920000003</v>
      </c>
      <c r="M962" s="171">
        <f t="shared" si="97"/>
        <v>33182.200799999999</v>
      </c>
      <c r="N962" s="171">
        <f t="shared" si="98"/>
        <v>423441.27</v>
      </c>
      <c r="O962" s="171">
        <v>180.18</v>
      </c>
      <c r="P962" s="171">
        <v>15.32</v>
      </c>
      <c r="Q962" s="170"/>
      <c r="R962" s="102"/>
      <c r="S962" s="170" t="s">
        <v>265</v>
      </c>
      <c r="T962" s="170" t="s">
        <v>596</v>
      </c>
      <c r="U962" s="96"/>
      <c r="V962" s="99"/>
      <c r="W962" s="99"/>
    </row>
    <row r="963" spans="1:23" ht="37.5" x14ac:dyDescent="0.3">
      <c r="C963" s="168">
        <v>3</v>
      </c>
      <c r="D963" s="63" t="s">
        <v>751</v>
      </c>
      <c r="E963" s="168">
        <v>1967</v>
      </c>
      <c r="F963" s="168"/>
      <c r="G963" s="168" t="s">
        <v>63</v>
      </c>
      <c r="H963" s="168">
        <v>2</v>
      </c>
      <c r="I963" s="168">
        <v>844</v>
      </c>
      <c r="J963" s="64">
        <v>422.2</v>
      </c>
      <c r="K963" s="169" t="s">
        <v>42</v>
      </c>
      <c r="L963" s="171">
        <f t="shared" si="96"/>
        <v>109720</v>
      </c>
      <c r="M963" s="171">
        <f t="shared" si="97"/>
        <v>13385.84</v>
      </c>
      <c r="N963" s="171">
        <f t="shared" si="98"/>
        <v>123105.84</v>
      </c>
      <c r="O963" s="171">
        <v>130</v>
      </c>
      <c r="P963" s="171">
        <v>15.86</v>
      </c>
      <c r="Q963" s="170"/>
      <c r="R963" s="102"/>
      <c r="S963" s="170" t="s">
        <v>265</v>
      </c>
      <c r="T963" s="170" t="s">
        <v>596</v>
      </c>
      <c r="U963" s="96" t="s">
        <v>600</v>
      </c>
      <c r="V963" s="99"/>
      <c r="W963" s="99"/>
    </row>
    <row r="964" spans="1:23" ht="37.5" x14ac:dyDescent="0.3">
      <c r="C964" s="168">
        <v>4</v>
      </c>
      <c r="D964" s="63" t="s">
        <v>752</v>
      </c>
      <c r="E964" s="168">
        <v>1990</v>
      </c>
      <c r="F964" s="168"/>
      <c r="G964" s="168" t="s">
        <v>83</v>
      </c>
      <c r="H964" s="168">
        <v>5</v>
      </c>
      <c r="I964" s="168">
        <v>3452.3</v>
      </c>
      <c r="J964" s="64">
        <v>2060.1</v>
      </c>
      <c r="K964" s="169" t="s">
        <v>42</v>
      </c>
      <c r="L964" s="171">
        <f t="shared" si="96"/>
        <v>530687.55599999998</v>
      </c>
      <c r="M964" s="171">
        <f t="shared" si="97"/>
        <v>53545.173000000003</v>
      </c>
      <c r="N964" s="171">
        <f t="shared" si="98"/>
        <v>584232.72899999993</v>
      </c>
      <c r="O964" s="171">
        <v>153.72</v>
      </c>
      <c r="P964" s="171">
        <v>15.51</v>
      </c>
      <c r="Q964" s="170"/>
      <c r="R964" s="102"/>
      <c r="S964" s="170" t="s">
        <v>265</v>
      </c>
      <c r="T964" s="170" t="s">
        <v>596</v>
      </c>
      <c r="U964" s="96"/>
      <c r="V964" s="99"/>
      <c r="W964" s="99"/>
    </row>
    <row r="965" spans="1:23" ht="37.5" x14ac:dyDescent="0.3">
      <c r="C965" s="168">
        <v>5</v>
      </c>
      <c r="D965" s="63" t="s">
        <v>753</v>
      </c>
      <c r="E965" s="168">
        <v>1991</v>
      </c>
      <c r="F965" s="168"/>
      <c r="G965" s="168" t="s">
        <v>83</v>
      </c>
      <c r="H965" s="168">
        <v>5</v>
      </c>
      <c r="I965" s="168">
        <v>3467.1</v>
      </c>
      <c r="J965" s="64">
        <v>2056.1</v>
      </c>
      <c r="K965" s="169" t="s">
        <v>42</v>
      </c>
      <c r="L965" s="171">
        <f t="shared" si="96"/>
        <v>532962.61199999996</v>
      </c>
      <c r="M965" s="171">
        <f t="shared" si="97"/>
        <v>53774.720999999998</v>
      </c>
      <c r="N965" s="171">
        <f t="shared" si="98"/>
        <v>586737.33299999998</v>
      </c>
      <c r="O965" s="171">
        <v>153.72</v>
      </c>
      <c r="P965" s="171">
        <v>15.51</v>
      </c>
      <c r="Q965" s="170"/>
      <c r="R965" s="102"/>
      <c r="S965" s="170" t="s">
        <v>265</v>
      </c>
      <c r="T965" s="170" t="s">
        <v>596</v>
      </c>
      <c r="U965" s="96"/>
      <c r="V965" s="99"/>
      <c r="W965" s="99"/>
    </row>
    <row r="966" spans="1:23" ht="37.5" x14ac:dyDescent="0.3">
      <c r="C966" s="168">
        <v>6</v>
      </c>
      <c r="D966" s="63" t="s">
        <v>754</v>
      </c>
      <c r="E966" s="168">
        <v>1991</v>
      </c>
      <c r="F966" s="168"/>
      <c r="G966" s="168" t="s">
        <v>83</v>
      </c>
      <c r="H966" s="168">
        <v>5</v>
      </c>
      <c r="I966" s="168">
        <v>3998.8</v>
      </c>
      <c r="J966" s="64">
        <v>2316</v>
      </c>
      <c r="K966" s="169" t="s">
        <v>42</v>
      </c>
      <c r="L966" s="171">
        <f t="shared" si="96"/>
        <v>614695.53600000008</v>
      </c>
      <c r="M966" s="171">
        <f t="shared" si="97"/>
        <v>62021.387999999999</v>
      </c>
      <c r="N966" s="171">
        <f t="shared" si="98"/>
        <v>676716.92400000012</v>
      </c>
      <c r="O966" s="171">
        <v>153.72</v>
      </c>
      <c r="P966" s="171">
        <v>15.51</v>
      </c>
      <c r="Q966" s="170"/>
      <c r="R966" s="102"/>
      <c r="S966" s="170" t="s">
        <v>265</v>
      </c>
      <c r="T966" s="170" t="s">
        <v>596</v>
      </c>
      <c r="U966" s="96"/>
      <c r="V966" s="99"/>
      <c r="W966" s="99"/>
    </row>
    <row r="967" spans="1:23" ht="37.5" x14ac:dyDescent="0.3">
      <c r="C967" s="168">
        <v>7</v>
      </c>
      <c r="D967" s="63" t="s">
        <v>755</v>
      </c>
      <c r="E967" s="168">
        <v>1992</v>
      </c>
      <c r="F967" s="168"/>
      <c r="G967" s="168" t="s">
        <v>83</v>
      </c>
      <c r="H967" s="168">
        <v>5</v>
      </c>
      <c r="I967" s="168">
        <v>3494.1</v>
      </c>
      <c r="J967" s="64">
        <v>2085.1999999999998</v>
      </c>
      <c r="K967" s="169" t="s">
        <v>42</v>
      </c>
      <c r="L967" s="171">
        <f t="shared" si="96"/>
        <v>537113.05200000003</v>
      </c>
      <c r="M967" s="171">
        <f t="shared" si="97"/>
        <v>54193.490999999995</v>
      </c>
      <c r="N967" s="171">
        <f t="shared" si="98"/>
        <v>591306.54300000006</v>
      </c>
      <c r="O967" s="171">
        <v>153.72</v>
      </c>
      <c r="P967" s="171">
        <v>15.51</v>
      </c>
      <c r="Q967" s="170"/>
      <c r="R967" s="102"/>
      <c r="S967" s="170" t="s">
        <v>265</v>
      </c>
      <c r="T967" s="170" t="s">
        <v>596</v>
      </c>
      <c r="U967" s="96"/>
      <c r="V967" s="99"/>
      <c r="W967" s="99"/>
    </row>
    <row r="968" spans="1:23" s="61" customFormat="1" ht="37.5" x14ac:dyDescent="0.3">
      <c r="A968" s="133"/>
      <c r="B968" s="1"/>
      <c r="C968" s="168">
        <v>8</v>
      </c>
      <c r="D968" s="63" t="s">
        <v>756</v>
      </c>
      <c r="E968" s="168">
        <v>1993</v>
      </c>
      <c r="F968" s="168"/>
      <c r="G968" s="168" t="s">
        <v>83</v>
      </c>
      <c r="H968" s="168">
        <v>5</v>
      </c>
      <c r="I968" s="168">
        <v>5006.3</v>
      </c>
      <c r="J968" s="64">
        <v>2934</v>
      </c>
      <c r="K968" s="169" t="s">
        <v>42</v>
      </c>
      <c r="L968" s="171">
        <f t="shared" si="96"/>
        <v>769568.43599999999</v>
      </c>
      <c r="M968" s="171">
        <f t="shared" si="97"/>
        <v>77647.713000000003</v>
      </c>
      <c r="N968" s="171">
        <f t="shared" si="98"/>
        <v>847216.14899999998</v>
      </c>
      <c r="O968" s="171">
        <v>153.72</v>
      </c>
      <c r="P968" s="171">
        <v>15.51</v>
      </c>
      <c r="Q968" s="170"/>
      <c r="R968" s="102"/>
      <c r="S968" s="170" t="s">
        <v>265</v>
      </c>
      <c r="T968" s="170" t="s">
        <v>596</v>
      </c>
      <c r="U968" s="100"/>
      <c r="V968" s="97"/>
      <c r="W968" s="97"/>
    </row>
    <row r="969" spans="1:23" s="61" customFormat="1" x14ac:dyDescent="0.3">
      <c r="A969" s="133"/>
      <c r="B969" s="1"/>
      <c r="C969" s="32"/>
      <c r="D969" s="62" t="s">
        <v>757</v>
      </c>
      <c r="E969" s="32"/>
      <c r="F969" s="32"/>
      <c r="G969" s="32"/>
      <c r="H969" s="32"/>
      <c r="I969" s="32"/>
      <c r="J969" s="27"/>
      <c r="K969" s="25"/>
      <c r="L969" s="30">
        <f>L970</f>
        <v>93600</v>
      </c>
      <c r="M969" s="30">
        <f>M970</f>
        <v>11419.199999999999</v>
      </c>
      <c r="N969" s="30">
        <f>N970</f>
        <v>105019.2</v>
      </c>
      <c r="O969" s="30"/>
      <c r="P969" s="30"/>
      <c r="Q969" s="24"/>
      <c r="R969" s="47"/>
      <c r="S969" s="170"/>
      <c r="T969" s="170"/>
      <c r="U969" s="101"/>
      <c r="V969" s="97"/>
      <c r="W969" s="97"/>
    </row>
    <row r="970" spans="1:23" s="61" customFormat="1" ht="37.5" x14ac:dyDescent="0.3">
      <c r="A970" s="133"/>
      <c r="B970" s="1"/>
      <c r="C970" s="168">
        <v>1</v>
      </c>
      <c r="D970" s="63" t="s">
        <v>758</v>
      </c>
      <c r="E970" s="168">
        <v>1975</v>
      </c>
      <c r="F970" s="168"/>
      <c r="G970" s="168" t="s">
        <v>63</v>
      </c>
      <c r="H970" s="168">
        <v>2</v>
      </c>
      <c r="I970" s="168">
        <v>720</v>
      </c>
      <c r="J970" s="64">
        <v>385.4</v>
      </c>
      <c r="K970" s="169" t="s">
        <v>42</v>
      </c>
      <c r="L970" s="171">
        <f>I970*O970</f>
        <v>93600</v>
      </c>
      <c r="M970" s="171">
        <f>I970*P970</f>
        <v>11419.199999999999</v>
      </c>
      <c r="N970" s="171">
        <f>L970+M970</f>
        <v>105019.2</v>
      </c>
      <c r="O970" s="171">
        <v>130</v>
      </c>
      <c r="P970" s="171">
        <v>15.86</v>
      </c>
      <c r="Q970" s="170"/>
      <c r="R970" s="102"/>
      <c r="S970" s="170" t="s">
        <v>265</v>
      </c>
      <c r="T970" s="170" t="s">
        <v>596</v>
      </c>
      <c r="U970" s="100" t="s">
        <v>589</v>
      </c>
      <c r="V970" s="97"/>
      <c r="W970" s="97"/>
    </row>
    <row r="971" spans="1:23" s="61" customFormat="1" x14ac:dyDescent="0.3">
      <c r="A971" s="133"/>
      <c r="B971" s="1"/>
      <c r="C971" s="32"/>
      <c r="D971" s="62" t="s">
        <v>129</v>
      </c>
      <c r="E971" s="32"/>
      <c r="F971" s="32"/>
      <c r="G971" s="32"/>
      <c r="H971" s="32"/>
      <c r="I971" s="32"/>
      <c r="J971" s="27"/>
      <c r="K971" s="25"/>
      <c r="L971" s="30">
        <f>SUM(L972:L1001)</f>
        <v>12263956.056299999</v>
      </c>
      <c r="M971" s="30">
        <f t="shared" ref="M971:N971" si="99">SUM(M972:M1001)</f>
        <v>740917.5355</v>
      </c>
      <c r="N971" s="30">
        <f t="shared" si="99"/>
        <v>13004873.591799999</v>
      </c>
      <c r="O971" s="30"/>
      <c r="P971" s="30"/>
      <c r="Q971" s="24"/>
      <c r="R971" s="47"/>
      <c r="S971" s="170"/>
      <c r="T971" s="170"/>
      <c r="U971" s="101"/>
      <c r="V971" s="97"/>
      <c r="W971" s="97"/>
    </row>
    <row r="972" spans="1:23" ht="37.5" x14ac:dyDescent="0.3">
      <c r="C972" s="168">
        <v>1</v>
      </c>
      <c r="D972" s="63" t="s">
        <v>759</v>
      </c>
      <c r="E972" s="168">
        <v>1959</v>
      </c>
      <c r="F972" s="168"/>
      <c r="G972" s="168" t="s">
        <v>374</v>
      </c>
      <c r="H972" s="168">
        <v>2</v>
      </c>
      <c r="I972" s="168">
        <v>727</v>
      </c>
      <c r="J972" s="64">
        <v>394.91</v>
      </c>
      <c r="K972" s="169" t="s">
        <v>42</v>
      </c>
      <c r="L972" s="171">
        <f>I972*O972</f>
        <v>124317</v>
      </c>
      <c r="M972" s="171">
        <f>I972*P972</f>
        <v>11501.14</v>
      </c>
      <c r="N972" s="171">
        <f t="shared" ref="N972:N997" si="100">L972+M972</f>
        <v>135818.14000000001</v>
      </c>
      <c r="O972" s="171">
        <v>171</v>
      </c>
      <c r="P972" s="171">
        <v>15.82</v>
      </c>
      <c r="Q972" s="170"/>
      <c r="R972" s="102"/>
      <c r="S972" s="170" t="s">
        <v>265</v>
      </c>
      <c r="T972" s="170" t="s">
        <v>596</v>
      </c>
      <c r="U972" s="96" t="s">
        <v>600</v>
      </c>
      <c r="V972" s="99"/>
      <c r="W972" s="99"/>
    </row>
    <row r="973" spans="1:23" ht="37.5" x14ac:dyDescent="0.3">
      <c r="C973" s="168"/>
      <c r="D973" s="63"/>
      <c r="E973" s="168"/>
      <c r="F973" s="168"/>
      <c r="G973" s="168"/>
      <c r="H973" s="168"/>
      <c r="I973" s="168"/>
      <c r="J973" s="64"/>
      <c r="K973" s="169" t="s">
        <v>45</v>
      </c>
      <c r="L973" s="171">
        <f>I972*O973</f>
        <v>337444.32</v>
      </c>
      <c r="M973" s="171">
        <f>I972*P973</f>
        <v>13565.82</v>
      </c>
      <c r="N973" s="171">
        <f t="shared" si="100"/>
        <v>351010.14</v>
      </c>
      <c r="O973" s="171">
        <v>464.16</v>
      </c>
      <c r="P973" s="171">
        <v>18.66</v>
      </c>
      <c r="Q973" s="170"/>
      <c r="R973" s="102"/>
      <c r="S973" s="170" t="s">
        <v>265</v>
      </c>
      <c r="T973" s="170" t="s">
        <v>596</v>
      </c>
      <c r="U973" s="96"/>
      <c r="V973" s="99"/>
      <c r="W973" s="99"/>
    </row>
    <row r="974" spans="1:23" ht="56.25" x14ac:dyDescent="0.3">
      <c r="C974" s="168"/>
      <c r="D974" s="63"/>
      <c r="E974" s="168"/>
      <c r="F974" s="168"/>
      <c r="G974" s="168"/>
      <c r="H974" s="168"/>
      <c r="I974" s="168"/>
      <c r="J974" s="64"/>
      <c r="K974" s="169" t="s">
        <v>35</v>
      </c>
      <c r="L974" s="171">
        <f>I972*O974</f>
        <v>42514.96</v>
      </c>
      <c r="M974" s="171">
        <f>I972*P974</f>
        <v>10425.18</v>
      </c>
      <c r="N974" s="171">
        <f t="shared" si="100"/>
        <v>52940.14</v>
      </c>
      <c r="O974" s="171">
        <v>58.48</v>
      </c>
      <c r="P974" s="171">
        <v>14.34</v>
      </c>
      <c r="Q974" s="170"/>
      <c r="R974" s="102"/>
      <c r="S974" s="170" t="s">
        <v>265</v>
      </c>
      <c r="T974" s="170" t="s">
        <v>596</v>
      </c>
      <c r="U974" s="96"/>
      <c r="V974" s="99"/>
      <c r="W974" s="99"/>
    </row>
    <row r="975" spans="1:23" ht="37.5" x14ac:dyDescent="0.3">
      <c r="C975" s="168"/>
      <c r="D975" s="63"/>
      <c r="E975" s="168"/>
      <c r="F975" s="168"/>
      <c r="G975" s="168"/>
      <c r="H975" s="168"/>
      <c r="I975" s="168"/>
      <c r="J975" s="64"/>
      <c r="K975" s="169" t="s">
        <v>53</v>
      </c>
      <c r="L975" s="171">
        <f>I972*O975</f>
        <v>26440.989999999998</v>
      </c>
      <c r="M975" s="171">
        <f>I972*P975</f>
        <v>10076.219999999999</v>
      </c>
      <c r="N975" s="171">
        <f t="shared" si="100"/>
        <v>36517.21</v>
      </c>
      <c r="O975" s="171">
        <v>36.369999999999997</v>
      </c>
      <c r="P975" s="171">
        <v>13.86</v>
      </c>
      <c r="Q975" s="170"/>
      <c r="R975" s="102"/>
      <c r="S975" s="170" t="s">
        <v>265</v>
      </c>
      <c r="T975" s="170" t="s">
        <v>596</v>
      </c>
      <c r="U975" s="96"/>
      <c r="V975" s="99"/>
      <c r="W975" s="99"/>
    </row>
    <row r="976" spans="1:23" ht="37.5" x14ac:dyDescent="0.3">
      <c r="C976" s="168">
        <v>2</v>
      </c>
      <c r="D976" s="63" t="s">
        <v>760</v>
      </c>
      <c r="E976" s="168">
        <v>1961</v>
      </c>
      <c r="F976" s="168"/>
      <c r="G976" s="168" t="s">
        <v>374</v>
      </c>
      <c r="H976" s="168">
        <v>2</v>
      </c>
      <c r="I976" s="168">
        <v>732</v>
      </c>
      <c r="J976" s="64">
        <v>399.71</v>
      </c>
      <c r="K976" s="169" t="s">
        <v>229</v>
      </c>
      <c r="L976" s="171">
        <f>I976*O976</f>
        <v>831186</v>
      </c>
      <c r="M976" s="171">
        <f>I976*P976</f>
        <v>29836.32</v>
      </c>
      <c r="N976" s="171">
        <f t="shared" si="100"/>
        <v>861022.32</v>
      </c>
      <c r="O976" s="171">
        <v>1135.5</v>
      </c>
      <c r="P976" s="171">
        <v>40.76</v>
      </c>
      <c r="Q976" s="170"/>
      <c r="R976" s="102"/>
      <c r="S976" s="170" t="s">
        <v>265</v>
      </c>
      <c r="T976" s="170" t="s">
        <v>596</v>
      </c>
      <c r="U976" s="96" t="s">
        <v>600</v>
      </c>
      <c r="V976" s="99"/>
      <c r="W976" s="99"/>
    </row>
    <row r="977" spans="3:23" ht="37.5" x14ac:dyDescent="0.3">
      <c r="C977" s="168">
        <v>3</v>
      </c>
      <c r="D977" s="63" t="s">
        <v>761</v>
      </c>
      <c r="E977" s="168">
        <v>1984</v>
      </c>
      <c r="F977" s="168"/>
      <c r="G977" s="168" t="s">
        <v>34</v>
      </c>
      <c r="H977" s="168">
        <v>3</v>
      </c>
      <c r="I977" s="168">
        <v>2978.4</v>
      </c>
      <c r="J977" s="64">
        <v>1316.8</v>
      </c>
      <c r="K977" s="169" t="s">
        <v>42</v>
      </c>
      <c r="L977" s="171">
        <f>I977*O977</f>
        <v>463141.2</v>
      </c>
      <c r="M977" s="171">
        <f>I977*P977</f>
        <v>44586.648000000001</v>
      </c>
      <c r="N977" s="171">
        <f t="shared" si="100"/>
        <v>507727.848</v>
      </c>
      <c r="O977" s="171">
        <v>155.5</v>
      </c>
      <c r="P977" s="171">
        <v>14.97</v>
      </c>
      <c r="Q977" s="170"/>
      <c r="R977" s="102"/>
      <c r="S977" s="170" t="s">
        <v>265</v>
      </c>
      <c r="T977" s="170" t="s">
        <v>596</v>
      </c>
      <c r="U977" s="96" t="s">
        <v>600</v>
      </c>
      <c r="V977" s="99"/>
      <c r="W977" s="99"/>
    </row>
    <row r="978" spans="3:23" ht="37.5" x14ac:dyDescent="0.3">
      <c r="C978" s="168">
        <v>4</v>
      </c>
      <c r="D978" s="63" t="s">
        <v>762</v>
      </c>
      <c r="E978" s="168">
        <v>1975</v>
      </c>
      <c r="F978" s="168"/>
      <c r="G978" s="168" t="s">
        <v>63</v>
      </c>
      <c r="H978" s="168">
        <v>2</v>
      </c>
      <c r="I978" s="168">
        <v>923.16</v>
      </c>
      <c r="J978" s="64">
        <v>537.20000000000005</v>
      </c>
      <c r="K978" s="169" t="s">
        <v>42</v>
      </c>
      <c r="L978" s="171">
        <f>I978*O978</f>
        <v>154629.29999999999</v>
      </c>
      <c r="M978" s="171">
        <f>I978*P978</f>
        <v>14087.4216</v>
      </c>
      <c r="N978" s="171">
        <f t="shared" si="100"/>
        <v>168716.72159999999</v>
      </c>
      <c r="O978" s="171">
        <v>167.5</v>
      </c>
      <c r="P978" s="171">
        <v>15.26</v>
      </c>
      <c r="Q978" s="170"/>
      <c r="R978" s="102"/>
      <c r="S978" s="170" t="s">
        <v>265</v>
      </c>
      <c r="T978" s="170" t="s">
        <v>596</v>
      </c>
      <c r="U978" s="96" t="s">
        <v>600</v>
      </c>
      <c r="V978" s="99"/>
      <c r="W978" s="99"/>
    </row>
    <row r="979" spans="3:23" ht="37.5" x14ac:dyDescent="0.3">
      <c r="C979" s="168">
        <v>5</v>
      </c>
      <c r="D979" s="63" t="s">
        <v>763</v>
      </c>
      <c r="E979" s="168">
        <v>1975</v>
      </c>
      <c r="F979" s="168"/>
      <c r="G979" s="168" t="s">
        <v>63</v>
      </c>
      <c r="H979" s="168">
        <v>2</v>
      </c>
      <c r="I979" s="168">
        <v>923.16</v>
      </c>
      <c r="J979" s="64">
        <v>497.1</v>
      </c>
      <c r="K979" s="169" t="s">
        <v>42</v>
      </c>
      <c r="L979" s="171">
        <f>I979*O979</f>
        <v>154629.29999999999</v>
      </c>
      <c r="M979" s="171">
        <f>I979*P979</f>
        <v>14087.4216</v>
      </c>
      <c r="N979" s="171">
        <f t="shared" si="100"/>
        <v>168716.72159999999</v>
      </c>
      <c r="O979" s="171">
        <v>167.5</v>
      </c>
      <c r="P979" s="171">
        <v>15.26</v>
      </c>
      <c r="Q979" s="170"/>
      <c r="R979" s="102"/>
      <c r="S979" s="170" t="s">
        <v>265</v>
      </c>
      <c r="T979" s="170" t="s">
        <v>596</v>
      </c>
      <c r="U979" s="96" t="s">
        <v>600</v>
      </c>
      <c r="V979" s="99"/>
      <c r="W979" s="99"/>
    </row>
    <row r="980" spans="3:23" ht="37.5" x14ac:dyDescent="0.3">
      <c r="C980" s="168">
        <v>6</v>
      </c>
      <c r="D980" s="63" t="s">
        <v>764</v>
      </c>
      <c r="E980" s="168">
        <v>1972</v>
      </c>
      <c r="F980" s="168"/>
      <c r="G980" s="168" t="s">
        <v>63</v>
      </c>
      <c r="H980" s="168">
        <v>2</v>
      </c>
      <c r="I980" s="168">
        <v>923.14</v>
      </c>
      <c r="J980" s="64">
        <v>507.1</v>
      </c>
      <c r="K980" s="169" t="s">
        <v>42</v>
      </c>
      <c r="L980" s="171">
        <f>I980*O980</f>
        <v>154625.95000000001</v>
      </c>
      <c r="M980" s="171">
        <f>I980*P980</f>
        <v>14087.116399999999</v>
      </c>
      <c r="N980" s="171">
        <f t="shared" si="100"/>
        <v>168713.06640000001</v>
      </c>
      <c r="O980" s="171">
        <v>167.5</v>
      </c>
      <c r="P980" s="171">
        <v>15.26</v>
      </c>
      <c r="Q980" s="170"/>
      <c r="R980" s="102"/>
      <c r="S980" s="170" t="s">
        <v>265</v>
      </c>
      <c r="T980" s="170" t="s">
        <v>596</v>
      </c>
      <c r="U980" s="96" t="s">
        <v>600</v>
      </c>
      <c r="V980" s="99"/>
      <c r="W980" s="99"/>
    </row>
    <row r="981" spans="3:23" x14ac:dyDescent="0.3">
      <c r="C981" s="168"/>
      <c r="D981" s="63"/>
      <c r="E981" s="168"/>
      <c r="F981" s="168"/>
      <c r="G981" s="168"/>
      <c r="H981" s="168"/>
      <c r="I981" s="168"/>
      <c r="J981" s="64"/>
      <c r="K981" s="169" t="s">
        <v>229</v>
      </c>
      <c r="L981" s="171">
        <f>I980*O981</f>
        <v>1018721.9155999999</v>
      </c>
      <c r="M981" s="171">
        <f>I980*P981</f>
        <v>32789.932800000002</v>
      </c>
      <c r="N981" s="171">
        <f t="shared" si="100"/>
        <v>1051511.8484</v>
      </c>
      <c r="O981" s="171">
        <v>1103.54</v>
      </c>
      <c r="P981" s="171">
        <v>35.520000000000003</v>
      </c>
      <c r="Q981" s="170"/>
      <c r="R981" s="102"/>
      <c r="S981" s="170" t="s">
        <v>265</v>
      </c>
      <c r="T981" s="170" t="s">
        <v>596</v>
      </c>
      <c r="U981" s="96"/>
      <c r="V981" s="99"/>
      <c r="W981" s="99"/>
    </row>
    <row r="982" spans="3:23" ht="37.5" x14ac:dyDescent="0.3">
      <c r="C982" s="168">
        <v>7</v>
      </c>
      <c r="D982" s="63" t="s">
        <v>765</v>
      </c>
      <c r="E982" s="168">
        <v>1973</v>
      </c>
      <c r="F982" s="168"/>
      <c r="G982" s="168" t="s">
        <v>63</v>
      </c>
      <c r="H982" s="168">
        <v>2</v>
      </c>
      <c r="I982" s="168">
        <v>923.16</v>
      </c>
      <c r="J982" s="64">
        <v>493.3</v>
      </c>
      <c r="K982" s="169" t="s">
        <v>42</v>
      </c>
      <c r="L982" s="171">
        <f>I982*O982</f>
        <v>154629.29999999999</v>
      </c>
      <c r="M982" s="171">
        <f>I982*P982</f>
        <v>14087.4216</v>
      </c>
      <c r="N982" s="171">
        <f t="shared" si="100"/>
        <v>168716.72159999999</v>
      </c>
      <c r="O982" s="171">
        <v>167.5</v>
      </c>
      <c r="P982" s="171">
        <v>15.26</v>
      </c>
      <c r="Q982" s="170"/>
      <c r="R982" s="102"/>
      <c r="S982" s="170" t="s">
        <v>265</v>
      </c>
      <c r="T982" s="170" t="s">
        <v>596</v>
      </c>
      <c r="U982" s="96" t="s">
        <v>600</v>
      </c>
      <c r="V982" s="99"/>
      <c r="W982" s="99"/>
    </row>
    <row r="983" spans="3:23" x14ac:dyDescent="0.3">
      <c r="C983" s="168"/>
      <c r="D983" s="63"/>
      <c r="E983" s="168"/>
      <c r="F983" s="168"/>
      <c r="G983" s="168"/>
      <c r="H983" s="168"/>
      <c r="I983" s="168"/>
      <c r="J983" s="64"/>
      <c r="K983" s="169" t="s">
        <v>229</v>
      </c>
      <c r="L983" s="171">
        <f>I982*O983</f>
        <v>1018743.9863999999</v>
      </c>
      <c r="M983" s="171">
        <f>I982*P983</f>
        <v>32790.643199999999</v>
      </c>
      <c r="N983" s="171">
        <f t="shared" si="100"/>
        <v>1051534.6295999999</v>
      </c>
      <c r="O983" s="171">
        <v>1103.54</v>
      </c>
      <c r="P983" s="171">
        <v>35.520000000000003</v>
      </c>
      <c r="Q983" s="170"/>
      <c r="R983" s="102"/>
      <c r="S983" s="170" t="s">
        <v>265</v>
      </c>
      <c r="T983" s="170" t="s">
        <v>596</v>
      </c>
      <c r="U983" s="96"/>
      <c r="V983" s="99"/>
      <c r="W983" s="99"/>
    </row>
    <row r="984" spans="3:23" ht="37.5" x14ac:dyDescent="0.3">
      <c r="C984" s="168">
        <v>8</v>
      </c>
      <c r="D984" s="63" t="s">
        <v>766</v>
      </c>
      <c r="E984" s="168">
        <v>1958</v>
      </c>
      <c r="F984" s="168"/>
      <c r="G984" s="168" t="s">
        <v>63</v>
      </c>
      <c r="H984" s="168">
        <v>2</v>
      </c>
      <c r="I984" s="168">
        <v>724.59</v>
      </c>
      <c r="J984" s="64">
        <v>370.01</v>
      </c>
      <c r="K984" s="169" t="s">
        <v>42</v>
      </c>
      <c r="L984" s="171">
        <f>I984*O984</f>
        <v>121339.8414</v>
      </c>
      <c r="M984" s="171">
        <f>I984*P984</f>
        <v>11057.243400000001</v>
      </c>
      <c r="N984" s="171">
        <f t="shared" si="100"/>
        <v>132397.08480000001</v>
      </c>
      <c r="O984" s="171">
        <v>167.46</v>
      </c>
      <c r="P984" s="171">
        <v>15.26</v>
      </c>
      <c r="Q984" s="170"/>
      <c r="R984" s="102"/>
      <c r="S984" s="170" t="s">
        <v>265</v>
      </c>
      <c r="T984" s="170" t="s">
        <v>596</v>
      </c>
      <c r="U984" s="96" t="s">
        <v>600</v>
      </c>
      <c r="V984" s="99"/>
      <c r="W984" s="99"/>
    </row>
    <row r="985" spans="3:23" ht="37.5" x14ac:dyDescent="0.3">
      <c r="C985" s="168"/>
      <c r="D985" s="63"/>
      <c r="E985" s="168"/>
      <c r="F985" s="168"/>
      <c r="G985" s="168"/>
      <c r="H985" s="168"/>
      <c r="I985" s="168"/>
      <c r="J985" s="64"/>
      <c r="K985" s="169" t="s">
        <v>45</v>
      </c>
      <c r="L985" s="171">
        <f>I984*O985</f>
        <v>336325.69440000004</v>
      </c>
      <c r="M985" s="171">
        <f>I984*P985</f>
        <v>13520.849400000001</v>
      </c>
      <c r="N985" s="171">
        <f t="shared" si="100"/>
        <v>349846.54380000004</v>
      </c>
      <c r="O985" s="171">
        <v>464.16</v>
      </c>
      <c r="P985" s="171">
        <v>18.66</v>
      </c>
      <c r="Q985" s="170"/>
      <c r="R985" s="102"/>
      <c r="S985" s="170" t="s">
        <v>265</v>
      </c>
      <c r="T985" s="170" t="s">
        <v>596</v>
      </c>
      <c r="U985" s="96"/>
      <c r="V985" s="99"/>
      <c r="W985" s="99"/>
    </row>
    <row r="986" spans="3:23" x14ac:dyDescent="0.3">
      <c r="C986" s="168"/>
      <c r="D986" s="63"/>
      <c r="E986" s="168"/>
      <c r="F986" s="168"/>
      <c r="G986" s="168"/>
      <c r="H986" s="168"/>
      <c r="I986" s="168"/>
      <c r="J986" s="64"/>
      <c r="K986" s="169" t="s">
        <v>229</v>
      </c>
      <c r="L986" s="171">
        <f>I984*O986</f>
        <v>1086885</v>
      </c>
      <c r="M986" s="171">
        <f>I984*P986</f>
        <v>25737.436800000003</v>
      </c>
      <c r="N986" s="171">
        <f t="shared" si="100"/>
        <v>1112622.4368</v>
      </c>
      <c r="O986" s="171">
        <v>1500</v>
      </c>
      <c r="P986" s="171">
        <v>35.520000000000003</v>
      </c>
      <c r="Q986" s="170"/>
      <c r="R986" s="102"/>
      <c r="S986" s="170" t="s">
        <v>265</v>
      </c>
      <c r="T986" s="170" t="s">
        <v>596</v>
      </c>
      <c r="U986" s="96"/>
      <c r="V986" s="99"/>
      <c r="W986" s="99"/>
    </row>
    <row r="987" spans="3:23" ht="37.5" x14ac:dyDescent="0.3">
      <c r="C987" s="168">
        <v>9</v>
      </c>
      <c r="D987" s="63" t="s">
        <v>767</v>
      </c>
      <c r="E987" s="168">
        <v>1982</v>
      </c>
      <c r="F987" s="168"/>
      <c r="G987" s="168" t="s">
        <v>63</v>
      </c>
      <c r="H987" s="168">
        <v>2</v>
      </c>
      <c r="I987" s="168">
        <v>976.6</v>
      </c>
      <c r="J987" s="64">
        <v>624.6</v>
      </c>
      <c r="K987" s="169" t="s">
        <v>42</v>
      </c>
      <c r="L987" s="171">
        <f>I987*O987</f>
        <v>152564.45199999999</v>
      </c>
      <c r="M987" s="171">
        <f>I987*P987</f>
        <v>14902.915999999999</v>
      </c>
      <c r="N987" s="171">
        <f t="shared" si="100"/>
        <v>167467.36799999999</v>
      </c>
      <c r="O987" s="171">
        <v>156.22</v>
      </c>
      <c r="P987" s="171">
        <v>15.26</v>
      </c>
      <c r="Q987" s="170"/>
      <c r="R987" s="102"/>
      <c r="S987" s="170" t="s">
        <v>265</v>
      </c>
      <c r="T987" s="170" t="s">
        <v>596</v>
      </c>
      <c r="U987" s="96" t="s">
        <v>600</v>
      </c>
      <c r="V987" s="99"/>
      <c r="W987" s="99"/>
    </row>
    <row r="988" spans="3:23" ht="37.5" x14ac:dyDescent="0.3">
      <c r="C988" s="168">
        <v>10</v>
      </c>
      <c r="D988" s="63" t="s">
        <v>768</v>
      </c>
      <c r="E988" s="168">
        <v>1973</v>
      </c>
      <c r="F988" s="168"/>
      <c r="G988" s="168" t="s">
        <v>34</v>
      </c>
      <c r="H988" s="168">
        <v>2</v>
      </c>
      <c r="I988" s="168">
        <v>1394</v>
      </c>
      <c r="J988" s="64">
        <v>654.1</v>
      </c>
      <c r="K988" s="169" t="s">
        <v>42</v>
      </c>
      <c r="L988" s="171">
        <f>I988*O988</f>
        <v>169719.5</v>
      </c>
      <c r="M988" s="171">
        <f>I988*P988</f>
        <v>21174.86</v>
      </c>
      <c r="N988" s="171">
        <f t="shared" si="100"/>
        <v>190894.36</v>
      </c>
      <c r="O988" s="171">
        <v>121.75</v>
      </c>
      <c r="P988" s="171">
        <v>15.19</v>
      </c>
      <c r="Q988" s="170"/>
      <c r="R988" s="102"/>
      <c r="S988" s="170" t="s">
        <v>265</v>
      </c>
      <c r="T988" s="170" t="s">
        <v>596</v>
      </c>
      <c r="U988" s="96" t="s">
        <v>600</v>
      </c>
      <c r="V988" s="99"/>
      <c r="W988" s="99"/>
    </row>
    <row r="989" spans="3:23" x14ac:dyDescent="0.3">
      <c r="C989" s="168"/>
      <c r="D989" s="63"/>
      <c r="E989" s="168"/>
      <c r="F989" s="168"/>
      <c r="G989" s="168"/>
      <c r="H989" s="168"/>
      <c r="I989" s="168"/>
      <c r="J989" s="64"/>
      <c r="K989" s="169" t="s">
        <v>229</v>
      </c>
      <c r="L989" s="171">
        <f>I988*O989</f>
        <v>1234888.8400000001</v>
      </c>
      <c r="M989" s="171">
        <f>I988*P989</f>
        <v>26430.240000000002</v>
      </c>
      <c r="N989" s="171">
        <f t="shared" si="100"/>
        <v>1261319.08</v>
      </c>
      <c r="O989" s="171">
        <v>885.86</v>
      </c>
      <c r="P989" s="171">
        <v>18.96</v>
      </c>
      <c r="Q989" s="170"/>
      <c r="R989" s="102"/>
      <c r="S989" s="170" t="s">
        <v>265</v>
      </c>
      <c r="T989" s="170" t="s">
        <v>596</v>
      </c>
      <c r="U989" s="96"/>
      <c r="V989" s="99"/>
      <c r="W989" s="99"/>
    </row>
    <row r="990" spans="3:23" ht="37.5" x14ac:dyDescent="0.3">
      <c r="C990" s="168">
        <v>11</v>
      </c>
      <c r="D990" s="63" t="s">
        <v>769</v>
      </c>
      <c r="E990" s="168">
        <v>1961</v>
      </c>
      <c r="F990" s="168"/>
      <c r="G990" s="168" t="s">
        <v>34</v>
      </c>
      <c r="H990" s="168">
        <v>2</v>
      </c>
      <c r="I990" s="168">
        <v>564</v>
      </c>
      <c r="J990" s="64">
        <v>376</v>
      </c>
      <c r="K990" s="169" t="s">
        <v>42</v>
      </c>
      <c r="L990" s="171">
        <f>I990*O990</f>
        <v>68667</v>
      </c>
      <c r="M990" s="171">
        <f>I990*P990</f>
        <v>8567.16</v>
      </c>
      <c r="N990" s="171">
        <f t="shared" si="100"/>
        <v>77234.16</v>
      </c>
      <c r="O990" s="171">
        <v>121.75</v>
      </c>
      <c r="P990" s="171">
        <v>15.19</v>
      </c>
      <c r="Q990" s="170"/>
      <c r="R990" s="102"/>
      <c r="S990" s="170" t="s">
        <v>265</v>
      </c>
      <c r="T990" s="170" t="s">
        <v>596</v>
      </c>
      <c r="U990" s="96" t="s">
        <v>600</v>
      </c>
      <c r="V990" s="99"/>
      <c r="W990" s="99"/>
    </row>
    <row r="991" spans="3:23" x14ac:dyDescent="0.3">
      <c r="C991" s="168"/>
      <c r="D991" s="63"/>
      <c r="E991" s="168"/>
      <c r="F991" s="168"/>
      <c r="G991" s="168"/>
      <c r="H991" s="168"/>
      <c r="I991" s="168"/>
      <c r="J991" s="64"/>
      <c r="K991" s="169" t="s">
        <v>229</v>
      </c>
      <c r="L991" s="171">
        <f>I990*O991</f>
        <v>499625.04</v>
      </c>
      <c r="M991" s="171">
        <f>I990*P991</f>
        <v>10693.44</v>
      </c>
      <c r="N991" s="171">
        <f t="shared" si="100"/>
        <v>510318.48</v>
      </c>
      <c r="O991" s="171">
        <v>885.86</v>
      </c>
      <c r="P991" s="171">
        <v>18.96</v>
      </c>
      <c r="Q991" s="170"/>
      <c r="R991" s="102"/>
      <c r="S991" s="170" t="s">
        <v>265</v>
      </c>
      <c r="T991" s="170" t="s">
        <v>596</v>
      </c>
      <c r="U991" s="96"/>
      <c r="V991" s="99"/>
      <c r="W991" s="99"/>
    </row>
    <row r="992" spans="3:23" ht="37.5" x14ac:dyDescent="0.3">
      <c r="C992" s="168">
        <v>12</v>
      </c>
      <c r="D992" s="63" t="s">
        <v>770</v>
      </c>
      <c r="E992" s="168">
        <v>1961</v>
      </c>
      <c r="F992" s="168"/>
      <c r="G992" s="168" t="s">
        <v>34</v>
      </c>
      <c r="H992" s="168">
        <v>2</v>
      </c>
      <c r="I992" s="168">
        <v>544.65</v>
      </c>
      <c r="J992" s="64">
        <v>363.1</v>
      </c>
      <c r="K992" s="169" t="s">
        <v>42</v>
      </c>
      <c r="L992" s="171">
        <f>I992*O992</f>
        <v>66311.137499999997</v>
      </c>
      <c r="M992" s="171">
        <f>I992*P992</f>
        <v>8273.2335000000003</v>
      </c>
      <c r="N992" s="171">
        <f t="shared" si="100"/>
        <v>74584.370999999999</v>
      </c>
      <c r="O992" s="171">
        <v>121.75</v>
      </c>
      <c r="P992" s="171">
        <v>15.19</v>
      </c>
      <c r="Q992" s="170"/>
      <c r="R992" s="102"/>
      <c r="S992" s="170" t="s">
        <v>265</v>
      </c>
      <c r="T992" s="170" t="s">
        <v>596</v>
      </c>
      <c r="U992" s="96" t="s">
        <v>600</v>
      </c>
      <c r="V992" s="99"/>
      <c r="W992" s="99"/>
    </row>
    <row r="993" spans="1:23" x14ac:dyDescent="0.3">
      <c r="C993" s="168"/>
      <c r="D993" s="63"/>
      <c r="E993" s="168"/>
      <c r="F993" s="168"/>
      <c r="G993" s="168"/>
      <c r="H993" s="168"/>
      <c r="I993" s="168"/>
      <c r="J993" s="64"/>
      <c r="K993" s="169" t="s">
        <v>229</v>
      </c>
      <c r="L993" s="171">
        <f>I992*O993</f>
        <v>482483.64899999998</v>
      </c>
      <c r="M993" s="171">
        <f>I992*P993</f>
        <v>10326.564</v>
      </c>
      <c r="N993" s="171">
        <f t="shared" si="100"/>
        <v>492810.21299999999</v>
      </c>
      <c r="O993" s="171">
        <v>885.86</v>
      </c>
      <c r="P993" s="171">
        <v>18.96</v>
      </c>
      <c r="Q993" s="170"/>
      <c r="R993" s="102"/>
      <c r="S993" s="170" t="s">
        <v>265</v>
      </c>
      <c r="T993" s="170" t="s">
        <v>596</v>
      </c>
      <c r="U993" s="96"/>
      <c r="V993" s="99"/>
      <c r="W993" s="99"/>
    </row>
    <row r="994" spans="1:23" ht="37.5" x14ac:dyDescent="0.3">
      <c r="C994" s="168">
        <v>13</v>
      </c>
      <c r="D994" s="63" t="s">
        <v>771</v>
      </c>
      <c r="E994" s="168">
        <v>1989</v>
      </c>
      <c r="F994" s="168"/>
      <c r="G994" s="168" t="s">
        <v>34</v>
      </c>
      <c r="H994" s="168">
        <v>2</v>
      </c>
      <c r="I994" s="168">
        <v>7661.62</v>
      </c>
      <c r="J994" s="64">
        <v>3830.81</v>
      </c>
      <c r="K994" s="169" t="s">
        <v>42</v>
      </c>
      <c r="L994" s="171">
        <f t="shared" ref="L994:L1001" si="101">I994*O994</f>
        <v>1191381.9099999999</v>
      </c>
      <c r="M994" s="171">
        <f t="shared" ref="M994:M1001" si="102">I994*P994</f>
        <v>114694.45140000001</v>
      </c>
      <c r="N994" s="171">
        <f t="shared" si="100"/>
        <v>1306076.3613999998</v>
      </c>
      <c r="O994" s="171">
        <v>155.5</v>
      </c>
      <c r="P994" s="171">
        <v>14.97</v>
      </c>
      <c r="Q994" s="170"/>
      <c r="R994" s="102"/>
      <c r="S994" s="170" t="s">
        <v>265</v>
      </c>
      <c r="T994" s="170" t="s">
        <v>596</v>
      </c>
      <c r="U994" s="96" t="s">
        <v>589</v>
      </c>
      <c r="V994" s="99"/>
      <c r="W994" s="99"/>
    </row>
    <row r="995" spans="1:23" ht="37.5" x14ac:dyDescent="0.3">
      <c r="C995" s="168">
        <v>14</v>
      </c>
      <c r="D995" s="63" t="s">
        <v>772</v>
      </c>
      <c r="E995" s="168">
        <v>1988</v>
      </c>
      <c r="F995" s="168"/>
      <c r="G995" s="168" t="s">
        <v>34</v>
      </c>
      <c r="H995" s="168">
        <v>2</v>
      </c>
      <c r="I995" s="168">
        <v>2257.8000000000002</v>
      </c>
      <c r="J995" s="64">
        <v>893.4</v>
      </c>
      <c r="K995" s="169" t="s">
        <v>42</v>
      </c>
      <c r="L995" s="171">
        <f t="shared" si="101"/>
        <v>361248</v>
      </c>
      <c r="M995" s="171">
        <f t="shared" si="102"/>
        <v>35718.396000000001</v>
      </c>
      <c r="N995" s="171">
        <f t="shared" si="100"/>
        <v>396966.39600000001</v>
      </c>
      <c r="O995" s="171">
        <v>160</v>
      </c>
      <c r="P995" s="171">
        <v>15.82</v>
      </c>
      <c r="Q995" s="170"/>
      <c r="R995" s="102"/>
      <c r="S995" s="170" t="s">
        <v>265</v>
      </c>
      <c r="T995" s="170" t="s">
        <v>596</v>
      </c>
      <c r="U995" s="96"/>
      <c r="V995" s="99"/>
      <c r="W995" s="99"/>
    </row>
    <row r="996" spans="1:23" ht="37.5" x14ac:dyDescent="0.3">
      <c r="C996" s="168">
        <v>15</v>
      </c>
      <c r="D996" s="63" t="s">
        <v>773</v>
      </c>
      <c r="E996" s="168">
        <v>1989</v>
      </c>
      <c r="F996" s="168"/>
      <c r="G996" s="168" t="s">
        <v>34</v>
      </c>
      <c r="H996" s="168">
        <v>3</v>
      </c>
      <c r="I996" s="168">
        <v>2436.14</v>
      </c>
      <c r="J996" s="64">
        <v>1262.9000000000001</v>
      </c>
      <c r="K996" s="169" t="s">
        <v>42</v>
      </c>
      <c r="L996" s="171">
        <f t="shared" si="101"/>
        <v>378819.76999999996</v>
      </c>
      <c r="M996" s="171">
        <f t="shared" si="102"/>
        <v>36469.015800000001</v>
      </c>
      <c r="N996" s="171">
        <f t="shared" si="100"/>
        <v>415288.78579999995</v>
      </c>
      <c r="O996" s="171">
        <v>155.5</v>
      </c>
      <c r="P996" s="171">
        <v>14.97</v>
      </c>
      <c r="Q996" s="170"/>
      <c r="R996" s="102"/>
      <c r="S996" s="170" t="s">
        <v>265</v>
      </c>
      <c r="T996" s="170" t="s">
        <v>596</v>
      </c>
      <c r="U996" s="96"/>
      <c r="V996" s="99"/>
      <c r="W996" s="99"/>
    </row>
    <row r="997" spans="1:23" s="61" customFormat="1" ht="37.5" x14ac:dyDescent="0.3">
      <c r="A997" s="133"/>
      <c r="B997" s="1"/>
      <c r="C997" s="168">
        <v>16</v>
      </c>
      <c r="D997" s="63" t="s">
        <v>774</v>
      </c>
      <c r="E997" s="168">
        <v>1984</v>
      </c>
      <c r="F997" s="168"/>
      <c r="G997" s="168" t="s">
        <v>34</v>
      </c>
      <c r="H997" s="168">
        <v>2</v>
      </c>
      <c r="I997" s="168">
        <v>2143.8000000000002</v>
      </c>
      <c r="J997" s="64">
        <v>859</v>
      </c>
      <c r="K997" s="169" t="s">
        <v>42</v>
      </c>
      <c r="L997" s="171">
        <f t="shared" si="101"/>
        <v>343008</v>
      </c>
      <c r="M997" s="171">
        <f t="shared" si="102"/>
        <v>33914.916000000005</v>
      </c>
      <c r="N997" s="171">
        <f t="shared" si="100"/>
        <v>376922.91600000003</v>
      </c>
      <c r="O997" s="171">
        <v>160</v>
      </c>
      <c r="P997" s="171">
        <v>15.82</v>
      </c>
      <c r="Q997" s="170"/>
      <c r="R997" s="102"/>
      <c r="S997" s="170" t="s">
        <v>265</v>
      </c>
      <c r="T997" s="170" t="s">
        <v>596</v>
      </c>
      <c r="U997" s="100"/>
      <c r="V997" s="97"/>
      <c r="W997" s="97"/>
    </row>
    <row r="998" spans="1:23" ht="37.5" x14ac:dyDescent="0.3">
      <c r="C998" s="168">
        <v>17</v>
      </c>
      <c r="D998" s="63" t="s">
        <v>775</v>
      </c>
      <c r="E998" s="168">
        <v>1977</v>
      </c>
      <c r="F998" s="168"/>
      <c r="G998" s="168" t="s">
        <v>34</v>
      </c>
      <c r="H998" s="168">
        <v>2</v>
      </c>
      <c r="I998" s="167">
        <v>1679.8</v>
      </c>
      <c r="J998" s="168">
        <v>719.8</v>
      </c>
      <c r="K998" s="67" t="s">
        <v>42</v>
      </c>
      <c r="L998" s="167">
        <f t="shared" si="101"/>
        <v>268768</v>
      </c>
      <c r="M998" s="171">
        <f t="shared" si="102"/>
        <v>26574.436000000002</v>
      </c>
      <c r="N998" s="171">
        <f>L998+M998</f>
        <v>295342.43599999999</v>
      </c>
      <c r="O998" s="171">
        <v>160</v>
      </c>
      <c r="P998" s="171">
        <v>15.82</v>
      </c>
      <c r="Q998" s="30"/>
      <c r="R998" s="171"/>
      <c r="S998" s="122" t="s">
        <v>37</v>
      </c>
      <c r="T998" s="122" t="s">
        <v>265</v>
      </c>
    </row>
    <row r="999" spans="1:23" ht="37.5" x14ac:dyDescent="0.3">
      <c r="C999" s="168">
        <v>18</v>
      </c>
      <c r="D999" s="63" t="s">
        <v>776</v>
      </c>
      <c r="E999" s="168">
        <v>1981</v>
      </c>
      <c r="F999" s="168"/>
      <c r="G999" s="168" t="s">
        <v>34</v>
      </c>
      <c r="H999" s="168">
        <v>2</v>
      </c>
      <c r="I999" s="167">
        <v>2127.8000000000002</v>
      </c>
      <c r="J999" s="168">
        <v>879.8</v>
      </c>
      <c r="K999" s="67" t="s">
        <v>42</v>
      </c>
      <c r="L999" s="167">
        <f t="shared" si="101"/>
        <v>340448</v>
      </c>
      <c r="M999" s="171">
        <f t="shared" si="102"/>
        <v>33661.796000000002</v>
      </c>
      <c r="N999" s="171">
        <f>L999+M999</f>
        <v>374109.79599999997</v>
      </c>
      <c r="O999" s="171">
        <v>160</v>
      </c>
      <c r="P999" s="171">
        <v>15.82</v>
      </c>
      <c r="Q999" s="30"/>
      <c r="R999" s="171"/>
      <c r="S999" s="122" t="s">
        <v>37</v>
      </c>
      <c r="T999" s="122" t="s">
        <v>265</v>
      </c>
    </row>
    <row r="1000" spans="1:23" ht="37.5" x14ac:dyDescent="0.3">
      <c r="C1000" s="168">
        <v>19</v>
      </c>
      <c r="D1000" s="63" t="s">
        <v>777</v>
      </c>
      <c r="E1000" s="168">
        <v>1979</v>
      </c>
      <c r="F1000" s="168"/>
      <c r="G1000" s="168" t="s">
        <v>34</v>
      </c>
      <c r="H1000" s="168">
        <v>2</v>
      </c>
      <c r="I1000" s="167">
        <v>2127.3000000000002</v>
      </c>
      <c r="J1000" s="168">
        <v>879.3</v>
      </c>
      <c r="K1000" s="67" t="s">
        <v>42</v>
      </c>
      <c r="L1000" s="167">
        <f t="shared" si="101"/>
        <v>340368</v>
      </c>
      <c r="M1000" s="171">
        <f t="shared" si="102"/>
        <v>33653.886000000006</v>
      </c>
      <c r="N1000" s="171">
        <f>L1000+M1000</f>
        <v>374021.886</v>
      </c>
      <c r="O1000" s="171">
        <v>160</v>
      </c>
      <c r="P1000" s="171">
        <v>15.82</v>
      </c>
      <c r="Q1000" s="30"/>
      <c r="R1000" s="171"/>
      <c r="S1000" s="122" t="s">
        <v>37</v>
      </c>
      <c r="T1000" s="122" t="s">
        <v>265</v>
      </c>
    </row>
    <row r="1001" spans="1:23" ht="37.5" x14ac:dyDescent="0.3">
      <c r="C1001" s="168">
        <v>20</v>
      </c>
      <c r="D1001" s="63" t="s">
        <v>778</v>
      </c>
      <c r="E1001" s="168">
        <v>1978</v>
      </c>
      <c r="F1001" s="168"/>
      <c r="G1001" s="168" t="s">
        <v>34</v>
      </c>
      <c r="H1001" s="168">
        <v>2</v>
      </c>
      <c r="I1001" s="167">
        <v>2125.5</v>
      </c>
      <c r="J1001" s="168">
        <v>877.5</v>
      </c>
      <c r="K1001" s="67" t="s">
        <v>42</v>
      </c>
      <c r="L1001" s="167">
        <f t="shared" si="101"/>
        <v>340080</v>
      </c>
      <c r="M1001" s="171">
        <f t="shared" si="102"/>
        <v>33625.410000000003</v>
      </c>
      <c r="N1001" s="171">
        <f>L1001+M1001</f>
        <v>373705.41000000003</v>
      </c>
      <c r="O1001" s="171">
        <v>160</v>
      </c>
      <c r="P1001" s="171">
        <v>15.82</v>
      </c>
      <c r="Q1001" s="30"/>
      <c r="R1001" s="171"/>
      <c r="S1001" s="122" t="s">
        <v>37</v>
      </c>
      <c r="T1001" s="122" t="s">
        <v>265</v>
      </c>
    </row>
    <row r="1002" spans="1:23" s="61" customFormat="1" x14ac:dyDescent="0.3">
      <c r="A1002" s="133"/>
      <c r="B1002" s="1"/>
      <c r="C1002" s="32"/>
      <c r="D1002" s="62" t="s">
        <v>381</v>
      </c>
      <c r="E1002" s="32"/>
      <c r="F1002" s="32"/>
      <c r="G1002" s="32"/>
      <c r="H1002" s="32"/>
      <c r="I1002" s="32"/>
      <c r="J1002" s="27"/>
      <c r="K1002" s="25"/>
      <c r="L1002" s="30">
        <f>SUM(L1003:L1026)</f>
        <v>31103345.874799997</v>
      </c>
      <c r="M1002" s="30">
        <f>SUM(M1003:M1026)</f>
        <v>3122909.6827000007</v>
      </c>
      <c r="N1002" s="30">
        <f>SUM(N1003:N1026)</f>
        <v>34226255.557499997</v>
      </c>
      <c r="O1002" s="30"/>
      <c r="P1002" s="30"/>
      <c r="Q1002" s="24"/>
      <c r="R1002" s="47"/>
      <c r="S1002" s="170"/>
      <c r="T1002" s="170"/>
      <c r="U1002" s="101"/>
      <c r="V1002" s="97"/>
      <c r="W1002" s="97"/>
    </row>
    <row r="1003" spans="1:23" ht="37.5" x14ac:dyDescent="0.3">
      <c r="C1003" s="168">
        <v>1</v>
      </c>
      <c r="D1003" s="63" t="s">
        <v>779</v>
      </c>
      <c r="E1003" s="168">
        <v>1981</v>
      </c>
      <c r="F1003" s="168"/>
      <c r="G1003" s="168" t="s">
        <v>83</v>
      </c>
      <c r="H1003" s="168">
        <v>5</v>
      </c>
      <c r="I1003" s="168">
        <v>9693</v>
      </c>
      <c r="J1003" s="64">
        <v>5520.76</v>
      </c>
      <c r="K1003" s="169" t="s">
        <v>42</v>
      </c>
      <c r="L1003" s="171">
        <f>I1003*O1003</f>
        <v>1490007.96</v>
      </c>
      <c r="M1003" s="171">
        <f>I1003*P1003</f>
        <v>150338.43</v>
      </c>
      <c r="N1003" s="171">
        <f>L1003+M1003</f>
        <v>1640346.39</v>
      </c>
      <c r="O1003" s="171">
        <v>153.72</v>
      </c>
      <c r="P1003" s="171">
        <v>15.51</v>
      </c>
      <c r="Q1003" s="170"/>
      <c r="R1003" s="102"/>
      <c r="S1003" s="170" t="s">
        <v>265</v>
      </c>
      <c r="T1003" s="170" t="s">
        <v>596</v>
      </c>
      <c r="U1003" s="96" t="s">
        <v>589</v>
      </c>
      <c r="V1003" s="99"/>
      <c r="W1003" s="99"/>
    </row>
    <row r="1004" spans="1:23" ht="37.5" x14ac:dyDescent="0.3">
      <c r="B1004" s="137"/>
      <c r="C1004" s="168">
        <v>2</v>
      </c>
      <c r="D1004" s="63" t="s">
        <v>780</v>
      </c>
      <c r="E1004" s="168">
        <v>1980</v>
      </c>
      <c r="F1004" s="168"/>
      <c r="G1004" s="168" t="s">
        <v>83</v>
      </c>
      <c r="H1004" s="168">
        <v>5</v>
      </c>
      <c r="I1004" s="168">
        <v>9733</v>
      </c>
      <c r="J1004" s="64">
        <v>5560.7</v>
      </c>
      <c r="K1004" s="169" t="s">
        <v>42</v>
      </c>
      <c r="L1004" s="171">
        <f>I1004*O1004</f>
        <v>1496156.76</v>
      </c>
      <c r="M1004" s="171">
        <f>I1004*P1004</f>
        <v>150958.82999999999</v>
      </c>
      <c r="N1004" s="171">
        <f>L1004+M1004</f>
        <v>1647115.59</v>
      </c>
      <c r="O1004" s="171">
        <v>153.72</v>
      </c>
      <c r="P1004" s="171">
        <v>15.51</v>
      </c>
      <c r="Q1004" s="170"/>
      <c r="R1004" s="102"/>
      <c r="S1004" s="170" t="s">
        <v>265</v>
      </c>
      <c r="T1004" s="170" t="s">
        <v>596</v>
      </c>
      <c r="U1004" s="96" t="s">
        <v>589</v>
      </c>
      <c r="V1004" s="99"/>
      <c r="W1004" s="99"/>
    </row>
    <row r="1005" spans="1:23" ht="37.5" x14ac:dyDescent="0.3">
      <c r="B1005" s="103"/>
      <c r="C1005" s="168">
        <v>3</v>
      </c>
      <c r="D1005" s="63" t="s">
        <v>781</v>
      </c>
      <c r="E1005" s="168">
        <v>1979</v>
      </c>
      <c r="G1005" s="168" t="s">
        <v>83</v>
      </c>
      <c r="H1005" s="168">
        <v>5</v>
      </c>
      <c r="I1005" s="168">
        <v>9911.94</v>
      </c>
      <c r="J1005" s="64">
        <v>5739.7</v>
      </c>
      <c r="K1005" s="169" t="s">
        <v>42</v>
      </c>
      <c r="L1005" s="171">
        <f t="shared" ref="L1005:L1026" si="103">I1005*O1005</f>
        <v>1523663.4168</v>
      </c>
      <c r="M1005" s="171">
        <f t="shared" ref="M1005:M1026" si="104">I1005*P1005</f>
        <v>153734.1894</v>
      </c>
      <c r="N1005" s="171">
        <f t="shared" ref="N1005:N1026" si="105">L1005+M1005</f>
        <v>1677397.6062</v>
      </c>
      <c r="O1005" s="171">
        <v>153.72</v>
      </c>
      <c r="P1005" s="171">
        <v>15.51</v>
      </c>
      <c r="Q1005" s="170"/>
      <c r="R1005" s="102"/>
      <c r="S1005" s="170" t="s">
        <v>265</v>
      </c>
      <c r="T1005" s="170" t="s">
        <v>596</v>
      </c>
      <c r="U1005" s="96" t="s">
        <v>702</v>
      </c>
      <c r="V1005" s="99"/>
      <c r="W1005" s="99"/>
    </row>
    <row r="1006" spans="1:23" ht="37.5" x14ac:dyDescent="0.3">
      <c r="B1006" s="137"/>
      <c r="C1006" s="168">
        <v>4</v>
      </c>
      <c r="D1006" s="63" t="s">
        <v>782</v>
      </c>
      <c r="E1006" s="168">
        <v>1987</v>
      </c>
      <c r="F1006" s="168"/>
      <c r="G1006" s="168" t="s">
        <v>34</v>
      </c>
      <c r="H1006" s="168">
        <v>5</v>
      </c>
      <c r="I1006" s="168">
        <v>9744</v>
      </c>
      <c r="J1006" s="64">
        <v>5571</v>
      </c>
      <c r="K1006" s="169" t="s">
        <v>42</v>
      </c>
      <c r="L1006" s="171">
        <f t="shared" si="103"/>
        <v>1559040</v>
      </c>
      <c r="M1006" s="171">
        <f t="shared" si="104"/>
        <v>151616.64000000001</v>
      </c>
      <c r="N1006" s="171">
        <f t="shared" si="105"/>
        <v>1710656.6400000001</v>
      </c>
      <c r="O1006" s="171">
        <v>160</v>
      </c>
      <c r="P1006" s="171">
        <v>15.56</v>
      </c>
      <c r="Q1006" s="170"/>
      <c r="R1006" s="102"/>
      <c r="S1006" s="170" t="s">
        <v>265</v>
      </c>
      <c r="T1006" s="170" t="s">
        <v>596</v>
      </c>
      <c r="U1006" s="96" t="s">
        <v>589</v>
      </c>
      <c r="V1006" s="99"/>
      <c r="W1006" s="99"/>
    </row>
    <row r="1007" spans="1:23" ht="37.5" x14ac:dyDescent="0.3">
      <c r="B1007" s="137"/>
      <c r="C1007" s="168">
        <v>5</v>
      </c>
      <c r="D1007" s="63" t="s">
        <v>783</v>
      </c>
      <c r="E1007" s="168">
        <v>1981</v>
      </c>
      <c r="F1007" s="168"/>
      <c r="G1007" s="168" t="s">
        <v>83</v>
      </c>
      <c r="H1007" s="168">
        <v>5</v>
      </c>
      <c r="I1007" s="168">
        <v>10690.47</v>
      </c>
      <c r="J1007" s="64">
        <v>6518.23</v>
      </c>
      <c r="K1007" s="169" t="s">
        <v>42</v>
      </c>
      <c r="L1007" s="171">
        <f t="shared" si="103"/>
        <v>1643339.0484</v>
      </c>
      <c r="M1007" s="171">
        <f t="shared" si="104"/>
        <v>165809.18969999999</v>
      </c>
      <c r="N1007" s="171">
        <f t="shared" si="105"/>
        <v>1809148.2381</v>
      </c>
      <c r="O1007" s="171">
        <v>153.72</v>
      </c>
      <c r="P1007" s="171">
        <v>15.51</v>
      </c>
      <c r="Q1007" s="170"/>
      <c r="R1007" s="102"/>
      <c r="S1007" s="170" t="s">
        <v>265</v>
      </c>
      <c r="T1007" s="170" t="s">
        <v>596</v>
      </c>
      <c r="U1007" s="96" t="s">
        <v>589</v>
      </c>
      <c r="V1007" s="99"/>
      <c r="W1007" s="99"/>
    </row>
    <row r="1008" spans="1:23" ht="37.5" x14ac:dyDescent="0.3">
      <c r="B1008" s="137"/>
      <c r="C1008" s="168">
        <v>6</v>
      </c>
      <c r="D1008" s="63" t="s">
        <v>784</v>
      </c>
      <c r="E1008" s="168">
        <v>1992</v>
      </c>
      <c r="F1008" s="168"/>
      <c r="G1008" s="168" t="s">
        <v>34</v>
      </c>
      <c r="H1008" s="168">
        <v>5</v>
      </c>
      <c r="I1008" s="168">
        <v>3503.12</v>
      </c>
      <c r="J1008" s="64">
        <v>2295.4</v>
      </c>
      <c r="K1008" s="169" t="s">
        <v>42</v>
      </c>
      <c r="L1008" s="171">
        <f t="shared" si="103"/>
        <v>560499.19999999995</v>
      </c>
      <c r="M1008" s="171">
        <f t="shared" si="104"/>
        <v>54508.547200000001</v>
      </c>
      <c r="N1008" s="171">
        <f t="shared" si="105"/>
        <v>615007.74719999998</v>
      </c>
      <c r="O1008" s="171">
        <v>160</v>
      </c>
      <c r="P1008" s="171">
        <v>15.56</v>
      </c>
      <c r="Q1008" s="170"/>
      <c r="R1008" s="102"/>
      <c r="S1008" s="170" t="s">
        <v>265</v>
      </c>
      <c r="T1008" s="170" t="s">
        <v>596</v>
      </c>
      <c r="U1008" s="96" t="s">
        <v>589</v>
      </c>
      <c r="V1008" s="99"/>
      <c r="W1008" s="99"/>
    </row>
    <row r="1009" spans="2:23" ht="37.5" x14ac:dyDescent="0.3">
      <c r="B1009" s="137"/>
      <c r="C1009" s="168">
        <v>7</v>
      </c>
      <c r="D1009" s="63" t="s">
        <v>785</v>
      </c>
      <c r="E1009" s="168">
        <v>1989</v>
      </c>
      <c r="F1009" s="168"/>
      <c r="G1009" s="168" t="s">
        <v>34</v>
      </c>
      <c r="H1009" s="168">
        <v>4</v>
      </c>
      <c r="I1009" s="168">
        <v>10042.66</v>
      </c>
      <c r="J1009" s="64">
        <v>5870.42</v>
      </c>
      <c r="K1009" s="169" t="s">
        <v>42</v>
      </c>
      <c r="L1009" s="171">
        <f t="shared" si="103"/>
        <v>1606825.6</v>
      </c>
      <c r="M1009" s="171">
        <f t="shared" si="104"/>
        <v>156263.78959999999</v>
      </c>
      <c r="N1009" s="171">
        <f t="shared" si="105"/>
        <v>1763089.3896000001</v>
      </c>
      <c r="O1009" s="171">
        <v>160</v>
      </c>
      <c r="P1009" s="171">
        <v>15.56</v>
      </c>
      <c r="Q1009" s="170"/>
      <c r="R1009" s="102"/>
      <c r="S1009" s="170" t="s">
        <v>265</v>
      </c>
      <c r="T1009" s="170" t="s">
        <v>596</v>
      </c>
      <c r="U1009" s="96" t="s">
        <v>589</v>
      </c>
      <c r="V1009" s="99"/>
      <c r="W1009" s="99"/>
    </row>
    <row r="1010" spans="2:23" ht="37.5" x14ac:dyDescent="0.3">
      <c r="B1010" s="137"/>
      <c r="C1010" s="168">
        <v>8</v>
      </c>
      <c r="D1010" s="63" t="s">
        <v>786</v>
      </c>
      <c r="E1010" s="168">
        <v>1988</v>
      </c>
      <c r="F1010" s="168"/>
      <c r="G1010" s="168" t="s">
        <v>83</v>
      </c>
      <c r="H1010" s="168">
        <v>5</v>
      </c>
      <c r="I1010" s="168">
        <v>7869.94</v>
      </c>
      <c r="J1010" s="64">
        <v>3697.7</v>
      </c>
      <c r="K1010" s="169" t="s">
        <v>42</v>
      </c>
      <c r="L1010" s="171">
        <f t="shared" si="103"/>
        <v>1209767.1768</v>
      </c>
      <c r="M1010" s="171">
        <f t="shared" si="104"/>
        <v>122062.76939999999</v>
      </c>
      <c r="N1010" s="171">
        <f t="shared" si="105"/>
        <v>1331829.9462000001</v>
      </c>
      <c r="O1010" s="171">
        <v>153.72</v>
      </c>
      <c r="P1010" s="171">
        <v>15.51</v>
      </c>
      <c r="Q1010" s="170"/>
      <c r="R1010" s="102"/>
      <c r="S1010" s="170" t="s">
        <v>265</v>
      </c>
      <c r="T1010" s="170" t="s">
        <v>596</v>
      </c>
      <c r="U1010" s="96" t="s">
        <v>589</v>
      </c>
      <c r="V1010" s="99"/>
      <c r="W1010" s="99"/>
    </row>
    <row r="1011" spans="2:23" ht="37.5" x14ac:dyDescent="0.3">
      <c r="B1011" s="137"/>
      <c r="C1011" s="168">
        <v>9</v>
      </c>
      <c r="D1011" s="63" t="s">
        <v>787</v>
      </c>
      <c r="E1011" s="168">
        <v>1989</v>
      </c>
      <c r="F1011" s="168"/>
      <c r="G1011" s="168" t="s">
        <v>83</v>
      </c>
      <c r="H1011" s="168">
        <v>5</v>
      </c>
      <c r="I1011" s="168">
        <v>8696.64</v>
      </c>
      <c r="J1011" s="64">
        <v>4524.3999999999996</v>
      </c>
      <c r="K1011" s="169" t="s">
        <v>42</v>
      </c>
      <c r="L1011" s="171">
        <f t="shared" si="103"/>
        <v>1336847.5007999998</v>
      </c>
      <c r="M1011" s="171">
        <f t="shared" si="104"/>
        <v>134884.88639999999</v>
      </c>
      <c r="N1011" s="171">
        <f t="shared" si="105"/>
        <v>1471732.3871999998</v>
      </c>
      <c r="O1011" s="171">
        <v>153.72</v>
      </c>
      <c r="P1011" s="171">
        <v>15.51</v>
      </c>
      <c r="Q1011" s="170"/>
      <c r="R1011" s="102"/>
      <c r="S1011" s="170" t="s">
        <v>265</v>
      </c>
      <c r="T1011" s="170" t="s">
        <v>596</v>
      </c>
      <c r="U1011" s="96" t="s">
        <v>589</v>
      </c>
      <c r="V1011" s="99"/>
      <c r="W1011" s="99"/>
    </row>
    <row r="1012" spans="2:23" ht="37.5" x14ac:dyDescent="0.3">
      <c r="B1012" s="137"/>
      <c r="C1012" s="168">
        <v>10</v>
      </c>
      <c r="D1012" s="63" t="s">
        <v>788</v>
      </c>
      <c r="E1012" s="168">
        <v>1987</v>
      </c>
      <c r="F1012" s="168"/>
      <c r="G1012" s="168" t="s">
        <v>83</v>
      </c>
      <c r="H1012" s="168">
        <v>5</v>
      </c>
      <c r="I1012" s="168">
        <v>10681.74</v>
      </c>
      <c r="J1012" s="64">
        <v>6509.5</v>
      </c>
      <c r="K1012" s="169" t="s">
        <v>42</v>
      </c>
      <c r="L1012" s="171">
        <f t="shared" si="103"/>
        <v>1641997.0728</v>
      </c>
      <c r="M1012" s="171">
        <f t="shared" si="104"/>
        <v>165673.7874</v>
      </c>
      <c r="N1012" s="171">
        <f t="shared" si="105"/>
        <v>1807670.8602</v>
      </c>
      <c r="O1012" s="171">
        <v>153.72</v>
      </c>
      <c r="P1012" s="171">
        <v>15.51</v>
      </c>
      <c r="Q1012" s="170"/>
      <c r="R1012" s="102"/>
      <c r="S1012" s="170" t="s">
        <v>265</v>
      </c>
      <c r="T1012" s="170" t="s">
        <v>596</v>
      </c>
      <c r="U1012" s="96" t="s">
        <v>589</v>
      </c>
      <c r="V1012" s="99"/>
      <c r="W1012" s="99"/>
    </row>
    <row r="1013" spans="2:23" ht="37.5" x14ac:dyDescent="0.3">
      <c r="B1013" s="137"/>
      <c r="C1013" s="168">
        <v>11</v>
      </c>
      <c r="D1013" s="63" t="s">
        <v>789</v>
      </c>
      <c r="E1013" s="168">
        <v>1987</v>
      </c>
      <c r="F1013" s="168"/>
      <c r="G1013" s="168" t="s">
        <v>83</v>
      </c>
      <c r="H1013" s="168">
        <v>5</v>
      </c>
      <c r="I1013" s="168">
        <v>8685.24</v>
      </c>
      <c r="J1013" s="64">
        <v>4513</v>
      </c>
      <c r="K1013" s="169" t="s">
        <v>42</v>
      </c>
      <c r="L1013" s="171">
        <f t="shared" si="103"/>
        <v>1335095.0928</v>
      </c>
      <c r="M1013" s="171">
        <f t="shared" si="104"/>
        <v>134708.0724</v>
      </c>
      <c r="N1013" s="171">
        <f t="shared" si="105"/>
        <v>1469803.1651999999</v>
      </c>
      <c r="O1013" s="171">
        <v>153.72</v>
      </c>
      <c r="P1013" s="171">
        <v>15.51</v>
      </c>
      <c r="Q1013" s="170"/>
      <c r="R1013" s="102"/>
      <c r="S1013" s="170" t="s">
        <v>265</v>
      </c>
      <c r="T1013" s="170" t="s">
        <v>596</v>
      </c>
      <c r="U1013" s="96" t="s">
        <v>589</v>
      </c>
      <c r="V1013" s="99"/>
      <c r="W1013" s="99"/>
    </row>
    <row r="1014" spans="2:23" ht="37.5" x14ac:dyDescent="0.3">
      <c r="B1014" s="137"/>
      <c r="C1014" s="168">
        <v>12</v>
      </c>
      <c r="D1014" s="63" t="s">
        <v>790</v>
      </c>
      <c r="E1014" s="168">
        <v>1989</v>
      </c>
      <c r="F1014" s="168"/>
      <c r="G1014" s="168" t="s">
        <v>83</v>
      </c>
      <c r="H1014" s="168">
        <v>5</v>
      </c>
      <c r="I1014" s="168">
        <v>7916.84</v>
      </c>
      <c r="J1014" s="64">
        <v>3744.6</v>
      </c>
      <c r="K1014" s="169" t="s">
        <v>42</v>
      </c>
      <c r="L1014" s="171">
        <f t="shared" si="103"/>
        <v>1216976.6448000001</v>
      </c>
      <c r="M1014" s="171">
        <f t="shared" si="104"/>
        <v>122790.1884</v>
      </c>
      <c r="N1014" s="171">
        <f t="shared" si="105"/>
        <v>1339766.8332000002</v>
      </c>
      <c r="O1014" s="171">
        <v>153.72</v>
      </c>
      <c r="P1014" s="171">
        <v>15.51</v>
      </c>
      <c r="Q1014" s="170"/>
      <c r="R1014" s="102"/>
      <c r="S1014" s="170" t="s">
        <v>265</v>
      </c>
      <c r="T1014" s="170" t="s">
        <v>596</v>
      </c>
      <c r="U1014" s="96" t="s">
        <v>589</v>
      </c>
      <c r="V1014" s="99"/>
      <c r="W1014" s="99"/>
    </row>
    <row r="1015" spans="2:23" ht="37.5" x14ac:dyDescent="0.3">
      <c r="B1015" s="137"/>
      <c r="C1015" s="168">
        <v>13</v>
      </c>
      <c r="D1015" s="63" t="s">
        <v>791</v>
      </c>
      <c r="E1015" s="168">
        <v>1990</v>
      </c>
      <c r="F1015" s="168"/>
      <c r="G1015" s="168" t="s">
        <v>83</v>
      </c>
      <c r="H1015" s="168">
        <v>5</v>
      </c>
      <c r="I1015" s="168">
        <v>9375</v>
      </c>
      <c r="J1015" s="64">
        <v>7992.5</v>
      </c>
      <c r="K1015" s="169" t="s">
        <v>42</v>
      </c>
      <c r="L1015" s="171">
        <f t="shared" si="103"/>
        <v>1441125</v>
      </c>
      <c r="M1015" s="171">
        <f t="shared" si="104"/>
        <v>145406.25</v>
      </c>
      <c r="N1015" s="171">
        <f t="shared" si="105"/>
        <v>1586531.25</v>
      </c>
      <c r="O1015" s="171">
        <v>153.72</v>
      </c>
      <c r="P1015" s="171">
        <v>15.51</v>
      </c>
      <c r="Q1015" s="170"/>
      <c r="R1015" s="102"/>
      <c r="S1015" s="170" t="s">
        <v>265</v>
      </c>
      <c r="T1015" s="170" t="s">
        <v>596</v>
      </c>
      <c r="U1015" s="96" t="s">
        <v>589</v>
      </c>
      <c r="V1015" s="99"/>
      <c r="W1015" s="99"/>
    </row>
    <row r="1016" spans="2:23" ht="37.5" x14ac:dyDescent="0.3">
      <c r="B1016" s="137"/>
      <c r="C1016" s="168">
        <v>14</v>
      </c>
      <c r="D1016" s="63" t="s">
        <v>792</v>
      </c>
      <c r="E1016" s="168">
        <v>1980</v>
      </c>
      <c r="F1016" s="168"/>
      <c r="G1016" s="168" t="s">
        <v>83</v>
      </c>
      <c r="H1016" s="168">
        <v>5</v>
      </c>
      <c r="I1016" s="168">
        <v>10675</v>
      </c>
      <c r="J1016" s="64">
        <v>6505.5</v>
      </c>
      <c r="K1016" s="169" t="s">
        <v>42</v>
      </c>
      <c r="L1016" s="171">
        <f t="shared" si="103"/>
        <v>1640961</v>
      </c>
      <c r="M1016" s="171">
        <f t="shared" si="104"/>
        <v>165569.25</v>
      </c>
      <c r="N1016" s="171">
        <f t="shared" si="105"/>
        <v>1806530.25</v>
      </c>
      <c r="O1016" s="171">
        <v>153.72</v>
      </c>
      <c r="P1016" s="171">
        <v>15.51</v>
      </c>
      <c r="Q1016" s="170"/>
      <c r="R1016" s="102"/>
      <c r="S1016" s="170" t="s">
        <v>265</v>
      </c>
      <c r="T1016" s="170" t="s">
        <v>596</v>
      </c>
      <c r="U1016" s="96" t="s">
        <v>589</v>
      </c>
      <c r="V1016" s="99"/>
      <c r="W1016" s="99"/>
    </row>
    <row r="1017" spans="2:23" ht="37.5" x14ac:dyDescent="0.3">
      <c r="B1017" s="103"/>
      <c r="C1017" s="168">
        <v>15</v>
      </c>
      <c r="D1017" s="63" t="s">
        <v>793</v>
      </c>
      <c r="E1017" s="168">
        <v>1984</v>
      </c>
      <c r="G1017" s="168" t="s">
        <v>83</v>
      </c>
      <c r="H1017" s="168">
        <v>5</v>
      </c>
      <c r="I1017" s="168">
        <v>7593.66</v>
      </c>
      <c r="J1017" s="64">
        <v>5151.7</v>
      </c>
      <c r="K1017" s="169" t="s">
        <v>42</v>
      </c>
      <c r="L1017" s="171">
        <f t="shared" si="103"/>
        <v>1167297.4151999999</v>
      </c>
      <c r="M1017" s="171">
        <f t="shared" si="104"/>
        <v>117777.6666</v>
      </c>
      <c r="N1017" s="171">
        <f t="shared" si="105"/>
        <v>1285075.0817999998</v>
      </c>
      <c r="O1017" s="171">
        <v>153.72</v>
      </c>
      <c r="P1017" s="171">
        <v>15.51</v>
      </c>
      <c r="Q1017" s="170"/>
      <c r="R1017" s="102"/>
      <c r="S1017" s="170" t="s">
        <v>265</v>
      </c>
      <c r="T1017" s="170" t="s">
        <v>596</v>
      </c>
      <c r="U1017" s="96" t="s">
        <v>702</v>
      </c>
      <c r="V1017" s="99"/>
      <c r="W1017" s="99"/>
    </row>
    <row r="1018" spans="2:23" ht="37.5" x14ac:dyDescent="0.3">
      <c r="B1018" s="137"/>
      <c r="C1018" s="168">
        <v>16</v>
      </c>
      <c r="D1018" s="63" t="s">
        <v>794</v>
      </c>
      <c r="E1018" s="168">
        <v>1983</v>
      </c>
      <c r="F1018" s="168"/>
      <c r="G1018" s="168" t="s">
        <v>83</v>
      </c>
      <c r="H1018" s="168">
        <v>5</v>
      </c>
      <c r="I1018" s="168">
        <v>8989.1</v>
      </c>
      <c r="J1018" s="64">
        <v>5297.61</v>
      </c>
      <c r="K1018" s="169" t="s">
        <v>42</v>
      </c>
      <c r="L1018" s="171">
        <f t="shared" si="103"/>
        <v>1381804.452</v>
      </c>
      <c r="M1018" s="171">
        <f t="shared" si="104"/>
        <v>139420.94099999999</v>
      </c>
      <c r="N1018" s="171">
        <f t="shared" si="105"/>
        <v>1521225.3930000002</v>
      </c>
      <c r="O1018" s="171">
        <v>153.72</v>
      </c>
      <c r="P1018" s="171">
        <v>15.51</v>
      </c>
      <c r="Q1018" s="170"/>
      <c r="R1018" s="102"/>
      <c r="S1018" s="170" t="s">
        <v>265</v>
      </c>
      <c r="T1018" s="170" t="s">
        <v>596</v>
      </c>
      <c r="U1018" s="96" t="s">
        <v>589</v>
      </c>
      <c r="V1018" s="99"/>
      <c r="W1018" s="99"/>
    </row>
    <row r="1019" spans="2:23" ht="37.5" x14ac:dyDescent="0.3">
      <c r="C1019" s="168">
        <v>17</v>
      </c>
      <c r="D1019" s="63" t="s">
        <v>795</v>
      </c>
      <c r="E1019" s="168">
        <v>1986</v>
      </c>
      <c r="F1019" s="168"/>
      <c r="G1019" s="168" t="s">
        <v>83</v>
      </c>
      <c r="H1019" s="168">
        <v>5</v>
      </c>
      <c r="I1019" s="168">
        <v>14970</v>
      </c>
      <c r="J1019" s="64">
        <v>8931.4</v>
      </c>
      <c r="K1019" s="169" t="s">
        <v>42</v>
      </c>
      <c r="L1019" s="171">
        <f t="shared" si="103"/>
        <v>2301188.4</v>
      </c>
      <c r="M1019" s="171">
        <f t="shared" si="104"/>
        <v>232184.69999999998</v>
      </c>
      <c r="N1019" s="171">
        <f t="shared" si="105"/>
        <v>2533373.1</v>
      </c>
      <c r="O1019" s="171">
        <v>153.72</v>
      </c>
      <c r="P1019" s="171">
        <v>15.51</v>
      </c>
      <c r="Q1019" s="170"/>
      <c r="R1019" s="102"/>
      <c r="S1019" s="170" t="s">
        <v>265</v>
      </c>
      <c r="T1019" s="170" t="s">
        <v>596</v>
      </c>
      <c r="U1019" s="96" t="s">
        <v>589</v>
      </c>
      <c r="V1019" s="99"/>
      <c r="W1019" s="99"/>
    </row>
    <row r="1020" spans="2:23" ht="37.5" x14ac:dyDescent="0.3">
      <c r="C1020" s="168">
        <v>18</v>
      </c>
      <c r="D1020" s="63" t="s">
        <v>796</v>
      </c>
      <c r="E1020" s="168">
        <v>1984</v>
      </c>
      <c r="F1020" s="168"/>
      <c r="G1020" s="168" t="s">
        <v>34</v>
      </c>
      <c r="H1020" s="168">
        <v>3</v>
      </c>
      <c r="I1020" s="168">
        <v>1493.6</v>
      </c>
      <c r="J1020" s="64">
        <v>866</v>
      </c>
      <c r="K1020" s="169" t="s">
        <v>42</v>
      </c>
      <c r="L1020" s="171">
        <f t="shared" si="103"/>
        <v>238976</v>
      </c>
      <c r="M1020" s="171">
        <f t="shared" si="104"/>
        <v>23240.416000000001</v>
      </c>
      <c r="N1020" s="171">
        <f t="shared" si="105"/>
        <v>262216.41600000003</v>
      </c>
      <c r="O1020" s="171">
        <v>160</v>
      </c>
      <c r="P1020" s="171">
        <v>15.56</v>
      </c>
      <c r="Q1020" s="170"/>
      <c r="R1020" s="102"/>
      <c r="S1020" s="170" t="s">
        <v>265</v>
      </c>
      <c r="T1020" s="170" t="s">
        <v>596</v>
      </c>
      <c r="U1020" s="96" t="s">
        <v>589</v>
      </c>
      <c r="V1020" s="99"/>
      <c r="W1020" s="99"/>
    </row>
    <row r="1021" spans="2:23" ht="37.5" x14ac:dyDescent="0.3">
      <c r="C1021" s="168">
        <v>19</v>
      </c>
      <c r="D1021" s="63" t="s">
        <v>797</v>
      </c>
      <c r="E1021" s="168">
        <v>1984</v>
      </c>
      <c r="F1021" s="168"/>
      <c r="G1021" s="168" t="s">
        <v>34</v>
      </c>
      <c r="H1021" s="168">
        <v>3</v>
      </c>
      <c r="I1021" s="168">
        <v>1512.9</v>
      </c>
      <c r="J1021" s="64">
        <v>837</v>
      </c>
      <c r="K1021" s="169" t="s">
        <v>42</v>
      </c>
      <c r="L1021" s="171">
        <f t="shared" si="103"/>
        <v>242064</v>
      </c>
      <c r="M1021" s="171">
        <f t="shared" si="104"/>
        <v>23540.724000000002</v>
      </c>
      <c r="N1021" s="171">
        <f t="shared" si="105"/>
        <v>265604.72399999999</v>
      </c>
      <c r="O1021" s="171">
        <v>160</v>
      </c>
      <c r="P1021" s="171">
        <v>15.56</v>
      </c>
      <c r="Q1021" s="170"/>
      <c r="R1021" s="102"/>
      <c r="S1021" s="170" t="s">
        <v>265</v>
      </c>
      <c r="T1021" s="170" t="s">
        <v>596</v>
      </c>
      <c r="U1021" s="96" t="s">
        <v>589</v>
      </c>
      <c r="V1021" s="99"/>
      <c r="W1021" s="99"/>
    </row>
    <row r="1022" spans="2:23" ht="37.5" x14ac:dyDescent="0.3">
      <c r="C1022" s="168">
        <v>20</v>
      </c>
      <c r="D1022" s="63" t="s">
        <v>798</v>
      </c>
      <c r="E1022" s="168">
        <v>1995</v>
      </c>
      <c r="F1022" s="168"/>
      <c r="G1022" s="168" t="s">
        <v>83</v>
      </c>
      <c r="H1022" s="168">
        <v>5</v>
      </c>
      <c r="I1022" s="168">
        <v>8357.2199999999993</v>
      </c>
      <c r="J1022" s="64">
        <v>5282.2</v>
      </c>
      <c r="K1022" s="169" t="s">
        <v>42</v>
      </c>
      <c r="L1022" s="171">
        <f t="shared" si="103"/>
        <v>1284671.8583999998</v>
      </c>
      <c r="M1022" s="171">
        <f t="shared" si="104"/>
        <v>129620.48219999998</v>
      </c>
      <c r="N1022" s="171">
        <f t="shared" si="105"/>
        <v>1414292.3405999998</v>
      </c>
      <c r="O1022" s="171">
        <v>153.72</v>
      </c>
      <c r="P1022" s="171">
        <v>15.51</v>
      </c>
      <c r="Q1022" s="170"/>
      <c r="R1022" s="102"/>
      <c r="S1022" s="170" t="s">
        <v>265</v>
      </c>
      <c r="T1022" s="170" t="s">
        <v>596</v>
      </c>
      <c r="U1022" s="96" t="s">
        <v>589</v>
      </c>
      <c r="V1022" s="99"/>
      <c r="W1022" s="99"/>
    </row>
    <row r="1023" spans="2:23" ht="37.5" x14ac:dyDescent="0.3">
      <c r="C1023" s="168">
        <v>21</v>
      </c>
      <c r="D1023" s="63" t="s">
        <v>799</v>
      </c>
      <c r="E1023" s="168">
        <v>1987</v>
      </c>
      <c r="F1023" s="168"/>
      <c r="G1023" s="168" t="s">
        <v>83</v>
      </c>
      <c r="H1023" s="168">
        <v>5</v>
      </c>
      <c r="I1023" s="168">
        <v>4655.4799999999996</v>
      </c>
      <c r="J1023" s="64">
        <v>3115.7</v>
      </c>
      <c r="K1023" s="169" t="s">
        <v>42</v>
      </c>
      <c r="L1023" s="171">
        <f t="shared" si="103"/>
        <v>715640.38559999992</v>
      </c>
      <c r="M1023" s="171">
        <f t="shared" si="104"/>
        <v>72206.494799999986</v>
      </c>
      <c r="N1023" s="171">
        <f t="shared" si="105"/>
        <v>787846.88039999991</v>
      </c>
      <c r="O1023" s="171">
        <v>153.72</v>
      </c>
      <c r="P1023" s="171">
        <v>15.51</v>
      </c>
      <c r="Q1023" s="170"/>
      <c r="R1023" s="102"/>
      <c r="S1023" s="170" t="s">
        <v>265</v>
      </c>
      <c r="T1023" s="170" t="s">
        <v>596</v>
      </c>
      <c r="U1023" s="96" t="s">
        <v>589</v>
      </c>
      <c r="V1023" s="99"/>
      <c r="W1023" s="99"/>
    </row>
    <row r="1024" spans="2:23" ht="37.5" x14ac:dyDescent="0.3">
      <c r="C1024" s="168">
        <v>22</v>
      </c>
      <c r="D1024" s="63" t="s">
        <v>800</v>
      </c>
      <c r="E1024" s="168">
        <v>1984</v>
      </c>
      <c r="F1024" s="168"/>
      <c r="G1024" s="168" t="s">
        <v>83</v>
      </c>
      <c r="H1024" s="168">
        <v>5</v>
      </c>
      <c r="I1024" s="168">
        <v>12225</v>
      </c>
      <c r="J1024" s="64">
        <v>7191.8</v>
      </c>
      <c r="K1024" s="169" t="s">
        <v>42</v>
      </c>
      <c r="L1024" s="171">
        <f t="shared" si="103"/>
        <v>1879227</v>
      </c>
      <c r="M1024" s="171">
        <f t="shared" si="104"/>
        <v>189609.75</v>
      </c>
      <c r="N1024" s="171">
        <f t="shared" si="105"/>
        <v>2068836.75</v>
      </c>
      <c r="O1024" s="171">
        <v>153.72</v>
      </c>
      <c r="P1024" s="171">
        <v>15.51</v>
      </c>
      <c r="Q1024" s="170"/>
      <c r="R1024" s="102"/>
      <c r="S1024" s="170" t="s">
        <v>265</v>
      </c>
      <c r="T1024" s="170" t="s">
        <v>596</v>
      </c>
      <c r="U1024" s="96" t="s">
        <v>589</v>
      </c>
      <c r="V1024" s="99"/>
      <c r="W1024" s="99"/>
    </row>
    <row r="1025" spans="1:23" ht="37.5" x14ac:dyDescent="0.3">
      <c r="C1025" s="168">
        <v>23</v>
      </c>
      <c r="D1025" s="63" t="s">
        <v>801</v>
      </c>
      <c r="E1025" s="168">
        <v>1990</v>
      </c>
      <c r="F1025" s="168"/>
      <c r="G1025" s="168" t="s">
        <v>83</v>
      </c>
      <c r="H1025" s="168">
        <v>5</v>
      </c>
      <c r="I1025" s="168">
        <v>10922</v>
      </c>
      <c r="J1025" s="64">
        <v>6553.8</v>
      </c>
      <c r="K1025" s="169" t="s">
        <v>42</v>
      </c>
      <c r="L1025" s="171">
        <f t="shared" si="103"/>
        <v>1678929.84</v>
      </c>
      <c r="M1025" s="171">
        <f t="shared" si="104"/>
        <v>169400.22</v>
      </c>
      <c r="N1025" s="171">
        <f t="shared" si="105"/>
        <v>1848330.06</v>
      </c>
      <c r="O1025" s="171">
        <v>153.72</v>
      </c>
      <c r="P1025" s="171">
        <v>15.51</v>
      </c>
      <c r="Q1025" s="170"/>
      <c r="R1025" s="102"/>
      <c r="S1025" s="170" t="s">
        <v>265</v>
      </c>
      <c r="T1025" s="170" t="s">
        <v>596</v>
      </c>
      <c r="U1025" s="96" t="s">
        <v>589</v>
      </c>
      <c r="V1025" s="99"/>
      <c r="W1025" s="99"/>
    </row>
    <row r="1026" spans="1:23" s="61" customFormat="1" ht="37.5" x14ac:dyDescent="0.3">
      <c r="A1026" s="133"/>
      <c r="B1026" s="1"/>
      <c r="C1026" s="168">
        <v>24</v>
      </c>
      <c r="D1026" s="63" t="s">
        <v>802</v>
      </c>
      <c r="E1026" s="168">
        <v>1998</v>
      </c>
      <c r="F1026" s="168"/>
      <c r="G1026" s="168" t="s">
        <v>83</v>
      </c>
      <c r="H1026" s="168">
        <v>5</v>
      </c>
      <c r="I1026" s="168">
        <v>3325.82</v>
      </c>
      <c r="J1026" s="64">
        <v>2114.4</v>
      </c>
      <c r="K1026" s="169" t="s">
        <v>42</v>
      </c>
      <c r="L1026" s="171">
        <f t="shared" si="103"/>
        <v>511245.05040000001</v>
      </c>
      <c r="M1026" s="171">
        <f t="shared" si="104"/>
        <v>51583.468200000003</v>
      </c>
      <c r="N1026" s="171">
        <f t="shared" si="105"/>
        <v>562828.51860000007</v>
      </c>
      <c r="O1026" s="171">
        <v>153.72</v>
      </c>
      <c r="P1026" s="171">
        <v>15.51</v>
      </c>
      <c r="Q1026" s="170"/>
      <c r="R1026" s="102"/>
      <c r="S1026" s="170" t="s">
        <v>265</v>
      </c>
      <c r="T1026" s="170" t="s">
        <v>596</v>
      </c>
      <c r="U1026" s="100" t="s">
        <v>589</v>
      </c>
      <c r="V1026" s="97"/>
      <c r="W1026" s="97"/>
    </row>
    <row r="1027" spans="1:23" s="61" customFormat="1" ht="20.25" customHeight="1" x14ac:dyDescent="0.3">
      <c r="A1027" s="133"/>
      <c r="B1027" s="1"/>
      <c r="C1027" s="32"/>
      <c r="D1027" s="62" t="s">
        <v>137</v>
      </c>
      <c r="E1027" s="32"/>
      <c r="F1027" s="32"/>
      <c r="G1027" s="32"/>
      <c r="H1027" s="32"/>
      <c r="I1027" s="32"/>
      <c r="J1027" s="27"/>
      <c r="K1027" s="25"/>
      <c r="L1027" s="30">
        <f>SUM(L1028:L1033)</f>
        <v>1474242.92</v>
      </c>
      <c r="M1027" s="30">
        <f>SUM(M1028:M1033)</f>
        <v>144666.19099999999</v>
      </c>
      <c r="N1027" s="30">
        <f>SUM(N1028:N1033)</f>
        <v>1618909.111</v>
      </c>
      <c r="O1027" s="30"/>
      <c r="P1027" s="30"/>
      <c r="Q1027" s="24"/>
      <c r="R1027" s="47"/>
      <c r="S1027" s="170"/>
      <c r="T1027" s="170"/>
      <c r="U1027" s="101"/>
      <c r="V1027" s="97"/>
      <c r="W1027" s="97"/>
    </row>
    <row r="1028" spans="1:23" ht="37.5" x14ac:dyDescent="0.3">
      <c r="B1028" s="103"/>
      <c r="C1028" s="168">
        <v>1</v>
      </c>
      <c r="D1028" s="63" t="s">
        <v>803</v>
      </c>
      <c r="E1028" s="168">
        <v>1987</v>
      </c>
      <c r="G1028" s="168" t="s">
        <v>34</v>
      </c>
      <c r="H1028" s="168">
        <v>2</v>
      </c>
      <c r="I1028" s="168">
        <v>1407.2</v>
      </c>
      <c r="J1028" s="64">
        <v>798.8</v>
      </c>
      <c r="K1028" s="169" t="s">
        <v>42</v>
      </c>
      <c r="L1028" s="171">
        <f t="shared" ref="L1028:L1033" si="106">I1028*O1028</f>
        <v>230555.64800000002</v>
      </c>
      <c r="M1028" s="171">
        <f t="shared" ref="M1028:M1033" si="107">I1028*P1028</f>
        <v>22261.904000000002</v>
      </c>
      <c r="N1028" s="171">
        <f t="shared" ref="N1028:N1033" si="108">L1028+M1028</f>
        <v>252817.55200000003</v>
      </c>
      <c r="O1028" s="171">
        <v>163.84</v>
      </c>
      <c r="P1028" s="171">
        <v>15.82</v>
      </c>
      <c r="Q1028" s="170"/>
      <c r="R1028" s="102"/>
      <c r="S1028" s="170" t="s">
        <v>265</v>
      </c>
      <c r="T1028" s="170" t="s">
        <v>596</v>
      </c>
      <c r="U1028" s="96" t="s">
        <v>804</v>
      </c>
      <c r="V1028" s="99"/>
      <c r="W1028" s="99"/>
    </row>
    <row r="1029" spans="1:23" ht="37.5" x14ac:dyDescent="0.3">
      <c r="C1029" s="168">
        <v>2</v>
      </c>
      <c r="D1029" s="63" t="s">
        <v>805</v>
      </c>
      <c r="E1029" s="168">
        <v>1984</v>
      </c>
      <c r="F1029" s="168"/>
      <c r="G1029" s="168" t="s">
        <v>63</v>
      </c>
      <c r="H1029" s="168">
        <v>2</v>
      </c>
      <c r="I1029" s="168">
        <v>1501.9</v>
      </c>
      <c r="J1029" s="64">
        <v>694.9</v>
      </c>
      <c r="K1029" s="169" t="s">
        <v>42</v>
      </c>
      <c r="L1029" s="171">
        <f t="shared" si="106"/>
        <v>238021.11199999999</v>
      </c>
      <c r="M1029" s="171">
        <f t="shared" si="107"/>
        <v>23835.153000000002</v>
      </c>
      <c r="N1029" s="171">
        <f t="shared" si="108"/>
        <v>261856.26499999998</v>
      </c>
      <c r="O1029" s="171">
        <v>158.47999999999999</v>
      </c>
      <c r="P1029" s="171">
        <v>15.87</v>
      </c>
      <c r="Q1029" s="170"/>
      <c r="R1029" s="102"/>
      <c r="S1029" s="170" t="s">
        <v>265</v>
      </c>
      <c r="T1029" s="170" t="s">
        <v>596</v>
      </c>
      <c r="U1029" s="96" t="s">
        <v>600</v>
      </c>
      <c r="V1029" s="99"/>
      <c r="W1029" s="99"/>
    </row>
    <row r="1030" spans="1:23" ht="37.5" x14ac:dyDescent="0.3">
      <c r="C1030" s="168">
        <v>3</v>
      </c>
      <c r="D1030" s="63" t="s">
        <v>806</v>
      </c>
      <c r="E1030" s="168">
        <v>1983</v>
      </c>
      <c r="F1030" s="168"/>
      <c r="G1030" s="168" t="s">
        <v>63</v>
      </c>
      <c r="H1030" s="168">
        <v>2</v>
      </c>
      <c r="I1030" s="168">
        <v>1521.4</v>
      </c>
      <c r="J1030" s="64">
        <v>712.2</v>
      </c>
      <c r="K1030" s="169" t="s">
        <v>42</v>
      </c>
      <c r="L1030" s="171">
        <f t="shared" si="106"/>
        <v>241111.47200000001</v>
      </c>
      <c r="M1030" s="171">
        <f t="shared" si="107"/>
        <v>24144.617999999999</v>
      </c>
      <c r="N1030" s="171">
        <f t="shared" si="108"/>
        <v>265256.09000000003</v>
      </c>
      <c r="O1030" s="171">
        <v>158.47999999999999</v>
      </c>
      <c r="P1030" s="171">
        <v>15.87</v>
      </c>
      <c r="Q1030" s="170"/>
      <c r="R1030" s="102"/>
      <c r="S1030" s="170" t="s">
        <v>265</v>
      </c>
      <c r="T1030" s="170" t="s">
        <v>596</v>
      </c>
      <c r="U1030" s="96" t="s">
        <v>600</v>
      </c>
      <c r="V1030" s="99"/>
      <c r="W1030" s="99"/>
    </row>
    <row r="1031" spans="1:23" ht="37.5" x14ac:dyDescent="0.3">
      <c r="C1031" s="168">
        <v>4</v>
      </c>
      <c r="D1031" s="63" t="s">
        <v>807</v>
      </c>
      <c r="E1031" s="168">
        <v>1983</v>
      </c>
      <c r="F1031" s="168"/>
      <c r="G1031" s="168" t="s">
        <v>63</v>
      </c>
      <c r="H1031" s="168">
        <v>2</v>
      </c>
      <c r="I1031" s="168">
        <v>1531</v>
      </c>
      <c r="J1031" s="64">
        <v>716</v>
      </c>
      <c r="K1031" s="169" t="s">
        <v>42</v>
      </c>
      <c r="L1031" s="171">
        <f t="shared" si="106"/>
        <v>242632.87999999998</v>
      </c>
      <c r="M1031" s="171">
        <f t="shared" si="107"/>
        <v>24296.969999999998</v>
      </c>
      <c r="N1031" s="171">
        <f t="shared" si="108"/>
        <v>266929.84999999998</v>
      </c>
      <c r="O1031" s="171">
        <v>158.47999999999999</v>
      </c>
      <c r="P1031" s="171">
        <v>15.87</v>
      </c>
      <c r="Q1031" s="170"/>
      <c r="R1031" s="102"/>
      <c r="S1031" s="170" t="s">
        <v>265</v>
      </c>
      <c r="T1031" s="170" t="s">
        <v>596</v>
      </c>
      <c r="U1031" s="96" t="s">
        <v>600</v>
      </c>
      <c r="V1031" s="99"/>
      <c r="W1031" s="99"/>
    </row>
    <row r="1032" spans="1:23" ht="37.5" x14ac:dyDescent="0.3">
      <c r="C1032" s="168">
        <v>5</v>
      </c>
      <c r="D1032" s="63" t="s">
        <v>808</v>
      </c>
      <c r="E1032" s="168">
        <v>1983</v>
      </c>
      <c r="F1032" s="168"/>
      <c r="G1032" s="168" t="s">
        <v>63</v>
      </c>
      <c r="H1032" s="168">
        <v>2</v>
      </c>
      <c r="I1032" s="168">
        <v>1524.6</v>
      </c>
      <c r="J1032" s="64">
        <v>762.3</v>
      </c>
      <c r="K1032" s="169" t="s">
        <v>42</v>
      </c>
      <c r="L1032" s="171">
        <f t="shared" si="106"/>
        <v>241618.60799999998</v>
      </c>
      <c r="M1032" s="171">
        <f t="shared" si="107"/>
        <v>24195.401999999998</v>
      </c>
      <c r="N1032" s="171">
        <f t="shared" si="108"/>
        <v>265814.00999999995</v>
      </c>
      <c r="O1032" s="171">
        <v>158.47999999999999</v>
      </c>
      <c r="P1032" s="171">
        <v>15.87</v>
      </c>
      <c r="Q1032" s="170"/>
      <c r="R1032" s="102"/>
      <c r="S1032" s="170" t="s">
        <v>265</v>
      </c>
      <c r="T1032" s="170" t="s">
        <v>596</v>
      </c>
      <c r="U1032" s="96" t="s">
        <v>600</v>
      </c>
      <c r="V1032" s="99"/>
      <c r="W1032" s="99"/>
    </row>
    <row r="1033" spans="1:23" s="61" customFormat="1" ht="37.5" x14ac:dyDescent="0.3">
      <c r="A1033" s="133"/>
      <c r="B1033" s="1"/>
      <c r="C1033" s="168">
        <v>6</v>
      </c>
      <c r="D1033" s="63" t="s">
        <v>809</v>
      </c>
      <c r="E1033" s="168">
        <v>1981</v>
      </c>
      <c r="F1033" s="168"/>
      <c r="G1033" s="168" t="s">
        <v>34</v>
      </c>
      <c r="H1033" s="168">
        <v>2</v>
      </c>
      <c r="I1033" s="168">
        <v>1639.2</v>
      </c>
      <c r="J1033" s="64">
        <v>896.5</v>
      </c>
      <c r="K1033" s="169" t="s">
        <v>42</v>
      </c>
      <c r="L1033" s="171">
        <f t="shared" si="106"/>
        <v>280303.2</v>
      </c>
      <c r="M1033" s="171">
        <f t="shared" si="107"/>
        <v>25932.144</v>
      </c>
      <c r="N1033" s="171">
        <f t="shared" si="108"/>
        <v>306235.34400000004</v>
      </c>
      <c r="O1033" s="171">
        <v>171</v>
      </c>
      <c r="P1033" s="171">
        <v>15.82</v>
      </c>
      <c r="Q1033" s="170"/>
      <c r="R1033" s="102"/>
      <c r="S1033" s="170" t="s">
        <v>265</v>
      </c>
      <c r="T1033" s="170" t="s">
        <v>596</v>
      </c>
      <c r="U1033" s="100"/>
      <c r="V1033" s="97"/>
      <c r="W1033" s="97"/>
    </row>
    <row r="1034" spans="1:23" s="61" customFormat="1" x14ac:dyDescent="0.3">
      <c r="A1034" s="133"/>
      <c r="B1034" s="1"/>
      <c r="C1034" s="32"/>
      <c r="D1034" s="62" t="s">
        <v>143</v>
      </c>
      <c r="E1034" s="32"/>
      <c r="F1034" s="32"/>
      <c r="G1034" s="32"/>
      <c r="H1034" s="32"/>
      <c r="I1034" s="32"/>
      <c r="J1034" s="27"/>
      <c r="K1034" s="25"/>
      <c r="L1034" s="30">
        <f>SUM(L1035:L1059)</f>
        <v>20059978.066</v>
      </c>
      <c r="M1034" s="30">
        <f>SUM(M1035:M1059)</f>
        <v>1254211.2925000002</v>
      </c>
      <c r="N1034" s="30">
        <f>SUM(N1035:N1059)</f>
        <v>21314189.358500004</v>
      </c>
      <c r="O1034" s="30"/>
      <c r="P1034" s="30"/>
      <c r="Q1034" s="24"/>
      <c r="R1034" s="47"/>
      <c r="S1034" s="170"/>
      <c r="T1034" s="170"/>
      <c r="U1034" s="101"/>
      <c r="V1034" s="97"/>
      <c r="W1034" s="97"/>
    </row>
    <row r="1035" spans="1:23" ht="37.5" x14ac:dyDescent="0.3">
      <c r="C1035" s="168">
        <v>1</v>
      </c>
      <c r="D1035" s="63" t="s">
        <v>810</v>
      </c>
      <c r="E1035" s="168">
        <v>1976</v>
      </c>
      <c r="F1035" s="168"/>
      <c r="G1035" s="168" t="s">
        <v>83</v>
      </c>
      <c r="H1035" s="168">
        <v>5</v>
      </c>
      <c r="I1035" s="168">
        <v>2033.7</v>
      </c>
      <c r="J1035" s="64">
        <v>993.1</v>
      </c>
      <c r="K1035" s="169" t="s">
        <v>42</v>
      </c>
      <c r="L1035" s="171">
        <f t="shared" ref="L1035:L1044" si="109">I1035*O1035</f>
        <v>312620.364</v>
      </c>
      <c r="M1035" s="171">
        <f t="shared" ref="M1035:M1044" si="110">I1035*P1035</f>
        <v>31542.687000000002</v>
      </c>
      <c r="N1035" s="171">
        <f t="shared" ref="N1035:N1059" si="111">L1035+M1035</f>
        <v>344163.05099999998</v>
      </c>
      <c r="O1035" s="171">
        <v>153.72</v>
      </c>
      <c r="P1035" s="171">
        <v>15.51</v>
      </c>
      <c r="Q1035" s="170"/>
      <c r="R1035" s="102"/>
      <c r="S1035" s="170" t="s">
        <v>265</v>
      </c>
      <c r="T1035" s="170" t="s">
        <v>596</v>
      </c>
      <c r="U1035" s="96"/>
      <c r="V1035" s="99"/>
      <c r="W1035" s="99"/>
    </row>
    <row r="1036" spans="1:23" ht="37.5" x14ac:dyDescent="0.3">
      <c r="C1036" s="168">
        <v>2</v>
      </c>
      <c r="D1036" s="63" t="s">
        <v>811</v>
      </c>
      <c r="E1036" s="168">
        <v>1973</v>
      </c>
      <c r="F1036" s="168"/>
      <c r="G1036" s="168" t="s">
        <v>83</v>
      </c>
      <c r="H1036" s="168">
        <v>5</v>
      </c>
      <c r="I1036" s="168">
        <v>5221.05</v>
      </c>
      <c r="J1036" s="64">
        <v>3183.75</v>
      </c>
      <c r="K1036" s="169" t="s">
        <v>42</v>
      </c>
      <c r="L1036" s="171">
        <f t="shared" si="109"/>
        <v>802579.80599999998</v>
      </c>
      <c r="M1036" s="171">
        <f t="shared" si="110"/>
        <v>80978.485499999995</v>
      </c>
      <c r="N1036" s="171">
        <f t="shared" si="111"/>
        <v>883558.29149999993</v>
      </c>
      <c r="O1036" s="171">
        <v>153.72</v>
      </c>
      <c r="P1036" s="171">
        <v>15.51</v>
      </c>
      <c r="Q1036" s="170"/>
      <c r="R1036" s="102"/>
      <c r="S1036" s="170" t="s">
        <v>265</v>
      </c>
      <c r="T1036" s="170" t="s">
        <v>596</v>
      </c>
      <c r="U1036" s="96"/>
      <c r="V1036" s="99"/>
      <c r="W1036" s="99"/>
    </row>
    <row r="1037" spans="1:23" ht="37.5" x14ac:dyDescent="0.3">
      <c r="C1037" s="168">
        <v>3</v>
      </c>
      <c r="D1037" s="63" t="s">
        <v>812</v>
      </c>
      <c r="E1037" s="168">
        <v>1974</v>
      </c>
      <c r="F1037" s="168"/>
      <c r="G1037" s="168" t="s">
        <v>34</v>
      </c>
      <c r="H1037" s="168">
        <v>5</v>
      </c>
      <c r="I1037" s="168">
        <v>6211.79</v>
      </c>
      <c r="J1037" s="64">
        <v>3622.09</v>
      </c>
      <c r="K1037" s="169" t="s">
        <v>42</v>
      </c>
      <c r="L1037" s="171">
        <f t="shared" si="109"/>
        <v>993886.4</v>
      </c>
      <c r="M1037" s="171">
        <f t="shared" si="110"/>
        <v>96655.452400000009</v>
      </c>
      <c r="N1037" s="171">
        <f t="shared" si="111"/>
        <v>1090541.8524</v>
      </c>
      <c r="O1037" s="171">
        <v>160</v>
      </c>
      <c r="P1037" s="171">
        <v>15.56</v>
      </c>
      <c r="Q1037" s="170"/>
      <c r="R1037" s="102"/>
      <c r="S1037" s="170" t="s">
        <v>265</v>
      </c>
      <c r="T1037" s="170" t="s">
        <v>596</v>
      </c>
      <c r="U1037" s="96"/>
      <c r="V1037" s="99"/>
      <c r="W1037" s="99"/>
    </row>
    <row r="1038" spans="1:23" ht="37.5" x14ac:dyDescent="0.3">
      <c r="C1038" s="168">
        <v>4</v>
      </c>
      <c r="D1038" s="63" t="s">
        <v>813</v>
      </c>
      <c r="E1038" s="168">
        <v>1973</v>
      </c>
      <c r="F1038" s="168"/>
      <c r="G1038" s="168" t="s">
        <v>34</v>
      </c>
      <c r="H1038" s="168">
        <v>5</v>
      </c>
      <c r="I1038" s="168">
        <v>18263.7</v>
      </c>
      <c r="J1038" s="64">
        <v>11263.73</v>
      </c>
      <c r="K1038" s="169" t="s">
        <v>42</v>
      </c>
      <c r="L1038" s="171">
        <f t="shared" si="109"/>
        <v>2922192</v>
      </c>
      <c r="M1038" s="171">
        <f t="shared" si="110"/>
        <v>284183.17200000002</v>
      </c>
      <c r="N1038" s="171">
        <f t="shared" si="111"/>
        <v>3206375.1720000003</v>
      </c>
      <c r="O1038" s="171">
        <v>160</v>
      </c>
      <c r="P1038" s="171">
        <v>15.56</v>
      </c>
      <c r="Q1038" s="170"/>
      <c r="R1038" s="102"/>
      <c r="S1038" s="170" t="s">
        <v>265</v>
      </c>
      <c r="T1038" s="170" t="s">
        <v>596</v>
      </c>
      <c r="U1038" s="96"/>
      <c r="V1038" s="99"/>
      <c r="W1038" s="99"/>
    </row>
    <row r="1039" spans="1:23" ht="37.5" x14ac:dyDescent="0.3">
      <c r="C1039" s="168">
        <v>5</v>
      </c>
      <c r="D1039" s="63" t="s">
        <v>814</v>
      </c>
      <c r="E1039" s="168">
        <v>1980</v>
      </c>
      <c r="F1039" s="168"/>
      <c r="G1039" s="168" t="s">
        <v>83</v>
      </c>
      <c r="H1039" s="168">
        <v>3</v>
      </c>
      <c r="I1039" s="168">
        <v>3306.3</v>
      </c>
      <c r="J1039" s="64">
        <v>1620.1</v>
      </c>
      <c r="K1039" s="169" t="s">
        <v>42</v>
      </c>
      <c r="L1039" s="171">
        <f t="shared" si="109"/>
        <v>508244.43600000005</v>
      </c>
      <c r="M1039" s="171">
        <f t="shared" si="110"/>
        <v>51280.713000000003</v>
      </c>
      <c r="N1039" s="171">
        <f t="shared" si="111"/>
        <v>559525.14900000009</v>
      </c>
      <c r="O1039" s="171">
        <v>153.72</v>
      </c>
      <c r="P1039" s="171">
        <v>15.51</v>
      </c>
      <c r="Q1039" s="170"/>
      <c r="R1039" s="102"/>
      <c r="S1039" s="170" t="s">
        <v>265</v>
      </c>
      <c r="T1039" s="170" t="s">
        <v>596</v>
      </c>
      <c r="U1039" s="96"/>
      <c r="V1039" s="99"/>
      <c r="W1039" s="99"/>
    </row>
    <row r="1040" spans="1:23" ht="37.5" x14ac:dyDescent="0.3">
      <c r="C1040" s="168">
        <v>6</v>
      </c>
      <c r="D1040" s="63" t="s">
        <v>815</v>
      </c>
      <c r="E1040" s="168">
        <v>1986</v>
      </c>
      <c r="F1040" s="168"/>
      <c r="G1040" s="168" t="s">
        <v>83</v>
      </c>
      <c r="H1040" s="168">
        <v>5</v>
      </c>
      <c r="I1040" s="168">
        <v>5459.6</v>
      </c>
      <c r="J1040" s="64">
        <v>3393.2</v>
      </c>
      <c r="K1040" s="169" t="s">
        <v>42</v>
      </c>
      <c r="L1040" s="171">
        <f t="shared" si="109"/>
        <v>839249.71200000006</v>
      </c>
      <c r="M1040" s="171">
        <f t="shared" si="110"/>
        <v>84678.396000000008</v>
      </c>
      <c r="N1040" s="171">
        <f t="shared" si="111"/>
        <v>923928.10800000001</v>
      </c>
      <c r="O1040" s="171">
        <v>153.72</v>
      </c>
      <c r="P1040" s="171">
        <v>15.51</v>
      </c>
      <c r="Q1040" s="170"/>
      <c r="R1040" s="102"/>
      <c r="S1040" s="170" t="s">
        <v>265</v>
      </c>
      <c r="T1040" s="170" t="s">
        <v>596</v>
      </c>
      <c r="U1040" s="96"/>
      <c r="V1040" s="99"/>
      <c r="W1040" s="99"/>
    </row>
    <row r="1041" spans="3:23" ht="37.5" x14ac:dyDescent="0.3">
      <c r="C1041" s="168">
        <v>7</v>
      </c>
      <c r="D1041" s="63" t="s">
        <v>816</v>
      </c>
      <c r="E1041" s="168">
        <v>1980</v>
      </c>
      <c r="F1041" s="168"/>
      <c r="G1041" s="168" t="s">
        <v>34</v>
      </c>
      <c r="H1041" s="168">
        <v>2</v>
      </c>
      <c r="I1041" s="168">
        <v>755.5</v>
      </c>
      <c r="J1041" s="64">
        <v>365.5</v>
      </c>
      <c r="K1041" s="169" t="s">
        <v>42</v>
      </c>
      <c r="L1041" s="171">
        <f t="shared" si="109"/>
        <v>115901.255</v>
      </c>
      <c r="M1041" s="171">
        <f t="shared" si="110"/>
        <v>11952.01</v>
      </c>
      <c r="N1041" s="171">
        <f t="shared" si="111"/>
        <v>127853.265</v>
      </c>
      <c r="O1041" s="171">
        <v>153.41</v>
      </c>
      <c r="P1041" s="171">
        <v>15.82</v>
      </c>
      <c r="Q1041" s="170"/>
      <c r="R1041" s="102"/>
      <c r="S1041" s="170" t="s">
        <v>265</v>
      </c>
      <c r="T1041" s="170" t="s">
        <v>596</v>
      </c>
      <c r="U1041" s="96" t="s">
        <v>600</v>
      </c>
      <c r="V1041" s="99"/>
      <c r="W1041" s="99"/>
    </row>
    <row r="1042" spans="3:23" ht="37.5" x14ac:dyDescent="0.3">
      <c r="C1042" s="168">
        <v>8</v>
      </c>
      <c r="D1042" s="63" t="s">
        <v>817</v>
      </c>
      <c r="E1042" s="168">
        <v>1977</v>
      </c>
      <c r="F1042" s="168"/>
      <c r="G1042" s="168" t="s">
        <v>34</v>
      </c>
      <c r="H1042" s="168">
        <v>2</v>
      </c>
      <c r="I1042" s="168">
        <v>750.6</v>
      </c>
      <c r="J1042" s="64">
        <v>357.6</v>
      </c>
      <c r="K1042" s="169" t="s">
        <v>42</v>
      </c>
      <c r="L1042" s="171">
        <f t="shared" si="109"/>
        <v>115149.546</v>
      </c>
      <c r="M1042" s="171">
        <f t="shared" si="110"/>
        <v>11874.492</v>
      </c>
      <c r="N1042" s="171">
        <f t="shared" si="111"/>
        <v>127024.038</v>
      </c>
      <c r="O1042" s="171">
        <v>153.41</v>
      </c>
      <c r="P1042" s="171">
        <v>15.82</v>
      </c>
      <c r="Q1042" s="170"/>
      <c r="R1042" s="102"/>
      <c r="S1042" s="170" t="s">
        <v>265</v>
      </c>
      <c r="T1042" s="170" t="s">
        <v>596</v>
      </c>
      <c r="U1042" s="96" t="s">
        <v>600</v>
      </c>
      <c r="V1042" s="99"/>
      <c r="W1042" s="99"/>
    </row>
    <row r="1043" spans="3:23" ht="37.5" x14ac:dyDescent="0.3">
      <c r="C1043" s="168">
        <v>9</v>
      </c>
      <c r="D1043" s="63" t="s">
        <v>818</v>
      </c>
      <c r="E1043" s="168">
        <v>1977</v>
      </c>
      <c r="F1043" s="168"/>
      <c r="G1043" s="168" t="s">
        <v>34</v>
      </c>
      <c r="H1043" s="168">
        <v>2</v>
      </c>
      <c r="I1043" s="168">
        <v>746.5</v>
      </c>
      <c r="J1043" s="64">
        <v>365.1</v>
      </c>
      <c r="K1043" s="169" t="s">
        <v>42</v>
      </c>
      <c r="L1043" s="171">
        <f t="shared" si="109"/>
        <v>114520.565</v>
      </c>
      <c r="M1043" s="171">
        <f t="shared" si="110"/>
        <v>11809.630000000001</v>
      </c>
      <c r="N1043" s="171">
        <f t="shared" si="111"/>
        <v>126330.19500000001</v>
      </c>
      <c r="O1043" s="171">
        <v>153.41</v>
      </c>
      <c r="P1043" s="171">
        <v>15.82</v>
      </c>
      <c r="Q1043" s="170"/>
      <c r="R1043" s="102"/>
      <c r="S1043" s="170" t="s">
        <v>265</v>
      </c>
      <c r="T1043" s="170" t="s">
        <v>596</v>
      </c>
      <c r="U1043" s="96" t="s">
        <v>600</v>
      </c>
      <c r="V1043" s="99"/>
      <c r="W1043" s="99"/>
    </row>
    <row r="1044" spans="3:23" ht="37.5" x14ac:dyDescent="0.3">
      <c r="C1044" s="168">
        <v>10</v>
      </c>
      <c r="D1044" s="63" t="s">
        <v>144</v>
      </c>
      <c r="E1044" s="168">
        <v>1970</v>
      </c>
      <c r="F1044" s="168"/>
      <c r="G1044" s="168" t="s">
        <v>34</v>
      </c>
      <c r="H1044" s="168">
        <v>5</v>
      </c>
      <c r="I1044" s="168">
        <v>6355.18</v>
      </c>
      <c r="J1044" s="64">
        <v>3773.85</v>
      </c>
      <c r="K1044" s="169" t="s">
        <v>45</v>
      </c>
      <c r="L1044" s="171">
        <f t="shared" si="109"/>
        <v>1016828.8</v>
      </c>
      <c r="M1044" s="171">
        <f t="shared" si="110"/>
        <v>98886.600800000015</v>
      </c>
      <c r="N1044" s="171">
        <f t="shared" si="111"/>
        <v>1115715.4007999999</v>
      </c>
      <c r="O1044" s="171">
        <v>160</v>
      </c>
      <c r="P1044" s="171">
        <v>15.56</v>
      </c>
      <c r="Q1044" s="170"/>
      <c r="R1044" s="102"/>
      <c r="S1044" s="170" t="s">
        <v>265</v>
      </c>
      <c r="T1044" s="170" t="s">
        <v>596</v>
      </c>
      <c r="U1044" s="96"/>
      <c r="V1044" s="99"/>
      <c r="W1044" s="99"/>
    </row>
    <row r="1045" spans="3:23" x14ac:dyDescent="0.3">
      <c r="C1045" s="168"/>
      <c r="D1045" s="63"/>
      <c r="E1045" s="168"/>
      <c r="F1045" s="168"/>
      <c r="G1045" s="168"/>
      <c r="H1045" s="168"/>
      <c r="I1045" s="168"/>
      <c r="J1045" s="64"/>
      <c r="K1045" s="169" t="s">
        <v>229</v>
      </c>
      <c r="L1045" s="171">
        <f>I1044*O1045</f>
        <v>6877575.796000001</v>
      </c>
      <c r="M1045" s="171">
        <f>I1044*P1045</f>
        <v>147185.9688</v>
      </c>
      <c r="N1045" s="171">
        <f t="shared" si="111"/>
        <v>7024761.7648000009</v>
      </c>
      <c r="O1045" s="171">
        <v>1082.2</v>
      </c>
      <c r="P1045" s="171">
        <v>23.16</v>
      </c>
      <c r="Q1045" s="170"/>
      <c r="R1045" s="102"/>
      <c r="S1045" s="170" t="s">
        <v>265</v>
      </c>
      <c r="T1045" s="170" t="s">
        <v>596</v>
      </c>
      <c r="U1045" s="96"/>
      <c r="V1045" s="99"/>
      <c r="W1045" s="99"/>
    </row>
    <row r="1046" spans="3:23" ht="37.5" x14ac:dyDescent="0.3">
      <c r="C1046" s="168">
        <v>11</v>
      </c>
      <c r="D1046" s="63" t="s">
        <v>819</v>
      </c>
      <c r="E1046" s="168">
        <v>1967</v>
      </c>
      <c r="F1046" s="168"/>
      <c r="G1046" s="168" t="s">
        <v>34</v>
      </c>
      <c r="H1046" s="168">
        <v>3</v>
      </c>
      <c r="I1046" s="168">
        <v>2261.3000000000002</v>
      </c>
      <c r="J1046" s="64">
        <v>916.1</v>
      </c>
      <c r="K1046" s="169" t="s">
        <v>42</v>
      </c>
      <c r="L1046" s="171">
        <f>I1046*O1046</f>
        <v>330647.28600000002</v>
      </c>
      <c r="M1046" s="171">
        <f>I1046*P1046</f>
        <v>33625.531000000003</v>
      </c>
      <c r="N1046" s="171">
        <f t="shared" si="111"/>
        <v>364272.81700000004</v>
      </c>
      <c r="O1046" s="171">
        <v>146.22</v>
      </c>
      <c r="P1046" s="171">
        <v>14.87</v>
      </c>
      <c r="Q1046" s="170"/>
      <c r="R1046" s="102"/>
      <c r="S1046" s="170" t="s">
        <v>265</v>
      </c>
      <c r="T1046" s="170" t="s">
        <v>596</v>
      </c>
      <c r="U1046" s="96"/>
      <c r="V1046" s="99"/>
      <c r="W1046" s="99"/>
    </row>
    <row r="1047" spans="3:23" ht="37.5" x14ac:dyDescent="0.3">
      <c r="C1047" s="168">
        <v>12</v>
      </c>
      <c r="D1047" s="63" t="s">
        <v>820</v>
      </c>
      <c r="E1047" s="168">
        <v>1959</v>
      </c>
      <c r="F1047" s="168"/>
      <c r="G1047" s="168" t="s">
        <v>63</v>
      </c>
      <c r="H1047" s="168">
        <v>2</v>
      </c>
      <c r="I1047" s="168">
        <v>927</v>
      </c>
      <c r="J1047" s="64">
        <v>547.20000000000005</v>
      </c>
      <c r="K1047" s="169" t="s">
        <v>42</v>
      </c>
      <c r="L1047" s="171">
        <f>I1047*O1047</f>
        <v>162225</v>
      </c>
      <c r="M1047" s="171">
        <f>I1047*P1047</f>
        <v>14711.49</v>
      </c>
      <c r="N1047" s="171">
        <f t="shared" si="111"/>
        <v>176936.49</v>
      </c>
      <c r="O1047" s="171">
        <v>175</v>
      </c>
      <c r="P1047" s="171">
        <v>15.87</v>
      </c>
      <c r="Q1047" s="170"/>
      <c r="R1047" s="102"/>
      <c r="S1047" s="170" t="s">
        <v>265</v>
      </c>
      <c r="T1047" s="170" t="s">
        <v>596</v>
      </c>
      <c r="U1047" s="96"/>
      <c r="V1047" s="99"/>
      <c r="W1047" s="99"/>
    </row>
    <row r="1048" spans="3:23" x14ac:dyDescent="0.3">
      <c r="C1048" s="168"/>
      <c r="D1048" s="63"/>
      <c r="E1048" s="168"/>
      <c r="F1048" s="168"/>
      <c r="G1048" s="168"/>
      <c r="H1048" s="168"/>
      <c r="I1048" s="168"/>
      <c r="J1048" s="64"/>
      <c r="K1048" s="169" t="s">
        <v>229</v>
      </c>
      <c r="L1048" s="171">
        <f>I1047*O1048</f>
        <v>1390500</v>
      </c>
      <c r="M1048" s="171">
        <f>I1047*P1048</f>
        <v>37283.94</v>
      </c>
      <c r="N1048" s="171">
        <f t="shared" si="111"/>
        <v>1427783.94</v>
      </c>
      <c r="O1048" s="171">
        <v>1500</v>
      </c>
      <c r="P1048" s="171">
        <v>40.22</v>
      </c>
      <c r="Q1048" s="170"/>
      <c r="R1048" s="102"/>
      <c r="S1048" s="170" t="s">
        <v>265</v>
      </c>
      <c r="T1048" s="170" t="s">
        <v>596</v>
      </c>
      <c r="U1048" s="96"/>
      <c r="V1048" s="99"/>
      <c r="W1048" s="99"/>
    </row>
    <row r="1049" spans="3:23" ht="37.5" x14ac:dyDescent="0.3">
      <c r="C1049" s="168">
        <v>13</v>
      </c>
      <c r="D1049" s="63" t="s">
        <v>821</v>
      </c>
      <c r="E1049" s="168">
        <v>1971</v>
      </c>
      <c r="F1049" s="168"/>
      <c r="G1049" s="168" t="s">
        <v>34</v>
      </c>
      <c r="H1049" s="168">
        <v>3</v>
      </c>
      <c r="I1049" s="168">
        <v>1527.9</v>
      </c>
      <c r="J1049" s="64">
        <v>731.1</v>
      </c>
      <c r="K1049" s="169" t="s">
        <v>42</v>
      </c>
      <c r="L1049" s="171">
        <f>I1049*O1049</f>
        <v>244464</v>
      </c>
      <c r="M1049" s="171">
        <f>I1049*P1049</f>
        <v>23774.124000000003</v>
      </c>
      <c r="N1049" s="171">
        <f t="shared" si="111"/>
        <v>268238.12400000001</v>
      </c>
      <c r="O1049" s="171">
        <v>160</v>
      </c>
      <c r="P1049" s="171">
        <v>15.56</v>
      </c>
      <c r="Q1049" s="170"/>
      <c r="R1049" s="102"/>
      <c r="S1049" s="170" t="s">
        <v>265</v>
      </c>
      <c r="T1049" s="170" t="s">
        <v>596</v>
      </c>
      <c r="U1049" s="96"/>
      <c r="V1049" s="99"/>
      <c r="W1049" s="99"/>
    </row>
    <row r="1050" spans="3:23" ht="37.5" x14ac:dyDescent="0.3">
      <c r="C1050" s="168">
        <v>14</v>
      </c>
      <c r="D1050" s="63" t="s">
        <v>822</v>
      </c>
      <c r="E1050" s="168">
        <v>1993</v>
      </c>
      <c r="F1050" s="168"/>
      <c r="G1050" s="168" t="s">
        <v>34</v>
      </c>
      <c r="H1050" s="168">
        <v>3</v>
      </c>
      <c r="I1050" s="168">
        <v>2058.8000000000002</v>
      </c>
      <c r="J1050" s="64">
        <v>1047.4000000000001</v>
      </c>
      <c r="K1050" s="169" t="s">
        <v>42</v>
      </c>
      <c r="L1050" s="171">
        <f>I1050*O1050</f>
        <v>370954.58400000003</v>
      </c>
      <c r="M1050" s="171">
        <f>I1050*P1050</f>
        <v>31540.816000000003</v>
      </c>
      <c r="N1050" s="171">
        <f t="shared" si="111"/>
        <v>402495.4</v>
      </c>
      <c r="O1050" s="171">
        <v>180.18</v>
      </c>
      <c r="P1050" s="171">
        <v>15.32</v>
      </c>
      <c r="Q1050" s="170"/>
      <c r="R1050" s="102"/>
      <c r="S1050" s="170" t="s">
        <v>265</v>
      </c>
      <c r="T1050" s="170" t="s">
        <v>596</v>
      </c>
      <c r="U1050" s="96" t="s">
        <v>600</v>
      </c>
      <c r="V1050" s="99"/>
      <c r="W1050" s="99"/>
    </row>
    <row r="1051" spans="3:23" ht="56.25" x14ac:dyDescent="0.3">
      <c r="C1051" s="168">
        <v>15</v>
      </c>
      <c r="D1051" s="63" t="s">
        <v>158</v>
      </c>
      <c r="E1051" s="168">
        <v>1958</v>
      </c>
      <c r="F1051" s="168"/>
      <c r="G1051" s="168" t="s">
        <v>56</v>
      </c>
      <c r="H1051" s="168">
        <v>2</v>
      </c>
      <c r="I1051" s="168">
        <v>865.1</v>
      </c>
      <c r="J1051" s="64">
        <v>483.7</v>
      </c>
      <c r="K1051" s="169" t="s">
        <v>45</v>
      </c>
      <c r="L1051" s="171">
        <f>I1051*O1051</f>
        <v>401544.81600000005</v>
      </c>
      <c r="M1051" s="171">
        <f>I1051*P1051</f>
        <v>16142.766000000001</v>
      </c>
      <c r="N1051" s="171">
        <f t="shared" si="111"/>
        <v>417687.58200000005</v>
      </c>
      <c r="O1051" s="171">
        <v>464.16</v>
      </c>
      <c r="P1051" s="171">
        <v>18.66</v>
      </c>
      <c r="Q1051" s="170"/>
      <c r="R1051" s="102"/>
      <c r="S1051" s="170" t="s">
        <v>265</v>
      </c>
      <c r="T1051" s="170" t="s">
        <v>596</v>
      </c>
      <c r="U1051" s="96"/>
      <c r="V1051" s="99"/>
      <c r="W1051" s="99"/>
    </row>
    <row r="1052" spans="3:23" ht="56.25" x14ac:dyDescent="0.3">
      <c r="C1052" s="168">
        <v>16</v>
      </c>
      <c r="D1052" s="63" t="s">
        <v>823</v>
      </c>
      <c r="E1052" s="168">
        <v>1958</v>
      </c>
      <c r="F1052" s="168"/>
      <c r="G1052" s="168" t="s">
        <v>56</v>
      </c>
      <c r="H1052" s="168">
        <v>2</v>
      </c>
      <c r="I1052" s="168">
        <v>777.6</v>
      </c>
      <c r="J1052" s="64">
        <v>456.3</v>
      </c>
      <c r="K1052" s="169" t="s">
        <v>42</v>
      </c>
      <c r="L1052" s="171">
        <f>I1052*O1052</f>
        <v>127526.40000000001</v>
      </c>
      <c r="M1052" s="171">
        <f>I1052*P1052</f>
        <v>11827.296</v>
      </c>
      <c r="N1052" s="171">
        <f t="shared" si="111"/>
        <v>139353.696</v>
      </c>
      <c r="O1052" s="171">
        <v>164</v>
      </c>
      <c r="P1052" s="171">
        <v>15.21</v>
      </c>
      <c r="Q1052" s="170"/>
      <c r="R1052" s="102"/>
      <c r="S1052" s="170" t="s">
        <v>265</v>
      </c>
      <c r="T1052" s="170" t="s">
        <v>596</v>
      </c>
      <c r="U1052" s="96"/>
      <c r="V1052" s="99"/>
      <c r="W1052" s="99"/>
    </row>
    <row r="1053" spans="3:23" ht="37.5" x14ac:dyDescent="0.3">
      <c r="C1053" s="168"/>
      <c r="D1053" s="63"/>
      <c r="E1053" s="168"/>
      <c r="F1053" s="168"/>
      <c r="G1053" s="168"/>
      <c r="H1053" s="168"/>
      <c r="I1053" s="168"/>
      <c r="J1053" s="64"/>
      <c r="K1053" s="169" t="s">
        <v>45</v>
      </c>
      <c r="L1053" s="171">
        <f>I1052*O1053</f>
        <v>360930.81600000005</v>
      </c>
      <c r="M1053" s="171">
        <f>I1052*P1053</f>
        <v>14510.016000000001</v>
      </c>
      <c r="N1053" s="171">
        <f t="shared" si="111"/>
        <v>375440.83200000005</v>
      </c>
      <c r="O1053" s="171">
        <v>464.16</v>
      </c>
      <c r="P1053" s="171">
        <v>18.66</v>
      </c>
      <c r="Q1053" s="170"/>
      <c r="R1053" s="102"/>
      <c r="S1053" s="170" t="s">
        <v>265</v>
      </c>
      <c r="T1053" s="170" t="s">
        <v>596</v>
      </c>
      <c r="U1053" s="96"/>
      <c r="V1053" s="99"/>
      <c r="W1053" s="99"/>
    </row>
    <row r="1054" spans="3:23" ht="56.25" x14ac:dyDescent="0.3">
      <c r="C1054" s="168"/>
      <c r="D1054" s="63"/>
      <c r="E1054" s="168"/>
      <c r="F1054" s="168"/>
      <c r="G1054" s="168"/>
      <c r="H1054" s="168"/>
      <c r="I1054" s="168"/>
      <c r="J1054" s="64"/>
      <c r="K1054" s="169" t="s">
        <v>35</v>
      </c>
      <c r="L1054" s="171">
        <f>I1052*O1054</f>
        <v>45474.048000000003</v>
      </c>
      <c r="M1054" s="171">
        <f>I1052*P1054</f>
        <v>10373.183999999999</v>
      </c>
      <c r="N1054" s="171">
        <f t="shared" si="111"/>
        <v>55847.232000000004</v>
      </c>
      <c r="O1054" s="171">
        <v>58.48</v>
      </c>
      <c r="P1054" s="171">
        <v>13.34</v>
      </c>
      <c r="Q1054" s="170"/>
      <c r="R1054" s="102"/>
      <c r="S1054" s="170" t="s">
        <v>265</v>
      </c>
      <c r="T1054" s="170" t="s">
        <v>596</v>
      </c>
      <c r="U1054" s="96"/>
      <c r="V1054" s="99"/>
      <c r="W1054" s="99"/>
    </row>
    <row r="1055" spans="3:23" ht="37.5" x14ac:dyDescent="0.3">
      <c r="C1055" s="168"/>
      <c r="D1055" s="63"/>
      <c r="E1055" s="168"/>
      <c r="F1055" s="168"/>
      <c r="G1055" s="168"/>
      <c r="H1055" s="168"/>
      <c r="I1055" s="168"/>
      <c r="J1055" s="64"/>
      <c r="K1055" s="169" t="s">
        <v>53</v>
      </c>
      <c r="L1055" s="171">
        <f>I1052*O1055</f>
        <v>28281.311999999998</v>
      </c>
      <c r="M1055" s="171">
        <f>I1052*P1055</f>
        <v>10342.080000000002</v>
      </c>
      <c r="N1055" s="171">
        <f t="shared" si="111"/>
        <v>38623.392</v>
      </c>
      <c r="O1055" s="171">
        <v>36.369999999999997</v>
      </c>
      <c r="P1055" s="171">
        <v>13.3</v>
      </c>
      <c r="Q1055" s="170"/>
      <c r="R1055" s="102"/>
      <c r="S1055" s="170" t="s">
        <v>265</v>
      </c>
      <c r="T1055" s="170" t="s">
        <v>596</v>
      </c>
      <c r="U1055" s="96"/>
      <c r="V1055" s="99"/>
      <c r="W1055" s="99"/>
    </row>
    <row r="1056" spans="3:23" x14ac:dyDescent="0.3">
      <c r="C1056" s="168"/>
      <c r="D1056" s="63"/>
      <c r="E1056" s="168"/>
      <c r="F1056" s="168"/>
      <c r="G1056" s="168"/>
      <c r="H1056" s="168"/>
      <c r="I1056" s="168"/>
      <c r="J1056" s="64"/>
      <c r="K1056" s="169" t="s">
        <v>229</v>
      </c>
      <c r="L1056" s="171">
        <f>I1052*O1056</f>
        <v>847187.424</v>
      </c>
      <c r="M1056" s="171">
        <f>I1052*P1056</f>
        <v>31088.447999999997</v>
      </c>
      <c r="N1056" s="171">
        <f t="shared" si="111"/>
        <v>878275.87199999997</v>
      </c>
      <c r="O1056" s="171">
        <v>1089.49</v>
      </c>
      <c r="P1056" s="171">
        <v>39.979999999999997</v>
      </c>
      <c r="Q1056" s="170"/>
      <c r="R1056" s="102"/>
      <c r="S1056" s="170" t="s">
        <v>265</v>
      </c>
      <c r="T1056" s="170" t="s">
        <v>596</v>
      </c>
      <c r="U1056" s="96"/>
      <c r="V1056" s="99"/>
      <c r="W1056" s="99"/>
    </row>
    <row r="1057" spans="1:23" ht="37.5" x14ac:dyDescent="0.3">
      <c r="C1057" s="168">
        <v>17</v>
      </c>
      <c r="D1057" s="63" t="s">
        <v>824</v>
      </c>
      <c r="E1057" s="168">
        <v>1983</v>
      </c>
      <c r="F1057" s="168"/>
      <c r="G1057" s="168" t="s">
        <v>34</v>
      </c>
      <c r="H1057" s="168">
        <v>2</v>
      </c>
      <c r="I1057" s="168">
        <v>713.6</v>
      </c>
      <c r="J1057" s="64">
        <v>397.7</v>
      </c>
      <c r="K1057" s="169" t="s">
        <v>42</v>
      </c>
      <c r="L1057" s="171">
        <f>I1057*O1057</f>
        <v>122025.60000000001</v>
      </c>
      <c r="M1057" s="171">
        <f>I1057*P1057</f>
        <v>11289.152</v>
      </c>
      <c r="N1057" s="171">
        <f t="shared" si="111"/>
        <v>133314.75200000001</v>
      </c>
      <c r="O1057" s="171">
        <v>171</v>
      </c>
      <c r="P1057" s="171">
        <v>15.82</v>
      </c>
      <c r="Q1057" s="170"/>
      <c r="R1057" s="102"/>
      <c r="S1057" s="170" t="s">
        <v>265</v>
      </c>
      <c r="T1057" s="170" t="s">
        <v>596</v>
      </c>
      <c r="U1057" s="96"/>
      <c r="V1057" s="99"/>
      <c r="W1057" s="99"/>
    </row>
    <row r="1058" spans="1:23" ht="37.5" x14ac:dyDescent="0.3">
      <c r="C1058" s="168">
        <v>18</v>
      </c>
      <c r="D1058" s="63" t="s">
        <v>825</v>
      </c>
      <c r="E1058" s="168">
        <v>1953</v>
      </c>
      <c r="F1058" s="168"/>
      <c r="G1058" s="168" t="s">
        <v>34</v>
      </c>
      <c r="H1058" s="168">
        <v>2</v>
      </c>
      <c r="I1058" s="168">
        <v>789.1</v>
      </c>
      <c r="J1058" s="64">
        <v>416.7</v>
      </c>
      <c r="K1058" s="169" t="s">
        <v>42</v>
      </c>
      <c r="L1058" s="171">
        <f>I1058*O1058</f>
        <v>134936.1</v>
      </c>
      <c r="M1058" s="171">
        <f>I1058*P1058</f>
        <v>12483.562</v>
      </c>
      <c r="N1058" s="171">
        <f t="shared" si="111"/>
        <v>147419.66200000001</v>
      </c>
      <c r="O1058" s="171">
        <v>171</v>
      </c>
      <c r="P1058" s="171">
        <v>15.82</v>
      </c>
      <c r="Q1058" s="170"/>
      <c r="R1058" s="102"/>
      <c r="S1058" s="170" t="s">
        <v>265</v>
      </c>
      <c r="T1058" s="170" t="s">
        <v>596</v>
      </c>
      <c r="U1058" s="96"/>
      <c r="V1058" s="99"/>
      <c r="W1058" s="99"/>
    </row>
    <row r="1059" spans="1:23" s="61" customFormat="1" ht="37.5" x14ac:dyDescent="0.3">
      <c r="A1059" s="133"/>
      <c r="B1059" s="1"/>
      <c r="C1059" s="168">
        <v>19</v>
      </c>
      <c r="D1059" s="63" t="s">
        <v>826</v>
      </c>
      <c r="E1059" s="168">
        <v>1981</v>
      </c>
      <c r="F1059" s="168"/>
      <c r="G1059" s="168" t="s">
        <v>34</v>
      </c>
      <c r="H1059" s="168">
        <v>5</v>
      </c>
      <c r="I1059" s="168">
        <v>5624</v>
      </c>
      <c r="J1059" s="64">
        <v>3283</v>
      </c>
      <c r="K1059" s="169" t="s">
        <v>42</v>
      </c>
      <c r="L1059" s="171">
        <f>I1059*O1059</f>
        <v>874532</v>
      </c>
      <c r="M1059" s="171">
        <f>I1059*P1059</f>
        <v>84191.28</v>
      </c>
      <c r="N1059" s="171">
        <f t="shared" si="111"/>
        <v>958723.28</v>
      </c>
      <c r="O1059" s="171">
        <v>155.5</v>
      </c>
      <c r="P1059" s="171">
        <v>14.97</v>
      </c>
      <c r="Q1059" s="170"/>
      <c r="R1059" s="102"/>
      <c r="S1059" s="170" t="s">
        <v>265</v>
      </c>
      <c r="T1059" s="170" t="s">
        <v>596</v>
      </c>
      <c r="U1059" s="100"/>
      <c r="V1059" s="97"/>
      <c r="W1059" s="97"/>
    </row>
    <row r="1060" spans="1:23" s="61" customFormat="1" x14ac:dyDescent="0.3">
      <c r="A1060" s="133"/>
      <c r="B1060" s="1"/>
      <c r="C1060" s="32"/>
      <c r="D1060" s="62" t="s">
        <v>162</v>
      </c>
      <c r="E1060" s="32"/>
      <c r="F1060" s="32"/>
      <c r="G1060" s="32"/>
      <c r="H1060" s="32"/>
      <c r="I1060" s="32"/>
      <c r="J1060" s="27"/>
      <c r="K1060" s="25"/>
      <c r="L1060" s="30">
        <f>SUM(L1061:L1064)</f>
        <v>541434.19299999997</v>
      </c>
      <c r="M1060" s="30">
        <f>SUM(M1061:M1064)</f>
        <v>56299.251999999993</v>
      </c>
      <c r="N1060" s="30">
        <f>SUM(N1061:N1064)</f>
        <v>597733.44499999995</v>
      </c>
      <c r="O1060" s="30"/>
      <c r="P1060" s="30"/>
      <c r="Q1060" s="24"/>
      <c r="R1060" s="47"/>
      <c r="S1060" s="170"/>
      <c r="T1060" s="170"/>
      <c r="U1060" s="101"/>
      <c r="V1060" s="97"/>
      <c r="W1060" s="97"/>
    </row>
    <row r="1061" spans="1:23" ht="37.5" x14ac:dyDescent="0.3">
      <c r="C1061" s="168">
        <v>1</v>
      </c>
      <c r="D1061" s="63" t="s">
        <v>827</v>
      </c>
      <c r="E1061" s="168">
        <v>1976</v>
      </c>
      <c r="F1061" s="168"/>
      <c r="G1061" s="168" t="s">
        <v>63</v>
      </c>
      <c r="H1061" s="168">
        <v>2</v>
      </c>
      <c r="I1061" s="168">
        <v>846.9</v>
      </c>
      <c r="J1061" s="64">
        <v>481.3</v>
      </c>
      <c r="K1061" s="169" t="s">
        <v>42</v>
      </c>
      <c r="L1061" s="171">
        <f>I1061*O1061</f>
        <v>110097</v>
      </c>
      <c r="M1061" s="171">
        <f>I1061*P1061</f>
        <v>13431.833999999999</v>
      </c>
      <c r="N1061" s="171">
        <f>L1061+M1061</f>
        <v>123528.834</v>
      </c>
      <c r="O1061" s="171">
        <v>130</v>
      </c>
      <c r="P1061" s="171">
        <v>15.86</v>
      </c>
      <c r="Q1061" s="170"/>
      <c r="R1061" s="102"/>
      <c r="S1061" s="170" t="s">
        <v>265</v>
      </c>
      <c r="T1061" s="170" t="s">
        <v>596</v>
      </c>
      <c r="U1061" s="96"/>
      <c r="V1061" s="99"/>
      <c r="W1061" s="99"/>
    </row>
    <row r="1062" spans="1:23" ht="37.5" x14ac:dyDescent="0.3">
      <c r="C1062" s="168">
        <v>2</v>
      </c>
      <c r="D1062" s="63" t="s">
        <v>828</v>
      </c>
      <c r="E1062" s="168">
        <v>1971</v>
      </c>
      <c r="F1062" s="168"/>
      <c r="G1062" s="168" t="s">
        <v>63</v>
      </c>
      <c r="H1062" s="168">
        <v>2</v>
      </c>
      <c r="I1062" s="168">
        <v>552.79999999999995</v>
      </c>
      <c r="J1062" s="64">
        <v>337</v>
      </c>
      <c r="K1062" s="169" t="s">
        <v>42</v>
      </c>
      <c r="L1062" s="171">
        <f>I1062*O1062</f>
        <v>71864</v>
      </c>
      <c r="M1062" s="171">
        <f>I1062*P1062</f>
        <v>8767.4079999999994</v>
      </c>
      <c r="N1062" s="171">
        <f>L1062+M1062</f>
        <v>80631.407999999996</v>
      </c>
      <c r="O1062" s="171">
        <v>130</v>
      </c>
      <c r="P1062" s="171">
        <v>15.86</v>
      </c>
      <c r="Q1062" s="170"/>
      <c r="R1062" s="102"/>
      <c r="S1062" s="170" t="s">
        <v>265</v>
      </c>
      <c r="T1062" s="170" t="s">
        <v>596</v>
      </c>
      <c r="U1062" s="96"/>
      <c r="V1062" s="99"/>
      <c r="W1062" s="99"/>
    </row>
    <row r="1063" spans="1:23" ht="37.5" x14ac:dyDescent="0.3">
      <c r="C1063" s="168">
        <v>3</v>
      </c>
      <c r="D1063" s="63" t="s">
        <v>829</v>
      </c>
      <c r="E1063" s="168">
        <v>1971</v>
      </c>
      <c r="F1063" s="168"/>
      <c r="G1063" s="168" t="s">
        <v>34</v>
      </c>
      <c r="H1063" s="168">
        <v>2</v>
      </c>
      <c r="I1063" s="168">
        <v>901.4</v>
      </c>
      <c r="J1063" s="64">
        <v>522.5</v>
      </c>
      <c r="K1063" s="169" t="s">
        <v>42</v>
      </c>
      <c r="L1063" s="171">
        <f>I1063*O1063</f>
        <v>154139.4</v>
      </c>
      <c r="M1063" s="171">
        <f>I1063*P1063</f>
        <v>14260.147999999999</v>
      </c>
      <c r="N1063" s="171">
        <f>L1063+M1063</f>
        <v>168399.54799999998</v>
      </c>
      <c r="O1063" s="171">
        <v>171</v>
      </c>
      <c r="P1063" s="171">
        <v>15.82</v>
      </c>
      <c r="Q1063" s="170"/>
      <c r="R1063" s="102"/>
      <c r="S1063" s="170" t="s">
        <v>265</v>
      </c>
      <c r="T1063" s="170" t="s">
        <v>596</v>
      </c>
      <c r="U1063" s="96"/>
      <c r="V1063" s="99"/>
      <c r="W1063" s="99"/>
    </row>
    <row r="1064" spans="1:23" s="61" customFormat="1" ht="37.5" x14ac:dyDescent="0.3">
      <c r="A1064" s="133"/>
      <c r="B1064" s="1"/>
      <c r="C1064" s="168">
        <v>4</v>
      </c>
      <c r="D1064" s="63" t="s">
        <v>830</v>
      </c>
      <c r="E1064" s="168">
        <v>1965</v>
      </c>
      <c r="F1064" s="168"/>
      <c r="G1064" s="168" t="s">
        <v>34</v>
      </c>
      <c r="H1064" s="168">
        <v>2</v>
      </c>
      <c r="I1064" s="168">
        <v>1254.0999999999999</v>
      </c>
      <c r="J1064" s="64">
        <v>728.4</v>
      </c>
      <c r="K1064" s="169" t="s">
        <v>42</v>
      </c>
      <c r="L1064" s="171">
        <f>I1064*O1064</f>
        <v>205333.79299999998</v>
      </c>
      <c r="M1064" s="171">
        <f>I1064*P1064</f>
        <v>19839.861999999997</v>
      </c>
      <c r="N1064" s="171">
        <f>L1064+M1064</f>
        <v>225173.65499999997</v>
      </c>
      <c r="O1064" s="171">
        <v>163.72999999999999</v>
      </c>
      <c r="P1064" s="171">
        <v>15.82</v>
      </c>
      <c r="Q1064" s="170"/>
      <c r="R1064" s="102"/>
      <c r="S1064" s="170" t="s">
        <v>265</v>
      </c>
      <c r="T1064" s="170" t="s">
        <v>596</v>
      </c>
      <c r="U1064" s="100"/>
      <c r="V1064" s="97"/>
      <c r="W1064" s="97"/>
    </row>
    <row r="1065" spans="1:23" s="61" customFormat="1" x14ac:dyDescent="0.3">
      <c r="A1065" s="133"/>
      <c r="B1065" s="1"/>
      <c r="C1065" s="32"/>
      <c r="D1065" s="62" t="s">
        <v>413</v>
      </c>
      <c r="E1065" s="32"/>
      <c r="F1065" s="32"/>
      <c r="G1065" s="32"/>
      <c r="H1065" s="32"/>
      <c r="I1065" s="32"/>
      <c r="J1065" s="27"/>
      <c r="K1065" s="25"/>
      <c r="L1065" s="30">
        <f>SUM(L1066:L1072)</f>
        <v>838652</v>
      </c>
      <c r="M1065" s="30">
        <f>SUM(M1066:M1072)</f>
        <v>97199.415999999997</v>
      </c>
      <c r="N1065" s="30">
        <f>SUM(N1066:N1072)</f>
        <v>935851.41599999997</v>
      </c>
      <c r="O1065" s="30"/>
      <c r="P1065" s="30"/>
      <c r="Q1065" s="24"/>
      <c r="R1065" s="47"/>
      <c r="S1065" s="170"/>
      <c r="T1065" s="170"/>
      <c r="U1065" s="101"/>
      <c r="V1065" s="97"/>
      <c r="W1065" s="97"/>
    </row>
    <row r="1066" spans="1:23" ht="37.5" x14ac:dyDescent="0.3">
      <c r="C1066" s="168">
        <v>1</v>
      </c>
      <c r="D1066" s="63" t="s">
        <v>831</v>
      </c>
      <c r="E1066" s="168">
        <v>1987</v>
      </c>
      <c r="F1066" s="168"/>
      <c r="G1066" s="168" t="s">
        <v>63</v>
      </c>
      <c r="H1066" s="168">
        <v>2</v>
      </c>
      <c r="I1066" s="168">
        <v>1272</v>
      </c>
      <c r="J1066" s="64">
        <v>727</v>
      </c>
      <c r="K1066" s="169" t="s">
        <v>42</v>
      </c>
      <c r="L1066" s="171">
        <f t="shared" ref="L1066:L1072" si="112">I1066*O1066</f>
        <v>165360</v>
      </c>
      <c r="M1066" s="171">
        <f t="shared" ref="M1066:M1072" si="113">I1066*P1066</f>
        <v>20173.919999999998</v>
      </c>
      <c r="N1066" s="171">
        <f t="shared" ref="N1066:N1072" si="114">L1066+M1066</f>
        <v>185533.91999999998</v>
      </c>
      <c r="O1066" s="171">
        <v>130</v>
      </c>
      <c r="P1066" s="171">
        <v>15.86</v>
      </c>
      <c r="Q1066" s="170"/>
      <c r="R1066" s="102"/>
      <c r="S1066" s="170" t="s">
        <v>265</v>
      </c>
      <c r="T1066" s="170" t="s">
        <v>596</v>
      </c>
      <c r="U1066" s="96"/>
      <c r="V1066" s="99"/>
      <c r="W1066" s="99"/>
    </row>
    <row r="1067" spans="1:23" ht="37.5" x14ac:dyDescent="0.3">
      <c r="C1067" s="168">
        <v>2</v>
      </c>
      <c r="D1067" s="63" t="s">
        <v>832</v>
      </c>
      <c r="E1067" s="168">
        <v>1974</v>
      </c>
      <c r="F1067" s="168"/>
      <c r="G1067" s="168" t="s">
        <v>63</v>
      </c>
      <c r="H1067" s="168">
        <v>2</v>
      </c>
      <c r="I1067" s="168">
        <v>874</v>
      </c>
      <c r="J1067" s="64">
        <v>508.8</v>
      </c>
      <c r="K1067" s="169" t="s">
        <v>42</v>
      </c>
      <c r="L1067" s="171">
        <f t="shared" si="112"/>
        <v>113620</v>
      </c>
      <c r="M1067" s="171">
        <f t="shared" si="113"/>
        <v>13861.64</v>
      </c>
      <c r="N1067" s="171">
        <f t="shared" si="114"/>
        <v>127481.64</v>
      </c>
      <c r="O1067" s="171">
        <v>130</v>
      </c>
      <c r="P1067" s="171">
        <v>15.86</v>
      </c>
      <c r="Q1067" s="170"/>
      <c r="R1067" s="102"/>
      <c r="S1067" s="170" t="s">
        <v>265</v>
      </c>
      <c r="T1067" s="170" t="s">
        <v>596</v>
      </c>
      <c r="U1067" s="96"/>
      <c r="V1067" s="99"/>
      <c r="W1067" s="99"/>
    </row>
    <row r="1068" spans="1:23" ht="37.5" x14ac:dyDescent="0.3">
      <c r="C1068" s="168">
        <v>3</v>
      </c>
      <c r="D1068" s="63" t="s">
        <v>833</v>
      </c>
      <c r="E1068" s="168">
        <v>1968</v>
      </c>
      <c r="F1068" s="168"/>
      <c r="G1068" s="168" t="s">
        <v>63</v>
      </c>
      <c r="H1068" s="168">
        <v>2</v>
      </c>
      <c r="I1068" s="168">
        <v>529.4</v>
      </c>
      <c r="J1068" s="64">
        <v>332</v>
      </c>
      <c r="K1068" s="169" t="s">
        <v>42</v>
      </c>
      <c r="L1068" s="171">
        <f t="shared" si="112"/>
        <v>68822</v>
      </c>
      <c r="M1068" s="171">
        <f t="shared" si="113"/>
        <v>8396.2839999999997</v>
      </c>
      <c r="N1068" s="171">
        <f t="shared" si="114"/>
        <v>77218.284</v>
      </c>
      <c r="O1068" s="171">
        <v>130</v>
      </c>
      <c r="P1068" s="171">
        <v>15.86</v>
      </c>
      <c r="Q1068" s="170"/>
      <c r="R1068" s="102"/>
      <c r="S1068" s="170" t="s">
        <v>265</v>
      </c>
      <c r="T1068" s="170" t="s">
        <v>596</v>
      </c>
      <c r="U1068" s="96"/>
      <c r="V1068" s="99"/>
      <c r="W1068" s="99"/>
    </row>
    <row r="1069" spans="1:23" ht="37.5" x14ac:dyDescent="0.3">
      <c r="C1069" s="168">
        <v>4</v>
      </c>
      <c r="D1069" s="63" t="s">
        <v>834</v>
      </c>
      <c r="E1069" s="168">
        <v>1968</v>
      </c>
      <c r="F1069" s="168"/>
      <c r="G1069" s="168" t="s">
        <v>63</v>
      </c>
      <c r="H1069" s="168">
        <v>2</v>
      </c>
      <c r="I1069" s="168">
        <v>593</v>
      </c>
      <c r="J1069" s="64">
        <v>350.4</v>
      </c>
      <c r="K1069" s="169" t="s">
        <v>42</v>
      </c>
      <c r="L1069" s="171">
        <f t="shared" si="112"/>
        <v>77090</v>
      </c>
      <c r="M1069" s="171">
        <f t="shared" si="113"/>
        <v>9404.98</v>
      </c>
      <c r="N1069" s="171">
        <f t="shared" si="114"/>
        <v>86494.98</v>
      </c>
      <c r="O1069" s="171">
        <v>130</v>
      </c>
      <c r="P1069" s="171">
        <v>15.86</v>
      </c>
      <c r="Q1069" s="170"/>
      <c r="R1069" s="102"/>
      <c r="S1069" s="170" t="s">
        <v>265</v>
      </c>
      <c r="T1069" s="170" t="s">
        <v>596</v>
      </c>
      <c r="U1069" s="96"/>
      <c r="V1069" s="99"/>
      <c r="W1069" s="99"/>
    </row>
    <row r="1070" spans="1:23" ht="37.5" x14ac:dyDescent="0.3">
      <c r="C1070" s="168">
        <v>5</v>
      </c>
      <c r="D1070" s="63" t="s">
        <v>835</v>
      </c>
      <c r="E1070" s="168">
        <v>1982</v>
      </c>
      <c r="F1070" s="168"/>
      <c r="G1070" s="168" t="s">
        <v>63</v>
      </c>
      <c r="H1070" s="168">
        <v>2</v>
      </c>
      <c r="I1070" s="168">
        <v>933.6</v>
      </c>
      <c r="J1070" s="64">
        <v>564.6</v>
      </c>
      <c r="K1070" s="169" t="s">
        <v>42</v>
      </c>
      <c r="L1070" s="171">
        <f t="shared" si="112"/>
        <v>163380</v>
      </c>
      <c r="M1070" s="171">
        <f t="shared" si="113"/>
        <v>14816.232</v>
      </c>
      <c r="N1070" s="171">
        <f t="shared" si="114"/>
        <v>178196.23199999999</v>
      </c>
      <c r="O1070" s="171">
        <v>175</v>
      </c>
      <c r="P1070" s="171">
        <v>15.87</v>
      </c>
      <c r="Q1070" s="170"/>
      <c r="R1070" s="102"/>
      <c r="S1070" s="170" t="s">
        <v>265</v>
      </c>
      <c r="T1070" s="170" t="s">
        <v>596</v>
      </c>
      <c r="U1070" s="96"/>
      <c r="V1070" s="99"/>
      <c r="W1070" s="99"/>
    </row>
    <row r="1071" spans="1:23" ht="37.5" x14ac:dyDescent="0.3">
      <c r="C1071" s="168">
        <v>6</v>
      </c>
      <c r="D1071" s="63" t="s">
        <v>836</v>
      </c>
      <c r="E1071" s="168">
        <v>1983</v>
      </c>
      <c r="F1071" s="168"/>
      <c r="G1071" s="168" t="s">
        <v>63</v>
      </c>
      <c r="H1071" s="168">
        <v>2</v>
      </c>
      <c r="I1071" s="168">
        <v>1052</v>
      </c>
      <c r="J1071" s="64">
        <v>603.20000000000005</v>
      </c>
      <c r="K1071" s="169" t="s">
        <v>42</v>
      </c>
      <c r="L1071" s="171">
        <f t="shared" si="112"/>
        <v>136760</v>
      </c>
      <c r="M1071" s="171">
        <f t="shared" si="113"/>
        <v>16684.72</v>
      </c>
      <c r="N1071" s="171">
        <f t="shared" si="114"/>
        <v>153444.72</v>
      </c>
      <c r="O1071" s="171">
        <v>130</v>
      </c>
      <c r="P1071" s="171">
        <v>15.86</v>
      </c>
      <c r="Q1071" s="170"/>
      <c r="R1071" s="102"/>
      <c r="S1071" s="170" t="s">
        <v>265</v>
      </c>
      <c r="T1071" s="170" t="s">
        <v>596</v>
      </c>
      <c r="U1071" s="96"/>
      <c r="V1071" s="99"/>
      <c r="W1071" s="99"/>
    </row>
    <row r="1072" spans="1:23" s="61" customFormat="1" ht="37.5" x14ac:dyDescent="0.3">
      <c r="A1072" s="133"/>
      <c r="B1072" s="1"/>
      <c r="C1072" s="168">
        <v>7</v>
      </c>
      <c r="D1072" s="63" t="s">
        <v>837</v>
      </c>
      <c r="E1072" s="168">
        <v>1974</v>
      </c>
      <c r="F1072" s="168"/>
      <c r="G1072" s="168" t="s">
        <v>63</v>
      </c>
      <c r="H1072" s="168">
        <v>2</v>
      </c>
      <c r="I1072" s="168">
        <v>874</v>
      </c>
      <c r="J1072" s="64">
        <v>508.8</v>
      </c>
      <c r="K1072" s="169" t="s">
        <v>42</v>
      </c>
      <c r="L1072" s="171">
        <f t="shared" si="112"/>
        <v>113620</v>
      </c>
      <c r="M1072" s="171">
        <f t="shared" si="113"/>
        <v>13861.64</v>
      </c>
      <c r="N1072" s="171">
        <f t="shared" si="114"/>
        <v>127481.64</v>
      </c>
      <c r="O1072" s="171">
        <v>130</v>
      </c>
      <c r="P1072" s="171">
        <v>15.86</v>
      </c>
      <c r="Q1072" s="170"/>
      <c r="R1072" s="102"/>
      <c r="S1072" s="170" t="s">
        <v>265</v>
      </c>
      <c r="T1072" s="170" t="s">
        <v>596</v>
      </c>
      <c r="U1072" s="100"/>
      <c r="V1072" s="97"/>
      <c r="W1072" s="97"/>
    </row>
    <row r="1073" spans="1:23" s="61" customFormat="1" x14ac:dyDescent="0.3">
      <c r="A1073" s="133"/>
      <c r="B1073" s="1"/>
      <c r="C1073" s="32"/>
      <c r="D1073" s="62" t="s">
        <v>169</v>
      </c>
      <c r="E1073" s="32"/>
      <c r="F1073" s="32"/>
      <c r="G1073" s="32"/>
      <c r="H1073" s="32"/>
      <c r="I1073" s="32"/>
      <c r="J1073" s="27"/>
      <c r="K1073" s="25"/>
      <c r="L1073" s="30">
        <f>SUM(L1074:L1084)</f>
        <v>4541332.9470000006</v>
      </c>
      <c r="M1073" s="30">
        <f>SUM(M1074:M1084)</f>
        <v>101809.92450000001</v>
      </c>
      <c r="N1073" s="30">
        <f>SUM(N1074:N1084)</f>
        <v>4643142.8715000004</v>
      </c>
      <c r="O1073" s="30"/>
      <c r="P1073" s="30"/>
      <c r="Q1073" s="24"/>
      <c r="R1073" s="47"/>
      <c r="S1073" s="170"/>
      <c r="T1073" s="170"/>
      <c r="U1073" s="101"/>
      <c r="V1073" s="97"/>
      <c r="W1073" s="97"/>
    </row>
    <row r="1074" spans="1:23" ht="37.5" x14ac:dyDescent="0.3">
      <c r="C1074" s="168">
        <v>1</v>
      </c>
      <c r="D1074" s="63" t="s">
        <v>838</v>
      </c>
      <c r="E1074" s="168">
        <v>1973</v>
      </c>
      <c r="F1074" s="168"/>
      <c r="G1074" s="168" t="s">
        <v>63</v>
      </c>
      <c r="H1074" s="168">
        <v>2</v>
      </c>
      <c r="I1074" s="168">
        <v>757.35</v>
      </c>
      <c r="J1074" s="64">
        <v>504.9</v>
      </c>
      <c r="K1074" s="169" t="s">
        <v>42</v>
      </c>
      <c r="L1074" s="171">
        <f>I1074*O1074</f>
        <v>98455.5</v>
      </c>
      <c r="M1074" s="171">
        <f>I1074*P1074</f>
        <v>12011.571</v>
      </c>
      <c r="N1074" s="171">
        <f t="shared" ref="N1074:N1084" si="115">L1074+M1074</f>
        <v>110467.071</v>
      </c>
      <c r="O1074" s="171">
        <v>130</v>
      </c>
      <c r="P1074" s="171">
        <v>15.86</v>
      </c>
      <c r="Q1074" s="170"/>
      <c r="R1074" s="102"/>
      <c r="S1074" s="170" t="s">
        <v>265</v>
      </c>
      <c r="T1074" s="170" t="s">
        <v>596</v>
      </c>
      <c r="U1074" s="96" t="s">
        <v>600</v>
      </c>
      <c r="V1074" s="99"/>
      <c r="W1074" s="99"/>
    </row>
    <row r="1075" spans="1:23" x14ac:dyDescent="0.3">
      <c r="C1075" s="168"/>
      <c r="D1075" s="63"/>
      <c r="E1075" s="168"/>
      <c r="F1075" s="168"/>
      <c r="G1075" s="168"/>
      <c r="H1075" s="168"/>
      <c r="I1075" s="168"/>
      <c r="J1075" s="64"/>
      <c r="K1075" s="169" t="s">
        <v>229</v>
      </c>
      <c r="L1075" s="171">
        <f>I1074*O1075</f>
        <v>1136025</v>
      </c>
      <c r="M1075" s="171">
        <f>I1074*P1075</f>
        <v>13791.343500000001</v>
      </c>
      <c r="N1075" s="171">
        <f t="shared" si="115"/>
        <v>1149816.3435</v>
      </c>
      <c r="O1075" s="171">
        <v>1500</v>
      </c>
      <c r="P1075" s="171">
        <v>18.21</v>
      </c>
      <c r="Q1075" s="170"/>
      <c r="R1075" s="102"/>
      <c r="S1075" s="170" t="s">
        <v>265</v>
      </c>
      <c r="T1075" s="170" t="s">
        <v>596</v>
      </c>
      <c r="U1075" s="96"/>
      <c r="V1075" s="99"/>
      <c r="W1075" s="99"/>
    </row>
    <row r="1076" spans="1:23" ht="37.5" x14ac:dyDescent="0.3">
      <c r="C1076" s="168">
        <v>2</v>
      </c>
      <c r="D1076" s="63" t="s">
        <v>839</v>
      </c>
      <c r="E1076" s="168">
        <v>1974</v>
      </c>
      <c r="F1076" s="168"/>
      <c r="G1076" s="168" t="s">
        <v>63</v>
      </c>
      <c r="H1076" s="168">
        <v>2</v>
      </c>
      <c r="I1076" s="168">
        <v>490.35</v>
      </c>
      <c r="J1076" s="64">
        <v>326.89999999999998</v>
      </c>
      <c r="K1076" s="169" t="s">
        <v>42</v>
      </c>
      <c r="L1076" s="171">
        <f>I1076*O1076</f>
        <v>63745.5</v>
      </c>
      <c r="M1076" s="171">
        <f>I1076*P1076</f>
        <v>7776.951</v>
      </c>
      <c r="N1076" s="171">
        <f t="shared" si="115"/>
        <v>71522.451000000001</v>
      </c>
      <c r="O1076" s="171">
        <v>130</v>
      </c>
      <c r="P1076" s="171">
        <v>15.86</v>
      </c>
      <c r="Q1076" s="170"/>
      <c r="R1076" s="102"/>
      <c r="S1076" s="170" t="s">
        <v>265</v>
      </c>
      <c r="T1076" s="170" t="s">
        <v>596</v>
      </c>
      <c r="U1076" s="96" t="s">
        <v>600</v>
      </c>
      <c r="V1076" s="99"/>
      <c r="W1076" s="99"/>
    </row>
    <row r="1077" spans="1:23" x14ac:dyDescent="0.3">
      <c r="C1077" s="168"/>
      <c r="D1077" s="63"/>
      <c r="E1077" s="168"/>
      <c r="F1077" s="168"/>
      <c r="G1077" s="168"/>
      <c r="H1077" s="168"/>
      <c r="I1077" s="168"/>
      <c r="J1077" s="64"/>
      <c r="K1077" s="169" t="s">
        <v>229</v>
      </c>
      <c r="L1077" s="171">
        <f>I1076*O1077</f>
        <v>735525</v>
      </c>
      <c r="M1077" s="171">
        <f>I1076*P1077</f>
        <v>8929.2735000000011</v>
      </c>
      <c r="N1077" s="171">
        <f t="shared" si="115"/>
        <v>744454.27350000001</v>
      </c>
      <c r="O1077" s="171">
        <v>1500</v>
      </c>
      <c r="P1077" s="171">
        <v>18.21</v>
      </c>
      <c r="Q1077" s="170"/>
      <c r="R1077" s="102"/>
      <c r="S1077" s="170" t="s">
        <v>265</v>
      </c>
      <c r="T1077" s="170" t="s">
        <v>596</v>
      </c>
      <c r="U1077" s="96"/>
      <c r="V1077" s="99"/>
      <c r="W1077" s="99"/>
    </row>
    <row r="1078" spans="1:23" ht="37.5" x14ac:dyDescent="0.3">
      <c r="C1078" s="168">
        <v>3</v>
      </c>
      <c r="D1078" s="63" t="s">
        <v>840</v>
      </c>
      <c r="E1078" s="168">
        <v>1971</v>
      </c>
      <c r="F1078" s="168"/>
      <c r="G1078" s="168" t="s">
        <v>63</v>
      </c>
      <c r="H1078" s="168">
        <v>2</v>
      </c>
      <c r="I1078" s="168">
        <v>489.75</v>
      </c>
      <c r="J1078" s="64">
        <v>326.5</v>
      </c>
      <c r="K1078" s="169" t="s">
        <v>42</v>
      </c>
      <c r="L1078" s="171">
        <f>I1078*O1078</f>
        <v>63667.5</v>
      </c>
      <c r="M1078" s="171">
        <f>I1078*P1078</f>
        <v>7767.4349999999995</v>
      </c>
      <c r="N1078" s="171">
        <f t="shared" si="115"/>
        <v>71434.934999999998</v>
      </c>
      <c r="O1078" s="171">
        <v>130</v>
      </c>
      <c r="P1078" s="171">
        <v>15.86</v>
      </c>
      <c r="Q1078" s="170"/>
      <c r="R1078" s="102"/>
      <c r="S1078" s="170" t="s">
        <v>265</v>
      </c>
      <c r="T1078" s="170" t="s">
        <v>596</v>
      </c>
      <c r="U1078" s="96" t="s">
        <v>600</v>
      </c>
      <c r="V1078" s="99"/>
      <c r="W1078" s="99"/>
    </row>
    <row r="1079" spans="1:23" x14ac:dyDescent="0.3">
      <c r="C1079" s="168"/>
      <c r="D1079" s="63"/>
      <c r="E1079" s="168"/>
      <c r="F1079" s="168"/>
      <c r="G1079" s="168"/>
      <c r="H1079" s="168"/>
      <c r="I1079" s="168"/>
      <c r="J1079" s="64"/>
      <c r="K1079" s="169" t="s">
        <v>229</v>
      </c>
      <c r="L1079" s="171">
        <f>I1078*O1079</f>
        <v>734625</v>
      </c>
      <c r="M1079" s="171">
        <f>I1078*P1079</f>
        <v>8918.3474999999999</v>
      </c>
      <c r="N1079" s="171">
        <f t="shared" si="115"/>
        <v>743543.34750000003</v>
      </c>
      <c r="O1079" s="171">
        <v>1500</v>
      </c>
      <c r="P1079" s="171">
        <v>18.21</v>
      </c>
      <c r="Q1079" s="170"/>
      <c r="R1079" s="102"/>
      <c r="S1079" s="170" t="s">
        <v>265</v>
      </c>
      <c r="T1079" s="170" t="s">
        <v>596</v>
      </c>
      <c r="U1079" s="96"/>
      <c r="V1079" s="99"/>
      <c r="W1079" s="99"/>
    </row>
    <row r="1080" spans="1:23" ht="37.5" x14ac:dyDescent="0.3">
      <c r="C1080" s="168">
        <v>4</v>
      </c>
      <c r="D1080" s="63" t="s">
        <v>841</v>
      </c>
      <c r="E1080" s="168">
        <v>1976</v>
      </c>
      <c r="F1080" s="168"/>
      <c r="G1080" s="168" t="s">
        <v>63</v>
      </c>
      <c r="H1080" s="168">
        <v>2</v>
      </c>
      <c r="I1080" s="168">
        <v>544.20000000000005</v>
      </c>
      <c r="J1080" s="64">
        <v>362.8</v>
      </c>
      <c r="K1080" s="169" t="s">
        <v>42</v>
      </c>
      <c r="L1080" s="171">
        <f>I1080*O1080</f>
        <v>70746</v>
      </c>
      <c r="M1080" s="171">
        <f>I1080*P1080</f>
        <v>8631.0120000000006</v>
      </c>
      <c r="N1080" s="171">
        <f t="shared" si="115"/>
        <v>79377.012000000002</v>
      </c>
      <c r="O1080" s="171">
        <v>130</v>
      </c>
      <c r="P1080" s="171">
        <v>15.86</v>
      </c>
      <c r="Q1080" s="170"/>
      <c r="R1080" s="102"/>
      <c r="S1080" s="170" t="s">
        <v>265</v>
      </c>
      <c r="T1080" s="170" t="s">
        <v>596</v>
      </c>
      <c r="U1080" s="96" t="s">
        <v>600</v>
      </c>
      <c r="V1080" s="99"/>
      <c r="W1080" s="99"/>
    </row>
    <row r="1081" spans="1:23" ht="56.25" x14ac:dyDescent="0.3">
      <c r="C1081" s="168">
        <v>5</v>
      </c>
      <c r="D1081" s="63" t="s">
        <v>842</v>
      </c>
      <c r="E1081" s="168">
        <v>1964</v>
      </c>
      <c r="F1081" s="168"/>
      <c r="G1081" s="168" t="s">
        <v>56</v>
      </c>
      <c r="H1081" s="168">
        <v>2</v>
      </c>
      <c r="I1081" s="168">
        <v>527.54999999999995</v>
      </c>
      <c r="J1081" s="64">
        <v>351.7</v>
      </c>
      <c r="K1081" s="169" t="s">
        <v>42</v>
      </c>
      <c r="L1081" s="171">
        <f>I1081*O1081</f>
        <v>64329.446999999993</v>
      </c>
      <c r="M1081" s="171">
        <f>I1081*P1081</f>
        <v>8013.4844999999987</v>
      </c>
      <c r="N1081" s="171">
        <f t="shared" si="115"/>
        <v>72342.931499999992</v>
      </c>
      <c r="O1081" s="171">
        <v>121.94</v>
      </c>
      <c r="P1081" s="171">
        <v>15.19</v>
      </c>
      <c r="Q1081" s="170"/>
      <c r="R1081" s="102"/>
      <c r="S1081" s="170" t="s">
        <v>265</v>
      </c>
      <c r="T1081" s="170" t="s">
        <v>596</v>
      </c>
      <c r="U1081" s="96" t="s">
        <v>600</v>
      </c>
      <c r="V1081" s="99"/>
      <c r="W1081" s="99"/>
    </row>
    <row r="1082" spans="1:23" x14ac:dyDescent="0.3">
      <c r="C1082" s="168"/>
      <c r="D1082" s="63"/>
      <c r="E1082" s="168"/>
      <c r="F1082" s="168"/>
      <c r="G1082" s="168"/>
      <c r="H1082" s="168"/>
      <c r="I1082" s="168"/>
      <c r="J1082" s="64"/>
      <c r="K1082" s="169" t="s">
        <v>229</v>
      </c>
      <c r="L1082" s="171">
        <f>I1081*O1082</f>
        <v>791324.99999999988</v>
      </c>
      <c r="M1082" s="171">
        <f>I1081*P1082</f>
        <v>9606.6854999999996</v>
      </c>
      <c r="N1082" s="171">
        <f t="shared" si="115"/>
        <v>800931.68549999991</v>
      </c>
      <c r="O1082" s="171">
        <v>1500</v>
      </c>
      <c r="P1082" s="171">
        <v>18.21</v>
      </c>
      <c r="Q1082" s="170"/>
      <c r="R1082" s="102"/>
      <c r="S1082" s="170" t="s">
        <v>265</v>
      </c>
      <c r="T1082" s="170" t="s">
        <v>596</v>
      </c>
      <c r="U1082" s="96"/>
      <c r="V1082" s="99"/>
      <c r="W1082" s="99"/>
    </row>
    <row r="1083" spans="1:23" ht="37.5" x14ac:dyDescent="0.3">
      <c r="C1083" s="168">
        <v>6</v>
      </c>
      <c r="D1083" s="63" t="s">
        <v>843</v>
      </c>
      <c r="E1083" s="168">
        <v>1974</v>
      </c>
      <c r="F1083" s="168"/>
      <c r="G1083" s="168" t="s">
        <v>63</v>
      </c>
      <c r="H1083" s="168">
        <v>2</v>
      </c>
      <c r="I1083" s="168">
        <v>480.3</v>
      </c>
      <c r="J1083" s="64">
        <v>320.2</v>
      </c>
      <c r="K1083" s="169" t="s">
        <v>42</v>
      </c>
      <c r="L1083" s="171">
        <f>I1083*O1083</f>
        <v>62439</v>
      </c>
      <c r="M1083" s="171">
        <f>I1083*P1083</f>
        <v>7617.558</v>
      </c>
      <c r="N1083" s="171">
        <f t="shared" si="115"/>
        <v>70056.558000000005</v>
      </c>
      <c r="O1083" s="171">
        <v>130</v>
      </c>
      <c r="P1083" s="171">
        <v>15.86</v>
      </c>
      <c r="Q1083" s="170"/>
      <c r="R1083" s="102"/>
      <c r="S1083" s="170" t="s">
        <v>265</v>
      </c>
      <c r="T1083" s="170" t="s">
        <v>596</v>
      </c>
      <c r="U1083" s="96" t="s">
        <v>600</v>
      </c>
      <c r="V1083" s="99"/>
      <c r="W1083" s="99"/>
    </row>
    <row r="1084" spans="1:23" s="61" customFormat="1" x14ac:dyDescent="0.3">
      <c r="A1084" s="133"/>
      <c r="B1084" s="1"/>
      <c r="C1084" s="168"/>
      <c r="D1084" s="63"/>
      <c r="E1084" s="168"/>
      <c r="F1084" s="168"/>
      <c r="G1084" s="168"/>
      <c r="H1084" s="168"/>
      <c r="I1084" s="168"/>
      <c r="J1084" s="64"/>
      <c r="K1084" s="169" t="s">
        <v>229</v>
      </c>
      <c r="L1084" s="171">
        <f>I1083*O1084</f>
        <v>720450</v>
      </c>
      <c r="M1084" s="171">
        <f>I1083*P1084</f>
        <v>8746.2630000000008</v>
      </c>
      <c r="N1084" s="171">
        <f t="shared" si="115"/>
        <v>729196.26300000004</v>
      </c>
      <c r="O1084" s="171">
        <v>1500</v>
      </c>
      <c r="P1084" s="171">
        <v>18.21</v>
      </c>
      <c r="Q1084" s="170"/>
      <c r="R1084" s="102"/>
      <c r="S1084" s="170" t="s">
        <v>265</v>
      </c>
      <c r="T1084" s="170" t="s">
        <v>596</v>
      </c>
      <c r="U1084" s="100"/>
      <c r="V1084" s="97"/>
      <c r="W1084" s="97"/>
    </row>
    <row r="1085" spans="1:23" s="61" customFormat="1" x14ac:dyDescent="0.3">
      <c r="A1085" s="133"/>
      <c r="B1085" s="1"/>
      <c r="C1085" s="32"/>
      <c r="D1085" s="62" t="s">
        <v>172</v>
      </c>
      <c r="E1085" s="32"/>
      <c r="F1085" s="32"/>
      <c r="G1085" s="32"/>
      <c r="H1085" s="32"/>
      <c r="I1085" s="32"/>
      <c r="J1085" s="27"/>
      <c r="K1085" s="25"/>
      <c r="L1085" s="30">
        <f>SUM(L1086:L1170)</f>
        <v>94335200.299839988</v>
      </c>
      <c r="M1085" s="30">
        <f>SUM(M1086:M1170)</f>
        <v>6060256.1997399982</v>
      </c>
      <c r="N1085" s="30">
        <f>SUM(N1086:N1170)</f>
        <v>100395456.49958004</v>
      </c>
      <c r="O1085" s="30"/>
      <c r="P1085" s="30"/>
      <c r="Q1085" s="24"/>
      <c r="R1085" s="47"/>
      <c r="S1085" s="170"/>
      <c r="T1085" s="170"/>
      <c r="U1085" s="101"/>
      <c r="V1085" s="97"/>
      <c r="W1085" s="97"/>
    </row>
    <row r="1086" spans="1:23" ht="37.5" x14ac:dyDescent="0.3">
      <c r="B1086" s="103"/>
      <c r="C1086" s="168">
        <v>1</v>
      </c>
      <c r="D1086" s="63" t="s">
        <v>844</v>
      </c>
      <c r="E1086" s="168">
        <v>1968</v>
      </c>
      <c r="G1086" s="168" t="s">
        <v>83</v>
      </c>
      <c r="H1086" s="168">
        <v>5</v>
      </c>
      <c r="I1086" s="168">
        <v>5691.26</v>
      </c>
      <c r="J1086" s="64">
        <v>3580.7</v>
      </c>
      <c r="K1086" s="169" t="s">
        <v>42</v>
      </c>
      <c r="L1086" s="171">
        <f>O1086*I1086</f>
        <v>874860.48719999997</v>
      </c>
      <c r="M1086" s="171">
        <f>P1086*I1086</f>
        <v>88271.442600000009</v>
      </c>
      <c r="N1086" s="171">
        <f>L1086+M1086</f>
        <v>963131.92980000004</v>
      </c>
      <c r="O1086" s="171">
        <v>153.72</v>
      </c>
      <c r="P1086" s="171">
        <v>15.51</v>
      </c>
      <c r="Q1086" s="170"/>
      <c r="R1086" s="102"/>
      <c r="S1086" s="170" t="s">
        <v>265</v>
      </c>
      <c r="T1086" s="170" t="s">
        <v>596</v>
      </c>
      <c r="U1086" s="96" t="s">
        <v>804</v>
      </c>
      <c r="V1086" s="99"/>
      <c r="W1086" s="99"/>
    </row>
    <row r="1087" spans="1:23" ht="37.5" x14ac:dyDescent="0.3">
      <c r="B1087" s="103"/>
      <c r="C1087" s="168">
        <v>2</v>
      </c>
      <c r="D1087" s="63" t="s">
        <v>845</v>
      </c>
      <c r="E1087" s="168">
        <v>1968</v>
      </c>
      <c r="G1087" s="168" t="s">
        <v>83</v>
      </c>
      <c r="H1087" s="168">
        <v>5</v>
      </c>
      <c r="I1087" s="168">
        <v>5365.7</v>
      </c>
      <c r="J1087" s="64">
        <v>2371.5</v>
      </c>
      <c r="K1087" s="169" t="s">
        <v>42</v>
      </c>
      <c r="L1087" s="171">
        <f t="shared" ref="L1087:L1095" si="116">O1087*I1087</f>
        <v>824815.40399999998</v>
      </c>
      <c r="M1087" s="171">
        <f t="shared" ref="M1087:M1089" si="117">P1087*I1087</f>
        <v>83222.006999999998</v>
      </c>
      <c r="N1087" s="171">
        <f t="shared" ref="N1087:N1096" si="118">L1087+M1087</f>
        <v>908037.41099999996</v>
      </c>
      <c r="O1087" s="171">
        <v>153.72</v>
      </c>
      <c r="P1087" s="171">
        <v>15.51</v>
      </c>
      <c r="Q1087" s="170"/>
      <c r="R1087" s="102"/>
      <c r="S1087" s="170" t="s">
        <v>265</v>
      </c>
      <c r="T1087" s="170" t="s">
        <v>596</v>
      </c>
      <c r="U1087" s="96" t="s">
        <v>804</v>
      </c>
      <c r="V1087" s="99"/>
      <c r="W1087" s="99"/>
    </row>
    <row r="1088" spans="1:23" ht="37.5" x14ac:dyDescent="0.3">
      <c r="B1088" s="137"/>
      <c r="C1088" s="168">
        <v>3</v>
      </c>
      <c r="D1088" s="63" t="s">
        <v>846</v>
      </c>
      <c r="E1088" s="168">
        <v>1965</v>
      </c>
      <c r="F1088" s="168"/>
      <c r="G1088" s="168" t="s">
        <v>83</v>
      </c>
      <c r="H1088" s="168">
        <v>5</v>
      </c>
      <c r="I1088" s="168">
        <v>3902.79</v>
      </c>
      <c r="J1088" s="64">
        <v>2593.6</v>
      </c>
      <c r="K1088" s="169" t="s">
        <v>42</v>
      </c>
      <c r="L1088" s="171">
        <f t="shared" si="116"/>
        <v>599936.87879999995</v>
      </c>
      <c r="M1088" s="171">
        <f t="shared" si="117"/>
        <v>60532.272899999996</v>
      </c>
      <c r="N1088" s="171">
        <f t="shared" si="118"/>
        <v>660469.15169999993</v>
      </c>
      <c r="O1088" s="171">
        <v>153.72</v>
      </c>
      <c r="P1088" s="171">
        <v>15.51</v>
      </c>
      <c r="Q1088" s="170"/>
      <c r="R1088" s="102"/>
      <c r="S1088" s="170" t="s">
        <v>265</v>
      </c>
      <c r="T1088" s="170" t="s">
        <v>596</v>
      </c>
      <c r="U1088" s="96"/>
      <c r="V1088" s="99"/>
      <c r="W1088" s="99"/>
    </row>
    <row r="1089" spans="2:23" ht="37.5" x14ac:dyDescent="0.3">
      <c r="B1089" s="103"/>
      <c r="C1089" s="168">
        <v>4</v>
      </c>
      <c r="D1089" s="63" t="s">
        <v>847</v>
      </c>
      <c r="E1089" s="168">
        <v>1967</v>
      </c>
      <c r="G1089" s="168" t="s">
        <v>83</v>
      </c>
      <c r="H1089" s="168">
        <v>5</v>
      </c>
      <c r="I1089" s="168">
        <v>3707.3</v>
      </c>
      <c r="J1089" s="64">
        <v>1728.3</v>
      </c>
      <c r="K1089" s="169" t="s">
        <v>42</v>
      </c>
      <c r="L1089" s="171">
        <f t="shared" si="116"/>
        <v>569886.15600000008</v>
      </c>
      <c r="M1089" s="171">
        <f t="shared" si="117"/>
        <v>57500.223000000005</v>
      </c>
      <c r="N1089" s="171">
        <f t="shared" si="118"/>
        <v>627386.37900000007</v>
      </c>
      <c r="O1089" s="171">
        <v>153.72</v>
      </c>
      <c r="P1089" s="171">
        <v>15.51</v>
      </c>
      <c r="Q1089" s="170"/>
      <c r="R1089" s="102"/>
      <c r="S1089" s="170" t="s">
        <v>265</v>
      </c>
      <c r="T1089" s="170" t="s">
        <v>596</v>
      </c>
      <c r="U1089" s="96" t="s">
        <v>804</v>
      </c>
      <c r="V1089" s="99"/>
      <c r="W1089" s="99"/>
    </row>
    <row r="1090" spans="2:23" ht="37.5" x14ac:dyDescent="0.3">
      <c r="C1090" s="168">
        <v>5</v>
      </c>
      <c r="D1090" s="63" t="s">
        <v>848</v>
      </c>
      <c r="E1090" s="168">
        <v>1965</v>
      </c>
      <c r="F1090" s="168"/>
      <c r="G1090" s="168" t="s">
        <v>83</v>
      </c>
      <c r="H1090" s="168">
        <v>4</v>
      </c>
      <c r="I1090" s="168">
        <f>J1090*1.8</f>
        <v>3698.4599999999996</v>
      </c>
      <c r="J1090" s="64">
        <v>2054.6999999999998</v>
      </c>
      <c r="K1090" s="169" t="s">
        <v>42</v>
      </c>
      <c r="L1090" s="171">
        <f t="shared" si="116"/>
        <v>568527.27119999996</v>
      </c>
      <c r="M1090" s="171">
        <f t="shared" ref="M1090:M1096" si="119">I1090*P1090</f>
        <v>57363.114599999994</v>
      </c>
      <c r="N1090" s="171">
        <f t="shared" si="118"/>
        <v>625890.38579999993</v>
      </c>
      <c r="O1090" s="171">
        <v>153.72</v>
      </c>
      <c r="P1090" s="171">
        <v>15.51</v>
      </c>
      <c r="Q1090" s="170"/>
      <c r="R1090" s="102"/>
      <c r="S1090" s="170" t="s">
        <v>265</v>
      </c>
      <c r="T1090" s="170" t="s">
        <v>596</v>
      </c>
      <c r="U1090" s="96"/>
      <c r="V1090" s="99"/>
      <c r="W1090" s="99"/>
    </row>
    <row r="1091" spans="2:23" ht="37.5" x14ac:dyDescent="0.3">
      <c r="C1091" s="168">
        <v>6</v>
      </c>
      <c r="D1091" s="63" t="s">
        <v>849</v>
      </c>
      <c r="E1091" s="168">
        <v>1965</v>
      </c>
      <c r="F1091" s="168"/>
      <c r="G1091" s="168" t="s">
        <v>83</v>
      </c>
      <c r="H1091" s="168">
        <v>5</v>
      </c>
      <c r="I1091" s="168">
        <v>3902.79</v>
      </c>
      <c r="J1091" s="64">
        <v>2593.6</v>
      </c>
      <c r="K1091" s="169" t="s">
        <v>42</v>
      </c>
      <c r="L1091" s="171">
        <f t="shared" si="116"/>
        <v>599936.87879999995</v>
      </c>
      <c r="M1091" s="171">
        <f t="shared" si="119"/>
        <v>60532.272899999996</v>
      </c>
      <c r="N1091" s="171">
        <f t="shared" si="118"/>
        <v>660469.15169999993</v>
      </c>
      <c r="O1091" s="171">
        <v>153.72</v>
      </c>
      <c r="P1091" s="171">
        <v>15.51</v>
      </c>
      <c r="Q1091" s="170"/>
      <c r="R1091" s="102"/>
      <c r="S1091" s="170" t="s">
        <v>265</v>
      </c>
      <c r="T1091" s="170" t="s">
        <v>596</v>
      </c>
      <c r="U1091" s="96"/>
      <c r="V1091" s="99"/>
      <c r="W1091" s="99"/>
    </row>
    <row r="1092" spans="2:23" ht="37.5" x14ac:dyDescent="0.3">
      <c r="C1092" s="168">
        <v>7</v>
      </c>
      <c r="D1092" s="63" t="s">
        <v>850</v>
      </c>
      <c r="E1092" s="168">
        <v>1967</v>
      </c>
      <c r="F1092" s="168"/>
      <c r="G1092" s="168" t="s">
        <v>34</v>
      </c>
      <c r="H1092" s="168">
        <v>5</v>
      </c>
      <c r="I1092" s="168">
        <f>J1092*1.8</f>
        <v>8804.7000000000007</v>
      </c>
      <c r="J1092" s="64">
        <v>4891.5</v>
      </c>
      <c r="K1092" s="169" t="s">
        <v>42</v>
      </c>
      <c r="L1092" s="171">
        <f t="shared" si="116"/>
        <v>1408752</v>
      </c>
      <c r="M1092" s="171">
        <f t="shared" si="119"/>
        <v>137001.13200000001</v>
      </c>
      <c r="N1092" s="171">
        <f t="shared" si="118"/>
        <v>1545753.132</v>
      </c>
      <c r="O1092" s="171">
        <v>160</v>
      </c>
      <c r="P1092" s="171">
        <v>15.56</v>
      </c>
      <c r="Q1092" s="170"/>
      <c r="R1092" s="102"/>
      <c r="S1092" s="170" t="s">
        <v>265</v>
      </c>
      <c r="T1092" s="170" t="s">
        <v>596</v>
      </c>
      <c r="U1092" s="96"/>
      <c r="V1092" s="99"/>
      <c r="W1092" s="99"/>
    </row>
    <row r="1093" spans="2:23" ht="37.5" x14ac:dyDescent="0.3">
      <c r="C1093" s="168">
        <v>8</v>
      </c>
      <c r="D1093" s="63" t="s">
        <v>851</v>
      </c>
      <c r="E1093" s="168">
        <v>1965</v>
      </c>
      <c r="F1093" s="168"/>
      <c r="G1093" s="168" t="s">
        <v>34</v>
      </c>
      <c r="H1093" s="168">
        <v>5</v>
      </c>
      <c r="I1093" s="168">
        <f>J1093*1.8</f>
        <v>5064.66</v>
      </c>
      <c r="J1093" s="64">
        <v>2813.7</v>
      </c>
      <c r="K1093" s="169" t="s">
        <v>42</v>
      </c>
      <c r="L1093" s="171">
        <f t="shared" si="116"/>
        <v>810345.6</v>
      </c>
      <c r="M1093" s="171">
        <f t="shared" si="119"/>
        <v>78806.109599999996</v>
      </c>
      <c r="N1093" s="171">
        <f t="shared" si="118"/>
        <v>889151.70959999994</v>
      </c>
      <c r="O1093" s="171">
        <v>160</v>
      </c>
      <c r="P1093" s="171">
        <v>15.56</v>
      </c>
      <c r="Q1093" s="170"/>
      <c r="R1093" s="102"/>
      <c r="S1093" s="170" t="s">
        <v>265</v>
      </c>
      <c r="T1093" s="170" t="s">
        <v>596</v>
      </c>
      <c r="U1093" s="96"/>
      <c r="V1093" s="99"/>
      <c r="W1093" s="99"/>
    </row>
    <row r="1094" spans="2:23" ht="37.5" x14ac:dyDescent="0.3">
      <c r="C1094" s="168">
        <v>9</v>
      </c>
      <c r="D1094" s="63" t="s">
        <v>852</v>
      </c>
      <c r="E1094" s="168">
        <v>1968</v>
      </c>
      <c r="F1094" s="168"/>
      <c r="G1094" s="168" t="s">
        <v>83</v>
      </c>
      <c r="H1094" s="168">
        <v>5</v>
      </c>
      <c r="I1094" s="168">
        <v>5692.3</v>
      </c>
      <c r="J1094" s="64">
        <v>3579.1</v>
      </c>
      <c r="K1094" s="169" t="s">
        <v>42</v>
      </c>
      <c r="L1094" s="171">
        <f t="shared" si="116"/>
        <v>875020.35600000003</v>
      </c>
      <c r="M1094" s="171">
        <f t="shared" si="119"/>
        <v>88287.573000000004</v>
      </c>
      <c r="N1094" s="171">
        <f t="shared" si="118"/>
        <v>963307.929</v>
      </c>
      <c r="O1094" s="171">
        <v>153.72</v>
      </c>
      <c r="P1094" s="171">
        <v>15.51</v>
      </c>
      <c r="Q1094" s="170"/>
      <c r="R1094" s="102"/>
      <c r="S1094" s="170" t="s">
        <v>265</v>
      </c>
      <c r="T1094" s="170" t="s">
        <v>596</v>
      </c>
      <c r="U1094" s="96"/>
      <c r="V1094" s="99"/>
      <c r="W1094" s="99"/>
    </row>
    <row r="1095" spans="2:23" ht="37.5" x14ac:dyDescent="0.3">
      <c r="C1095" s="168">
        <v>10</v>
      </c>
      <c r="D1095" s="63" t="s">
        <v>853</v>
      </c>
      <c r="E1095" s="168">
        <v>1966</v>
      </c>
      <c r="F1095" s="168"/>
      <c r="G1095" s="168" t="s">
        <v>34</v>
      </c>
      <c r="H1095" s="168">
        <v>5</v>
      </c>
      <c r="I1095" s="168">
        <f>J1095*1.8</f>
        <v>5975.37</v>
      </c>
      <c r="J1095" s="64">
        <v>3319.65</v>
      </c>
      <c r="K1095" s="169" t="s">
        <v>42</v>
      </c>
      <c r="L1095" s="171">
        <f t="shared" si="116"/>
        <v>956059.2</v>
      </c>
      <c r="M1095" s="171">
        <f t="shared" si="119"/>
        <v>92976.757200000007</v>
      </c>
      <c r="N1095" s="171">
        <f t="shared" si="118"/>
        <v>1049035.9572000001</v>
      </c>
      <c r="O1095" s="171">
        <v>160</v>
      </c>
      <c r="P1095" s="171">
        <v>15.56</v>
      </c>
      <c r="Q1095" s="170"/>
      <c r="R1095" s="102"/>
      <c r="S1095" s="170" t="s">
        <v>265</v>
      </c>
      <c r="T1095" s="170" t="s">
        <v>596</v>
      </c>
      <c r="U1095" s="96"/>
      <c r="V1095" s="99"/>
      <c r="W1095" s="99"/>
    </row>
    <row r="1096" spans="2:23" ht="37.5" x14ac:dyDescent="0.3">
      <c r="C1096" s="168">
        <v>11</v>
      </c>
      <c r="D1096" s="63" t="s">
        <v>854</v>
      </c>
      <c r="E1096" s="168">
        <v>1967</v>
      </c>
      <c r="F1096" s="168"/>
      <c r="G1096" s="168" t="s">
        <v>34</v>
      </c>
      <c r="H1096" s="168">
        <v>5</v>
      </c>
      <c r="I1096" s="168">
        <v>5525.9</v>
      </c>
      <c r="J1096" s="64">
        <v>3348.1</v>
      </c>
      <c r="K1096" s="169" t="s">
        <v>42</v>
      </c>
      <c r="L1096" s="171">
        <f>I1096*O1096</f>
        <v>884144</v>
      </c>
      <c r="M1096" s="171">
        <f t="shared" si="119"/>
        <v>85983.004000000001</v>
      </c>
      <c r="N1096" s="171">
        <f t="shared" si="118"/>
        <v>970127.00399999996</v>
      </c>
      <c r="O1096" s="171">
        <v>160</v>
      </c>
      <c r="P1096" s="171">
        <v>15.56</v>
      </c>
      <c r="Q1096" s="170"/>
      <c r="R1096" s="102"/>
      <c r="S1096" s="170" t="s">
        <v>265</v>
      </c>
      <c r="T1096" s="170" t="s">
        <v>596</v>
      </c>
      <c r="U1096" s="96"/>
      <c r="V1096" s="99"/>
      <c r="W1096" s="99"/>
    </row>
    <row r="1097" spans="2:23" ht="56.25" x14ac:dyDescent="0.3">
      <c r="B1097" s="168" t="s">
        <v>804</v>
      </c>
      <c r="C1097" s="168">
        <v>12</v>
      </c>
      <c r="D1097" s="63" t="s">
        <v>855</v>
      </c>
      <c r="E1097" s="168">
        <v>1987</v>
      </c>
      <c r="G1097" s="168" t="s">
        <v>83</v>
      </c>
      <c r="H1097" s="168">
        <v>9</v>
      </c>
      <c r="I1097" s="168">
        <f>J1097*1.8</f>
        <v>10817.1</v>
      </c>
      <c r="J1097" s="64">
        <v>6009.5</v>
      </c>
      <c r="K1097" s="169" t="s">
        <v>452</v>
      </c>
      <c r="L1097" s="171">
        <f>O1097*I1097</f>
        <v>8353829.9879999999</v>
      </c>
      <c r="M1097" s="171">
        <f>I1097*P1097</f>
        <v>178806.66300000003</v>
      </c>
      <c r="N1097" s="171">
        <f>L1097+M1097</f>
        <v>8532636.6510000005</v>
      </c>
      <c r="O1097" s="171">
        <v>772.28</v>
      </c>
      <c r="P1097" s="171">
        <v>16.53</v>
      </c>
      <c r="Q1097" s="170"/>
      <c r="R1097" s="102"/>
      <c r="S1097" s="170" t="s">
        <v>265</v>
      </c>
      <c r="T1097" s="170" t="s">
        <v>596</v>
      </c>
      <c r="U1097" s="96"/>
      <c r="V1097" s="99"/>
      <c r="W1097" s="99"/>
    </row>
    <row r="1098" spans="2:23" x14ac:dyDescent="0.3">
      <c r="C1098" s="168">
        <v>13</v>
      </c>
      <c r="D1098" s="63" t="s">
        <v>856</v>
      </c>
      <c r="E1098" s="168">
        <v>1985</v>
      </c>
      <c r="F1098" s="168"/>
      <c r="G1098" s="168" t="s">
        <v>83</v>
      </c>
      <c r="H1098" s="168">
        <v>9</v>
      </c>
      <c r="I1098" s="168">
        <v>9267.2999999999993</v>
      </c>
      <c r="J1098" s="64">
        <v>6074.7</v>
      </c>
      <c r="K1098" s="169" t="s">
        <v>229</v>
      </c>
      <c r="L1098" s="171">
        <f>I1098*O1098</f>
        <v>3389236.9559999998</v>
      </c>
      <c r="M1098" s="171">
        <f>I1098*P1098</f>
        <v>86463.909</v>
      </c>
      <c r="N1098" s="171">
        <f>L1098+M1098</f>
        <v>3475700.8649999998</v>
      </c>
      <c r="O1098" s="171">
        <v>365.72</v>
      </c>
      <c r="P1098" s="171">
        <v>9.33</v>
      </c>
      <c r="Q1098" s="170"/>
      <c r="R1098" s="102"/>
      <c r="S1098" s="170" t="s">
        <v>265</v>
      </c>
      <c r="T1098" s="170" t="s">
        <v>596</v>
      </c>
      <c r="U1098" s="96"/>
      <c r="V1098" s="99"/>
      <c r="W1098" s="99"/>
    </row>
    <row r="1099" spans="2:23" ht="37.5" x14ac:dyDescent="0.3">
      <c r="B1099" s="168" t="s">
        <v>804</v>
      </c>
      <c r="C1099" s="168">
        <v>14</v>
      </c>
      <c r="D1099" s="90" t="s">
        <v>857</v>
      </c>
      <c r="E1099" s="168">
        <v>1987</v>
      </c>
      <c r="F1099" s="4"/>
      <c r="G1099" s="168" t="s">
        <v>421</v>
      </c>
      <c r="H1099" s="168">
        <v>5</v>
      </c>
      <c r="I1099" s="167">
        <f>J1099*1.8</f>
        <v>9668.16</v>
      </c>
      <c r="J1099" s="167">
        <v>5371.2</v>
      </c>
      <c r="K1099" s="90" t="s">
        <v>229</v>
      </c>
      <c r="L1099" s="49">
        <f>I1099*O1099</f>
        <v>9654914.6207999997</v>
      </c>
      <c r="M1099" s="171">
        <f>I1099*P1099</f>
        <v>206608.57920000001</v>
      </c>
      <c r="N1099" s="171">
        <f>L1099+M1099</f>
        <v>9861523.1999999993</v>
      </c>
      <c r="O1099" s="171">
        <v>998.63</v>
      </c>
      <c r="P1099" s="171">
        <v>21.37</v>
      </c>
      <c r="Q1099" s="170"/>
      <c r="R1099" s="89"/>
      <c r="S1099" s="170" t="s">
        <v>265</v>
      </c>
      <c r="T1099" s="170" t="s">
        <v>596</v>
      </c>
      <c r="U1099" s="7" t="s">
        <v>858</v>
      </c>
    </row>
    <row r="1100" spans="2:23" ht="37.5" x14ac:dyDescent="0.3">
      <c r="C1100" s="168">
        <v>15</v>
      </c>
      <c r="D1100" s="63" t="s">
        <v>859</v>
      </c>
      <c r="E1100" s="168">
        <v>1967</v>
      </c>
      <c r="F1100" s="168"/>
      <c r="G1100" s="168" t="s">
        <v>34</v>
      </c>
      <c r="H1100" s="168">
        <v>5</v>
      </c>
      <c r="I1100" s="168">
        <f>J1100*1.8</f>
        <v>6068.1959999999999</v>
      </c>
      <c r="J1100" s="64">
        <v>3371.22</v>
      </c>
      <c r="K1100" s="169" t="s">
        <v>42</v>
      </c>
      <c r="L1100" s="171">
        <f>O1100*I1100</f>
        <v>970911.36</v>
      </c>
      <c r="M1100" s="171">
        <f>I1100*P1100</f>
        <v>94421.129759999996</v>
      </c>
      <c r="N1100" s="171">
        <f>L1100+M1100</f>
        <v>1065332.48976</v>
      </c>
      <c r="O1100" s="171">
        <v>160</v>
      </c>
      <c r="P1100" s="171">
        <v>15.56</v>
      </c>
      <c r="Q1100" s="170"/>
      <c r="R1100" s="102"/>
      <c r="S1100" s="170" t="s">
        <v>265</v>
      </c>
      <c r="T1100" s="170" t="s">
        <v>596</v>
      </c>
      <c r="U1100" s="96"/>
      <c r="V1100" s="99"/>
      <c r="W1100" s="99"/>
    </row>
    <row r="1101" spans="2:23" ht="37.5" x14ac:dyDescent="0.3">
      <c r="C1101" s="168">
        <v>16</v>
      </c>
      <c r="D1101" s="63" t="s">
        <v>860</v>
      </c>
      <c r="E1101" s="168">
        <v>1971</v>
      </c>
      <c r="F1101" s="168"/>
      <c r="G1101" s="168" t="s">
        <v>34</v>
      </c>
      <c r="H1101" s="168">
        <v>5</v>
      </c>
      <c r="I1101" s="168">
        <f>J1101*1.8</f>
        <v>8427.348</v>
      </c>
      <c r="J1101" s="64">
        <v>4681.8599999999997</v>
      </c>
      <c r="K1101" s="169" t="s">
        <v>42</v>
      </c>
      <c r="L1101" s="171">
        <f t="shared" ref="L1101:L1164" si="120">O1101*I1101</f>
        <v>1348375.68</v>
      </c>
      <c r="M1101" s="171">
        <f t="shared" ref="M1101:M1164" si="121">I1101*P1101</f>
        <v>131129.53487999999</v>
      </c>
      <c r="N1101" s="171">
        <f t="shared" ref="N1101:N1164" si="122">L1101+M1101</f>
        <v>1479505.2148799999</v>
      </c>
      <c r="O1101" s="171">
        <v>160</v>
      </c>
      <c r="P1101" s="171">
        <v>15.56</v>
      </c>
      <c r="Q1101" s="170"/>
      <c r="R1101" s="102"/>
      <c r="S1101" s="170" t="s">
        <v>265</v>
      </c>
      <c r="T1101" s="170" t="s">
        <v>596</v>
      </c>
      <c r="U1101" s="96"/>
      <c r="V1101" s="99"/>
      <c r="W1101" s="99"/>
    </row>
    <row r="1102" spans="2:23" ht="37.5" x14ac:dyDescent="0.3">
      <c r="C1102" s="168">
        <v>17</v>
      </c>
      <c r="D1102" s="63" t="s">
        <v>861</v>
      </c>
      <c r="E1102" s="168">
        <v>1956</v>
      </c>
      <c r="F1102" s="168"/>
      <c r="G1102" s="168" t="s">
        <v>34</v>
      </c>
      <c r="H1102" s="168">
        <v>3</v>
      </c>
      <c r="I1102" s="168">
        <f>J1102*1.8</f>
        <v>3962.16</v>
      </c>
      <c r="J1102" s="64">
        <v>2201.1999999999998</v>
      </c>
      <c r="K1102" s="169" t="s">
        <v>42</v>
      </c>
      <c r="L1102" s="171">
        <f t="shared" si="120"/>
        <v>633945.59999999998</v>
      </c>
      <c r="M1102" s="171">
        <f t="shared" si="121"/>
        <v>61651.209600000002</v>
      </c>
      <c r="N1102" s="171">
        <f t="shared" si="122"/>
        <v>695596.80960000004</v>
      </c>
      <c r="O1102" s="171">
        <v>160</v>
      </c>
      <c r="P1102" s="171">
        <v>15.56</v>
      </c>
      <c r="Q1102" s="170"/>
      <c r="R1102" s="102"/>
      <c r="S1102" s="170" t="s">
        <v>265</v>
      </c>
      <c r="T1102" s="170" t="s">
        <v>596</v>
      </c>
      <c r="U1102" s="96"/>
      <c r="V1102" s="99"/>
      <c r="W1102" s="99"/>
    </row>
    <row r="1103" spans="2:23" ht="37.5" x14ac:dyDescent="0.3">
      <c r="C1103" s="168">
        <v>18</v>
      </c>
      <c r="D1103" s="63" t="s">
        <v>862</v>
      </c>
      <c r="E1103" s="168">
        <v>1956</v>
      </c>
      <c r="F1103" s="168"/>
      <c r="G1103" s="168" t="s">
        <v>34</v>
      </c>
      <c r="H1103" s="168">
        <v>2</v>
      </c>
      <c r="I1103" s="168">
        <v>1528.1</v>
      </c>
      <c r="J1103" s="64">
        <v>840.7</v>
      </c>
      <c r="K1103" s="169" t="s">
        <v>42</v>
      </c>
      <c r="L1103" s="171">
        <f t="shared" si="120"/>
        <v>250363.90399999998</v>
      </c>
      <c r="M1103" s="171">
        <f t="shared" si="121"/>
        <v>24174.541999999998</v>
      </c>
      <c r="N1103" s="171">
        <f t="shared" si="122"/>
        <v>274538.446</v>
      </c>
      <c r="O1103" s="171">
        <v>163.84</v>
      </c>
      <c r="P1103" s="171">
        <v>15.82</v>
      </c>
      <c r="Q1103" s="170"/>
      <c r="R1103" s="102"/>
      <c r="S1103" s="170" t="s">
        <v>265</v>
      </c>
      <c r="T1103" s="170" t="s">
        <v>596</v>
      </c>
      <c r="U1103" s="96"/>
      <c r="V1103" s="99"/>
      <c r="W1103" s="99"/>
    </row>
    <row r="1104" spans="2:23" ht="37.5" x14ac:dyDescent="0.3">
      <c r="C1104" s="168">
        <v>19</v>
      </c>
      <c r="D1104" s="63" t="s">
        <v>863</v>
      </c>
      <c r="E1104" s="168">
        <v>1956</v>
      </c>
      <c r="F1104" s="168"/>
      <c r="G1104" s="168" t="s">
        <v>34</v>
      </c>
      <c r="H1104" s="168">
        <v>2</v>
      </c>
      <c r="I1104" s="168">
        <v>1514.9</v>
      </c>
      <c r="J1104" s="64">
        <v>826.1</v>
      </c>
      <c r="K1104" s="169" t="s">
        <v>42</v>
      </c>
      <c r="L1104" s="171">
        <f t="shared" si="120"/>
        <v>248201.21600000001</v>
      </c>
      <c r="M1104" s="171">
        <f t="shared" si="121"/>
        <v>23965.718000000001</v>
      </c>
      <c r="N1104" s="171">
        <f t="shared" si="122"/>
        <v>272166.93400000001</v>
      </c>
      <c r="O1104" s="171">
        <v>163.84</v>
      </c>
      <c r="P1104" s="171">
        <v>15.82</v>
      </c>
      <c r="Q1104" s="170"/>
      <c r="R1104" s="102"/>
      <c r="S1104" s="170" t="s">
        <v>265</v>
      </c>
      <c r="T1104" s="170" t="s">
        <v>596</v>
      </c>
      <c r="U1104" s="96"/>
      <c r="V1104" s="99"/>
      <c r="W1104" s="99"/>
    </row>
    <row r="1105" spans="3:23" ht="37.5" x14ac:dyDescent="0.3">
      <c r="C1105" s="168">
        <v>20</v>
      </c>
      <c r="D1105" s="63" t="s">
        <v>864</v>
      </c>
      <c r="E1105" s="168">
        <v>1972</v>
      </c>
      <c r="F1105" s="168"/>
      <c r="G1105" s="168" t="s">
        <v>34</v>
      </c>
      <c r="H1105" s="168">
        <v>4</v>
      </c>
      <c r="I1105" s="168">
        <v>3760.12</v>
      </c>
      <c r="J1105" s="64">
        <v>1477.22</v>
      </c>
      <c r="K1105" s="169" t="s">
        <v>42</v>
      </c>
      <c r="L1105" s="171">
        <f t="shared" si="120"/>
        <v>714422.79999999993</v>
      </c>
      <c r="M1105" s="171">
        <f t="shared" si="121"/>
        <v>60274.723600000005</v>
      </c>
      <c r="N1105" s="171">
        <f t="shared" si="122"/>
        <v>774697.52359999996</v>
      </c>
      <c r="O1105" s="171">
        <v>190</v>
      </c>
      <c r="P1105" s="171">
        <v>16.03</v>
      </c>
      <c r="Q1105" s="170"/>
      <c r="R1105" s="102"/>
      <c r="S1105" s="170" t="s">
        <v>265</v>
      </c>
      <c r="T1105" s="170" t="s">
        <v>596</v>
      </c>
      <c r="U1105" s="96"/>
      <c r="V1105" s="99"/>
      <c r="W1105" s="99"/>
    </row>
    <row r="1106" spans="3:23" ht="37.5" x14ac:dyDescent="0.3">
      <c r="C1106" s="168">
        <v>21</v>
      </c>
      <c r="D1106" s="63" t="s">
        <v>865</v>
      </c>
      <c r="E1106" s="168">
        <v>1965</v>
      </c>
      <c r="F1106" s="168"/>
      <c r="G1106" s="168" t="s">
        <v>34</v>
      </c>
      <c r="H1106" s="168">
        <v>5</v>
      </c>
      <c r="I1106" s="168">
        <v>6454.1</v>
      </c>
      <c r="J1106" s="64">
        <v>4064.6</v>
      </c>
      <c r="K1106" s="169" t="s">
        <v>42</v>
      </c>
      <c r="L1106" s="171">
        <f t="shared" si="120"/>
        <v>1032656</v>
      </c>
      <c r="M1106" s="171">
        <f t="shared" si="121"/>
        <v>100425.796</v>
      </c>
      <c r="N1106" s="171">
        <f t="shared" si="122"/>
        <v>1133081.7960000001</v>
      </c>
      <c r="O1106" s="171">
        <v>160</v>
      </c>
      <c r="P1106" s="171">
        <v>15.56</v>
      </c>
      <c r="Q1106" s="170"/>
      <c r="R1106" s="102"/>
      <c r="S1106" s="170" t="s">
        <v>265</v>
      </c>
      <c r="T1106" s="170" t="s">
        <v>596</v>
      </c>
      <c r="U1106" s="96"/>
      <c r="V1106" s="99"/>
      <c r="W1106" s="99"/>
    </row>
    <row r="1107" spans="3:23" ht="37.5" x14ac:dyDescent="0.3">
      <c r="C1107" s="168">
        <v>22</v>
      </c>
      <c r="D1107" s="63" t="s">
        <v>866</v>
      </c>
      <c r="E1107" s="168">
        <v>1957</v>
      </c>
      <c r="F1107" s="168"/>
      <c r="G1107" s="168" t="s">
        <v>63</v>
      </c>
      <c r="H1107" s="168">
        <v>2</v>
      </c>
      <c r="I1107" s="168">
        <f>J1107*1.8</f>
        <v>735.48</v>
      </c>
      <c r="J1107" s="64">
        <v>408.6</v>
      </c>
      <c r="K1107" s="169" t="s">
        <v>42</v>
      </c>
      <c r="L1107" s="171">
        <f t="shared" si="120"/>
        <v>129209.12640000001</v>
      </c>
      <c r="M1107" s="171">
        <f t="shared" si="121"/>
        <v>11333.746800000001</v>
      </c>
      <c r="N1107" s="171">
        <f t="shared" si="122"/>
        <v>140542.8732</v>
      </c>
      <c r="O1107" s="171">
        <v>175.68</v>
      </c>
      <c r="P1107" s="171">
        <v>15.41</v>
      </c>
      <c r="Q1107" s="170"/>
      <c r="R1107" s="102"/>
      <c r="S1107" s="170" t="s">
        <v>265</v>
      </c>
      <c r="T1107" s="170" t="s">
        <v>596</v>
      </c>
      <c r="U1107" s="96"/>
      <c r="V1107" s="99"/>
      <c r="W1107" s="99"/>
    </row>
    <row r="1108" spans="3:23" ht="37.5" x14ac:dyDescent="0.3">
      <c r="C1108" s="168">
        <v>23</v>
      </c>
      <c r="D1108" s="63" t="s">
        <v>867</v>
      </c>
      <c r="E1108" s="168">
        <v>1960</v>
      </c>
      <c r="F1108" s="168"/>
      <c r="G1108" s="168" t="s">
        <v>34</v>
      </c>
      <c r="H1108" s="168">
        <v>4</v>
      </c>
      <c r="I1108" s="168">
        <f>J1108*1.8</f>
        <v>2107.98</v>
      </c>
      <c r="J1108" s="64">
        <v>1171.0999999999999</v>
      </c>
      <c r="K1108" s="169" t="s">
        <v>42</v>
      </c>
      <c r="L1108" s="171">
        <f t="shared" si="120"/>
        <v>337276.8</v>
      </c>
      <c r="M1108" s="171">
        <f t="shared" si="121"/>
        <v>32800.168799999999</v>
      </c>
      <c r="N1108" s="171">
        <f t="shared" si="122"/>
        <v>370076.96879999997</v>
      </c>
      <c r="O1108" s="171">
        <v>160</v>
      </c>
      <c r="P1108" s="171">
        <v>15.56</v>
      </c>
      <c r="Q1108" s="170"/>
      <c r="R1108" s="102"/>
      <c r="S1108" s="170" t="s">
        <v>265</v>
      </c>
      <c r="T1108" s="170" t="s">
        <v>596</v>
      </c>
      <c r="U1108" s="96"/>
      <c r="V1108" s="99"/>
      <c r="W1108" s="99"/>
    </row>
    <row r="1109" spans="3:23" ht="37.5" x14ac:dyDescent="0.3">
      <c r="C1109" s="168"/>
      <c r="D1109" s="63"/>
      <c r="E1109" s="168"/>
      <c r="F1109" s="168"/>
      <c r="G1109" s="168"/>
      <c r="H1109" s="168"/>
      <c r="I1109" s="168"/>
      <c r="J1109" s="64"/>
      <c r="K1109" s="169" t="s">
        <v>45</v>
      </c>
      <c r="L1109" s="171">
        <f>O1109*I1108</f>
        <v>863470.76760000002</v>
      </c>
      <c r="M1109" s="171">
        <f>I1108*P1109</f>
        <v>33601.201199999996</v>
      </c>
      <c r="N1109" s="171">
        <f>L1109+M1109</f>
        <v>897071.96880000003</v>
      </c>
      <c r="O1109" s="171">
        <v>409.62</v>
      </c>
      <c r="P1109" s="171">
        <v>15.94</v>
      </c>
      <c r="Q1109" s="170"/>
      <c r="R1109" s="102"/>
      <c r="S1109" s="170" t="s">
        <v>265</v>
      </c>
      <c r="T1109" s="170" t="s">
        <v>596</v>
      </c>
      <c r="U1109" s="96"/>
      <c r="V1109" s="99"/>
      <c r="W1109" s="99"/>
    </row>
    <row r="1110" spans="3:23" ht="37.5" x14ac:dyDescent="0.3">
      <c r="C1110" s="168">
        <v>24</v>
      </c>
      <c r="D1110" s="63" t="s">
        <v>868</v>
      </c>
      <c r="E1110" s="168">
        <v>1956</v>
      </c>
      <c r="F1110" s="168"/>
      <c r="G1110" s="168" t="s">
        <v>63</v>
      </c>
      <c r="H1110" s="168">
        <v>2</v>
      </c>
      <c r="I1110" s="168">
        <f>J1110*1.8</f>
        <v>741.42</v>
      </c>
      <c r="J1110" s="64">
        <v>411.9</v>
      </c>
      <c r="K1110" s="169" t="s">
        <v>42</v>
      </c>
      <c r="L1110" s="171">
        <f t="shared" si="120"/>
        <v>130252.66559999999</v>
      </c>
      <c r="M1110" s="171">
        <f t="shared" si="121"/>
        <v>11425.2822</v>
      </c>
      <c r="N1110" s="171">
        <f t="shared" si="122"/>
        <v>141677.94779999999</v>
      </c>
      <c r="O1110" s="171">
        <v>175.68</v>
      </c>
      <c r="P1110" s="171">
        <v>15.41</v>
      </c>
      <c r="Q1110" s="170"/>
      <c r="R1110" s="102"/>
      <c r="S1110" s="170" t="s">
        <v>265</v>
      </c>
      <c r="T1110" s="170" t="s">
        <v>596</v>
      </c>
      <c r="U1110" s="96"/>
      <c r="V1110" s="99"/>
      <c r="W1110" s="99"/>
    </row>
    <row r="1111" spans="3:23" ht="37.5" x14ac:dyDescent="0.3">
      <c r="C1111" s="168">
        <v>25</v>
      </c>
      <c r="D1111" s="63" t="s">
        <v>869</v>
      </c>
      <c r="E1111" s="168">
        <v>1960</v>
      </c>
      <c r="F1111" s="168"/>
      <c r="G1111" s="168" t="s">
        <v>34</v>
      </c>
      <c r="H1111" s="168">
        <v>4</v>
      </c>
      <c r="I1111" s="168">
        <f>J1111*1.8</f>
        <v>2262.06</v>
      </c>
      <c r="J1111" s="64">
        <v>1256.7</v>
      </c>
      <c r="K1111" s="169" t="s">
        <v>42</v>
      </c>
      <c r="L1111" s="171">
        <f t="shared" si="120"/>
        <v>361929.6</v>
      </c>
      <c r="M1111" s="171">
        <f t="shared" si="121"/>
        <v>35197.653599999998</v>
      </c>
      <c r="N1111" s="171">
        <f t="shared" si="122"/>
        <v>397127.2536</v>
      </c>
      <c r="O1111" s="171">
        <v>160</v>
      </c>
      <c r="P1111" s="171">
        <v>15.56</v>
      </c>
      <c r="Q1111" s="170"/>
      <c r="R1111" s="102"/>
      <c r="S1111" s="170" t="s">
        <v>265</v>
      </c>
      <c r="T1111" s="170" t="s">
        <v>596</v>
      </c>
      <c r="U1111" s="96"/>
      <c r="V1111" s="99"/>
      <c r="W1111" s="99"/>
    </row>
    <row r="1112" spans="3:23" ht="37.5" x14ac:dyDescent="0.3">
      <c r="C1112" s="168"/>
      <c r="D1112" s="63"/>
      <c r="E1112" s="168"/>
      <c r="F1112" s="168"/>
      <c r="G1112" s="168"/>
      <c r="H1112" s="168"/>
      <c r="I1112" s="168"/>
      <c r="J1112" s="64"/>
      <c r="K1112" s="169" t="s">
        <v>45</v>
      </c>
      <c r="L1112" s="171">
        <f>O1112*I1111</f>
        <v>926585.0172</v>
      </c>
      <c r="M1112" s="171">
        <f>I1111*P1112</f>
        <v>36057.236400000002</v>
      </c>
      <c r="N1112" s="171">
        <f t="shared" si="122"/>
        <v>962642.25360000005</v>
      </c>
      <c r="O1112" s="171">
        <v>409.62</v>
      </c>
      <c r="P1112" s="171">
        <v>15.94</v>
      </c>
      <c r="Q1112" s="170"/>
      <c r="R1112" s="102"/>
      <c r="S1112" s="170" t="s">
        <v>265</v>
      </c>
      <c r="T1112" s="170" t="s">
        <v>596</v>
      </c>
      <c r="U1112" s="96"/>
      <c r="V1112" s="99"/>
      <c r="W1112" s="99"/>
    </row>
    <row r="1113" spans="3:23" ht="37.5" x14ac:dyDescent="0.3">
      <c r="C1113" s="168">
        <v>26</v>
      </c>
      <c r="D1113" s="63" t="s">
        <v>870</v>
      </c>
      <c r="E1113" s="168">
        <v>1962</v>
      </c>
      <c r="F1113" s="168"/>
      <c r="G1113" s="168" t="s">
        <v>34</v>
      </c>
      <c r="H1113" s="168">
        <v>5</v>
      </c>
      <c r="I1113" s="168">
        <f>J1113*1.8</f>
        <v>3904.92</v>
      </c>
      <c r="J1113" s="64">
        <v>2169.4</v>
      </c>
      <c r="K1113" s="169" t="s">
        <v>45</v>
      </c>
      <c r="L1113" s="171">
        <f t="shared" si="120"/>
        <v>1599533.3304000001</v>
      </c>
      <c r="M1113" s="171">
        <f t="shared" si="121"/>
        <v>62244.424800000001</v>
      </c>
      <c r="N1113" s="171">
        <f t="shared" si="122"/>
        <v>1661777.7552</v>
      </c>
      <c r="O1113" s="171">
        <v>409.62</v>
      </c>
      <c r="P1113" s="171">
        <v>15.94</v>
      </c>
      <c r="Q1113" s="170"/>
      <c r="R1113" s="102"/>
      <c r="S1113" s="170" t="s">
        <v>265</v>
      </c>
      <c r="T1113" s="170" t="s">
        <v>596</v>
      </c>
      <c r="U1113" s="96"/>
      <c r="V1113" s="99"/>
      <c r="W1113" s="99"/>
    </row>
    <row r="1114" spans="3:23" ht="37.5" x14ac:dyDescent="0.3">
      <c r="C1114" s="168">
        <v>27</v>
      </c>
      <c r="D1114" s="63" t="s">
        <v>871</v>
      </c>
      <c r="E1114" s="168">
        <v>1964</v>
      </c>
      <c r="F1114" s="168">
        <v>2009</v>
      </c>
      <c r="G1114" s="168" t="s">
        <v>34</v>
      </c>
      <c r="H1114" s="168">
        <v>4</v>
      </c>
      <c r="I1114" s="168">
        <v>3540.8</v>
      </c>
      <c r="J1114" s="64">
        <v>1982.8</v>
      </c>
      <c r="K1114" s="169" t="s">
        <v>42</v>
      </c>
      <c r="L1114" s="171">
        <f t="shared" si="120"/>
        <v>566528</v>
      </c>
      <c r="M1114" s="171">
        <f t="shared" si="121"/>
        <v>55094.848000000005</v>
      </c>
      <c r="N1114" s="171">
        <f t="shared" si="122"/>
        <v>621622.848</v>
      </c>
      <c r="O1114" s="171">
        <v>160</v>
      </c>
      <c r="P1114" s="171">
        <v>15.56</v>
      </c>
      <c r="Q1114" s="170"/>
      <c r="R1114" s="102"/>
      <c r="S1114" s="170" t="s">
        <v>265</v>
      </c>
      <c r="T1114" s="170" t="s">
        <v>596</v>
      </c>
      <c r="U1114" s="96"/>
      <c r="V1114" s="99"/>
      <c r="W1114" s="99"/>
    </row>
    <row r="1115" spans="3:23" ht="37.5" x14ac:dyDescent="0.3">
      <c r="C1115" s="168">
        <v>28</v>
      </c>
      <c r="D1115" s="63" t="s">
        <v>872</v>
      </c>
      <c r="E1115" s="168">
        <v>1965</v>
      </c>
      <c r="F1115" s="168">
        <v>2009</v>
      </c>
      <c r="G1115" s="168" t="s">
        <v>34</v>
      </c>
      <c r="H1115" s="168">
        <v>5</v>
      </c>
      <c r="I1115" s="168">
        <v>4094.1</v>
      </c>
      <c r="J1115" s="64">
        <v>2500.3000000000002</v>
      </c>
      <c r="K1115" s="169" t="s">
        <v>42</v>
      </c>
      <c r="L1115" s="171">
        <f t="shared" si="120"/>
        <v>655056</v>
      </c>
      <c r="M1115" s="171">
        <f t="shared" si="121"/>
        <v>63704.196000000004</v>
      </c>
      <c r="N1115" s="171">
        <f t="shared" si="122"/>
        <v>718760.196</v>
      </c>
      <c r="O1115" s="171">
        <v>160</v>
      </c>
      <c r="P1115" s="171">
        <v>15.56</v>
      </c>
      <c r="Q1115" s="170"/>
      <c r="R1115" s="102"/>
      <c r="S1115" s="170" t="s">
        <v>265</v>
      </c>
      <c r="T1115" s="170" t="s">
        <v>596</v>
      </c>
      <c r="U1115" s="96"/>
      <c r="V1115" s="99"/>
      <c r="W1115" s="99"/>
    </row>
    <row r="1116" spans="3:23" ht="37.5" x14ac:dyDescent="0.3">
      <c r="C1116" s="168">
        <v>29</v>
      </c>
      <c r="D1116" s="63" t="s">
        <v>873</v>
      </c>
      <c r="E1116" s="168">
        <v>1969</v>
      </c>
      <c r="F1116" s="168">
        <v>1999</v>
      </c>
      <c r="G1116" s="168" t="s">
        <v>34</v>
      </c>
      <c r="H1116" s="168">
        <v>2</v>
      </c>
      <c r="I1116" s="168">
        <f>J1116*1.8</f>
        <v>1928.16</v>
      </c>
      <c r="J1116" s="64">
        <v>1071.2</v>
      </c>
      <c r="K1116" s="169" t="s">
        <v>42</v>
      </c>
      <c r="L1116" s="171">
        <f t="shared" si="120"/>
        <v>315909.73440000002</v>
      </c>
      <c r="M1116" s="171">
        <f t="shared" si="121"/>
        <v>30503.4912</v>
      </c>
      <c r="N1116" s="171">
        <f t="shared" si="122"/>
        <v>346413.22560000001</v>
      </c>
      <c r="O1116" s="171">
        <v>163.84</v>
      </c>
      <c r="P1116" s="171">
        <v>15.82</v>
      </c>
      <c r="Q1116" s="170"/>
      <c r="R1116" s="102"/>
      <c r="S1116" s="170" t="s">
        <v>265</v>
      </c>
      <c r="T1116" s="170" t="s">
        <v>596</v>
      </c>
      <c r="U1116" s="96"/>
      <c r="V1116" s="99"/>
      <c r="W1116" s="99"/>
    </row>
    <row r="1117" spans="3:23" ht="37.5" x14ac:dyDescent="0.3">
      <c r="C1117" s="168">
        <v>30</v>
      </c>
      <c r="D1117" s="63" t="s">
        <v>874</v>
      </c>
      <c r="E1117" s="168">
        <v>1958</v>
      </c>
      <c r="F1117" s="168"/>
      <c r="G1117" s="168" t="s">
        <v>34</v>
      </c>
      <c r="H1117" s="168">
        <v>4</v>
      </c>
      <c r="I1117" s="168">
        <f>J1117*1.8</f>
        <v>3802.1400000000003</v>
      </c>
      <c r="J1117" s="64">
        <v>2112.3000000000002</v>
      </c>
      <c r="K1117" s="169" t="s">
        <v>42</v>
      </c>
      <c r="L1117" s="171">
        <f t="shared" si="120"/>
        <v>608342.4</v>
      </c>
      <c r="M1117" s="171">
        <f t="shared" si="121"/>
        <v>59161.298400000007</v>
      </c>
      <c r="N1117" s="171">
        <f t="shared" si="122"/>
        <v>667503.69839999999</v>
      </c>
      <c r="O1117" s="171">
        <v>160</v>
      </c>
      <c r="P1117" s="171">
        <v>15.56</v>
      </c>
      <c r="Q1117" s="170"/>
      <c r="R1117" s="102"/>
      <c r="S1117" s="170" t="s">
        <v>265</v>
      </c>
      <c r="T1117" s="170" t="s">
        <v>596</v>
      </c>
      <c r="U1117" s="96"/>
      <c r="V1117" s="99"/>
      <c r="W1117" s="99"/>
    </row>
    <row r="1118" spans="3:23" ht="37.5" x14ac:dyDescent="0.3">
      <c r="C1118" s="168">
        <v>31</v>
      </c>
      <c r="D1118" s="63" t="s">
        <v>875</v>
      </c>
      <c r="E1118" s="168">
        <v>1964</v>
      </c>
      <c r="F1118" s="168">
        <v>2009</v>
      </c>
      <c r="G1118" s="168" t="s">
        <v>34</v>
      </c>
      <c r="H1118" s="168">
        <v>4</v>
      </c>
      <c r="I1118" s="168">
        <v>2346.3000000000002</v>
      </c>
      <c r="J1118" s="64">
        <v>1332</v>
      </c>
      <c r="K1118" s="169" t="s">
        <v>42</v>
      </c>
      <c r="L1118" s="171">
        <f t="shared" si="120"/>
        <v>375408</v>
      </c>
      <c r="M1118" s="171">
        <f t="shared" si="121"/>
        <v>36508.428000000007</v>
      </c>
      <c r="N1118" s="171">
        <f t="shared" si="122"/>
        <v>411916.42800000001</v>
      </c>
      <c r="O1118" s="171">
        <v>160</v>
      </c>
      <c r="P1118" s="171">
        <v>15.56</v>
      </c>
      <c r="Q1118" s="170"/>
      <c r="R1118" s="102"/>
      <c r="S1118" s="170" t="s">
        <v>265</v>
      </c>
      <c r="T1118" s="170" t="s">
        <v>596</v>
      </c>
      <c r="U1118" s="96"/>
      <c r="V1118" s="99"/>
      <c r="W1118" s="99"/>
    </row>
    <row r="1119" spans="3:23" ht="37.5" x14ac:dyDescent="0.3">
      <c r="C1119" s="168">
        <v>32</v>
      </c>
      <c r="D1119" s="63" t="s">
        <v>876</v>
      </c>
      <c r="E1119" s="168">
        <v>56</v>
      </c>
      <c r="F1119" s="168">
        <v>2009</v>
      </c>
      <c r="G1119" s="168" t="s">
        <v>34</v>
      </c>
      <c r="H1119" s="168">
        <v>4</v>
      </c>
      <c r="I1119" s="168">
        <f>J1119*1.8</f>
        <v>2465.2799999999997</v>
      </c>
      <c r="J1119" s="64">
        <v>1369.6</v>
      </c>
      <c r="K1119" s="169" t="s">
        <v>42</v>
      </c>
      <c r="L1119" s="171">
        <f t="shared" si="120"/>
        <v>394444.79999999993</v>
      </c>
      <c r="M1119" s="171">
        <f t="shared" si="121"/>
        <v>38359.756799999996</v>
      </c>
      <c r="N1119" s="171">
        <f t="shared" si="122"/>
        <v>432804.5567999999</v>
      </c>
      <c r="O1119" s="171">
        <v>160</v>
      </c>
      <c r="P1119" s="171">
        <v>15.56</v>
      </c>
      <c r="Q1119" s="170"/>
      <c r="R1119" s="102"/>
      <c r="S1119" s="170" t="s">
        <v>265</v>
      </c>
      <c r="T1119" s="170" t="s">
        <v>596</v>
      </c>
      <c r="U1119" s="96"/>
      <c r="V1119" s="99"/>
      <c r="W1119" s="99"/>
    </row>
    <row r="1120" spans="3:23" ht="37.5" x14ac:dyDescent="0.3">
      <c r="C1120" s="168">
        <v>33</v>
      </c>
      <c r="D1120" s="63" t="s">
        <v>877</v>
      </c>
      <c r="E1120" s="168">
        <v>1965</v>
      </c>
      <c r="F1120" s="168">
        <v>2009</v>
      </c>
      <c r="G1120" s="168" t="s">
        <v>34</v>
      </c>
      <c r="H1120" s="168">
        <v>4</v>
      </c>
      <c r="I1120" s="168">
        <v>2314.9</v>
      </c>
      <c r="J1120" s="64">
        <v>1257.2</v>
      </c>
      <c r="K1120" s="169" t="s">
        <v>42</v>
      </c>
      <c r="L1120" s="171">
        <f t="shared" si="120"/>
        <v>370384</v>
      </c>
      <c r="M1120" s="171">
        <f t="shared" si="121"/>
        <v>36019.844000000005</v>
      </c>
      <c r="N1120" s="171">
        <f t="shared" si="122"/>
        <v>406403.84399999998</v>
      </c>
      <c r="O1120" s="171">
        <v>160</v>
      </c>
      <c r="P1120" s="171">
        <v>15.56</v>
      </c>
      <c r="Q1120" s="170"/>
      <c r="R1120" s="102"/>
      <c r="S1120" s="170" t="s">
        <v>265</v>
      </c>
      <c r="T1120" s="170" t="s">
        <v>596</v>
      </c>
      <c r="U1120" s="96"/>
      <c r="V1120" s="99"/>
      <c r="W1120" s="99"/>
    </row>
    <row r="1121" spans="2:23" ht="37.5" x14ac:dyDescent="0.3">
      <c r="C1121" s="168">
        <v>34</v>
      </c>
      <c r="D1121" s="63" t="s">
        <v>878</v>
      </c>
      <c r="E1121" s="168">
        <v>1965</v>
      </c>
      <c r="F1121" s="168"/>
      <c r="G1121" s="168" t="s">
        <v>879</v>
      </c>
      <c r="H1121" s="168">
        <v>4</v>
      </c>
      <c r="I1121" s="168">
        <v>2326.77</v>
      </c>
      <c r="J1121" s="64">
        <v>1086.47</v>
      </c>
      <c r="K1121" s="169" t="s">
        <v>42</v>
      </c>
      <c r="L1121" s="171">
        <f>O1121*I1121</f>
        <v>340220.30939999997</v>
      </c>
      <c r="M1121" s="171">
        <f t="shared" si="121"/>
        <v>34599.069899999995</v>
      </c>
      <c r="N1121" s="171">
        <f t="shared" si="122"/>
        <v>374819.37929999997</v>
      </c>
      <c r="O1121" s="171">
        <v>146.22</v>
      </c>
      <c r="P1121" s="171">
        <v>14.87</v>
      </c>
      <c r="Q1121" s="170"/>
      <c r="R1121" s="102"/>
      <c r="S1121" s="170" t="s">
        <v>265</v>
      </c>
      <c r="T1121" s="170" t="s">
        <v>596</v>
      </c>
      <c r="U1121" s="96"/>
      <c r="V1121" s="99"/>
      <c r="W1121" s="99"/>
    </row>
    <row r="1122" spans="2:23" ht="37.5" x14ac:dyDescent="0.3">
      <c r="C1122" s="168">
        <v>35</v>
      </c>
      <c r="D1122" s="63" t="s">
        <v>880</v>
      </c>
      <c r="E1122" s="168">
        <v>1970</v>
      </c>
      <c r="F1122" s="168"/>
      <c r="G1122" s="168" t="s">
        <v>34</v>
      </c>
      <c r="H1122" s="168">
        <v>5</v>
      </c>
      <c r="I1122" s="168">
        <f>J1122*1.8</f>
        <v>10453.5</v>
      </c>
      <c r="J1122" s="64">
        <v>5807.5</v>
      </c>
      <c r="K1122" s="169" t="s">
        <v>42</v>
      </c>
      <c r="L1122" s="171">
        <f t="shared" si="120"/>
        <v>1672560</v>
      </c>
      <c r="M1122" s="171">
        <f t="shared" si="121"/>
        <v>162656.46</v>
      </c>
      <c r="N1122" s="171">
        <f t="shared" si="122"/>
        <v>1835216.46</v>
      </c>
      <c r="O1122" s="171">
        <v>160</v>
      </c>
      <c r="P1122" s="171">
        <v>15.56</v>
      </c>
      <c r="Q1122" s="170"/>
      <c r="R1122" s="102"/>
      <c r="S1122" s="170" t="s">
        <v>265</v>
      </c>
      <c r="T1122" s="170" t="s">
        <v>596</v>
      </c>
      <c r="U1122" s="96" t="s">
        <v>804</v>
      </c>
      <c r="V1122" s="99"/>
      <c r="W1122" s="99"/>
    </row>
    <row r="1123" spans="2:23" ht="37.5" x14ac:dyDescent="0.3">
      <c r="C1123" s="168">
        <v>36</v>
      </c>
      <c r="D1123" s="63" t="s">
        <v>881</v>
      </c>
      <c r="E1123" s="168">
        <v>1964</v>
      </c>
      <c r="F1123" s="168"/>
      <c r="G1123" s="168" t="s">
        <v>879</v>
      </c>
      <c r="H1123" s="168">
        <v>5</v>
      </c>
      <c r="I1123" s="168">
        <f>J1123*1.8</f>
        <v>4440.5640000000003</v>
      </c>
      <c r="J1123" s="64">
        <v>2466.98</v>
      </c>
      <c r="K1123" s="169" t="s">
        <v>42</v>
      </c>
      <c r="L1123" s="171">
        <f t="shared" si="120"/>
        <v>649299.26808000007</v>
      </c>
      <c r="M1123" s="171">
        <f t="shared" si="121"/>
        <v>66031.186679999999</v>
      </c>
      <c r="N1123" s="171">
        <f t="shared" si="122"/>
        <v>715330.45476000011</v>
      </c>
      <c r="O1123" s="171">
        <v>146.22</v>
      </c>
      <c r="P1123" s="171">
        <v>14.87</v>
      </c>
      <c r="Q1123" s="170"/>
      <c r="R1123" s="102"/>
      <c r="S1123" s="170" t="s">
        <v>265</v>
      </c>
      <c r="T1123" s="170" t="s">
        <v>596</v>
      </c>
      <c r="U1123" s="96"/>
      <c r="V1123" s="99"/>
      <c r="W1123" s="99"/>
    </row>
    <row r="1124" spans="2:23" ht="37.5" x14ac:dyDescent="0.3">
      <c r="C1124" s="168">
        <v>37</v>
      </c>
      <c r="D1124" s="63" t="s">
        <v>882</v>
      </c>
      <c r="E1124" s="168">
        <v>1969</v>
      </c>
      <c r="F1124" s="168"/>
      <c r="G1124" s="168" t="s">
        <v>34</v>
      </c>
      <c r="H1124" s="168">
        <v>5</v>
      </c>
      <c r="I1124" s="168">
        <v>6510.4</v>
      </c>
      <c r="J1124" s="64">
        <v>3913</v>
      </c>
      <c r="K1124" s="169" t="s">
        <v>42</v>
      </c>
      <c r="L1124" s="171">
        <f t="shared" si="120"/>
        <v>1041664</v>
      </c>
      <c r="M1124" s="171">
        <f t="shared" si="121"/>
        <v>101301.82399999999</v>
      </c>
      <c r="N1124" s="171">
        <f t="shared" si="122"/>
        <v>1142965.824</v>
      </c>
      <c r="O1124" s="171">
        <v>160</v>
      </c>
      <c r="P1124" s="171">
        <v>15.56</v>
      </c>
      <c r="Q1124" s="170"/>
      <c r="R1124" s="102"/>
      <c r="S1124" s="170" t="s">
        <v>265</v>
      </c>
      <c r="T1124" s="170" t="s">
        <v>596</v>
      </c>
      <c r="U1124" s="96"/>
      <c r="V1124" s="99"/>
      <c r="W1124" s="99"/>
    </row>
    <row r="1125" spans="2:23" ht="37.5" x14ac:dyDescent="0.3">
      <c r="C1125" s="168">
        <v>38</v>
      </c>
      <c r="D1125" s="63" t="s">
        <v>883</v>
      </c>
      <c r="E1125" s="168"/>
      <c r="F1125" s="168"/>
      <c r="G1125" s="168" t="s">
        <v>34</v>
      </c>
      <c r="H1125" s="168">
        <v>2</v>
      </c>
      <c r="I1125" s="168">
        <f>J1125*1.8</f>
        <v>216.72000000000003</v>
      </c>
      <c r="J1125" s="64">
        <v>120.4</v>
      </c>
      <c r="K1125" s="169" t="s">
        <v>42</v>
      </c>
      <c r="L1125" s="171">
        <f t="shared" si="120"/>
        <v>26385.660000000003</v>
      </c>
      <c r="M1125" s="171">
        <f t="shared" si="121"/>
        <v>3291.9768000000004</v>
      </c>
      <c r="N1125" s="171">
        <f t="shared" si="122"/>
        <v>29677.636800000004</v>
      </c>
      <c r="O1125" s="171">
        <v>121.75</v>
      </c>
      <c r="P1125" s="171">
        <v>15.19</v>
      </c>
      <c r="Q1125" s="170"/>
      <c r="R1125" s="102"/>
      <c r="S1125" s="170" t="s">
        <v>265</v>
      </c>
      <c r="T1125" s="170" t="s">
        <v>596</v>
      </c>
      <c r="U1125" s="96"/>
      <c r="V1125" s="99"/>
      <c r="W1125" s="99"/>
    </row>
    <row r="1126" spans="2:23" ht="37.5" x14ac:dyDescent="0.3">
      <c r="C1126" s="168">
        <v>39</v>
      </c>
      <c r="D1126" s="63" t="s">
        <v>884</v>
      </c>
      <c r="E1126" s="168">
        <v>1984</v>
      </c>
      <c r="F1126" s="168"/>
      <c r="G1126" s="168" t="s">
        <v>83</v>
      </c>
      <c r="H1126" s="168">
        <v>5</v>
      </c>
      <c r="I1126" s="168">
        <f t="shared" ref="I1126:I1132" si="123">J1126*1.8</f>
        <v>9266.94</v>
      </c>
      <c r="J1126" s="64">
        <v>5148.3</v>
      </c>
      <c r="K1126" s="169" t="s">
        <v>42</v>
      </c>
      <c r="L1126" s="171">
        <f t="shared" si="120"/>
        <v>1424514.0168000001</v>
      </c>
      <c r="M1126" s="171">
        <f t="shared" si="121"/>
        <v>143730.23940000002</v>
      </c>
      <c r="N1126" s="171">
        <f t="shared" si="122"/>
        <v>1568244.2562000002</v>
      </c>
      <c r="O1126" s="171">
        <v>153.72</v>
      </c>
      <c r="P1126" s="171">
        <v>15.51</v>
      </c>
      <c r="Q1126" s="170"/>
      <c r="R1126" s="102"/>
      <c r="S1126" s="170" t="s">
        <v>265</v>
      </c>
      <c r="T1126" s="170" t="s">
        <v>596</v>
      </c>
      <c r="U1126" s="96"/>
      <c r="V1126" s="99"/>
      <c r="W1126" s="99"/>
    </row>
    <row r="1127" spans="2:23" ht="37.5" x14ac:dyDescent="0.3">
      <c r="C1127" s="168">
        <v>40</v>
      </c>
      <c r="D1127" s="63" t="s">
        <v>885</v>
      </c>
      <c r="E1127" s="168">
        <v>1980</v>
      </c>
      <c r="F1127" s="168"/>
      <c r="G1127" s="168" t="s">
        <v>34</v>
      </c>
      <c r="H1127" s="168">
        <v>5</v>
      </c>
      <c r="I1127" s="168">
        <f t="shared" si="123"/>
        <v>10614.96</v>
      </c>
      <c r="J1127" s="64">
        <v>5897.2</v>
      </c>
      <c r="K1127" s="169" t="s">
        <v>42</v>
      </c>
      <c r="L1127" s="171">
        <f t="shared" si="120"/>
        <v>1698393.5999999999</v>
      </c>
      <c r="M1127" s="171">
        <f t="shared" si="121"/>
        <v>165168.7776</v>
      </c>
      <c r="N1127" s="171">
        <f t="shared" si="122"/>
        <v>1863562.3775999998</v>
      </c>
      <c r="O1127" s="171">
        <v>160</v>
      </c>
      <c r="P1127" s="171">
        <v>15.56</v>
      </c>
      <c r="Q1127" s="170"/>
      <c r="R1127" s="102"/>
      <c r="S1127" s="170" t="s">
        <v>265</v>
      </c>
      <c r="T1127" s="170" t="s">
        <v>596</v>
      </c>
      <c r="U1127" s="96"/>
      <c r="V1127" s="99"/>
      <c r="W1127" s="99"/>
    </row>
    <row r="1128" spans="2:23" ht="37.5" x14ac:dyDescent="0.3">
      <c r="C1128" s="168">
        <v>41</v>
      </c>
      <c r="D1128" s="63" t="s">
        <v>886</v>
      </c>
      <c r="E1128" s="168">
        <v>1984</v>
      </c>
      <c r="F1128" s="168"/>
      <c r="G1128" s="168" t="s">
        <v>887</v>
      </c>
      <c r="H1128" s="168">
        <v>5</v>
      </c>
      <c r="I1128" s="168">
        <f t="shared" si="123"/>
        <v>10404</v>
      </c>
      <c r="J1128" s="64">
        <v>5780</v>
      </c>
      <c r="K1128" s="169" t="s">
        <v>42</v>
      </c>
      <c r="L1128" s="171">
        <f t="shared" si="120"/>
        <v>1599302.88</v>
      </c>
      <c r="M1128" s="171">
        <f t="shared" si="121"/>
        <v>161366.04</v>
      </c>
      <c r="N1128" s="171">
        <f t="shared" si="122"/>
        <v>1760668.92</v>
      </c>
      <c r="O1128" s="171">
        <v>153.72</v>
      </c>
      <c r="P1128" s="171">
        <v>15.51</v>
      </c>
      <c r="Q1128" s="170"/>
      <c r="R1128" s="102"/>
      <c r="S1128" s="170" t="s">
        <v>265</v>
      </c>
      <c r="T1128" s="170" t="s">
        <v>596</v>
      </c>
      <c r="U1128" s="96"/>
      <c r="V1128" s="99"/>
      <c r="W1128" s="99"/>
    </row>
    <row r="1129" spans="2:23" ht="37.5" x14ac:dyDescent="0.3">
      <c r="C1129" s="168">
        <v>42</v>
      </c>
      <c r="D1129" s="63" t="s">
        <v>888</v>
      </c>
      <c r="E1129" s="168"/>
      <c r="F1129" s="168"/>
      <c r="G1129" s="168" t="s">
        <v>63</v>
      </c>
      <c r="H1129" s="168">
        <v>2</v>
      </c>
      <c r="I1129" s="168">
        <f t="shared" si="123"/>
        <v>513.36</v>
      </c>
      <c r="J1129" s="64">
        <v>285.2</v>
      </c>
      <c r="K1129" s="169" t="s">
        <v>42</v>
      </c>
      <c r="L1129" s="171">
        <f t="shared" si="120"/>
        <v>66736.800000000003</v>
      </c>
      <c r="M1129" s="171">
        <f t="shared" si="121"/>
        <v>8141.8895999999995</v>
      </c>
      <c r="N1129" s="171">
        <f t="shared" si="122"/>
        <v>74878.689599999998</v>
      </c>
      <c r="O1129" s="171">
        <v>130</v>
      </c>
      <c r="P1129" s="171">
        <v>15.86</v>
      </c>
      <c r="Q1129" s="170"/>
      <c r="R1129" s="102"/>
      <c r="S1129" s="170" t="s">
        <v>265</v>
      </c>
      <c r="T1129" s="170" t="s">
        <v>596</v>
      </c>
      <c r="U1129" s="96"/>
      <c r="V1129" s="99"/>
      <c r="W1129" s="99"/>
    </row>
    <row r="1130" spans="2:23" ht="37.5" x14ac:dyDescent="0.3">
      <c r="C1130" s="168">
        <v>43</v>
      </c>
      <c r="D1130" s="63" t="s">
        <v>889</v>
      </c>
      <c r="E1130" s="168"/>
      <c r="F1130" s="168"/>
      <c r="G1130" s="168" t="s">
        <v>63</v>
      </c>
      <c r="H1130" s="168">
        <v>2</v>
      </c>
      <c r="I1130" s="168">
        <f t="shared" si="123"/>
        <v>497.15999999999997</v>
      </c>
      <c r="J1130" s="64">
        <v>276.2</v>
      </c>
      <c r="K1130" s="169" t="s">
        <v>42</v>
      </c>
      <c r="L1130" s="171">
        <f t="shared" si="120"/>
        <v>64630.799999999996</v>
      </c>
      <c r="M1130" s="171">
        <f t="shared" si="121"/>
        <v>7884.9575999999988</v>
      </c>
      <c r="N1130" s="171">
        <f t="shared" si="122"/>
        <v>72515.757599999997</v>
      </c>
      <c r="O1130" s="171">
        <v>130</v>
      </c>
      <c r="P1130" s="171">
        <v>15.86</v>
      </c>
      <c r="Q1130" s="170"/>
      <c r="R1130" s="102"/>
      <c r="S1130" s="170" t="s">
        <v>265</v>
      </c>
      <c r="T1130" s="170" t="s">
        <v>596</v>
      </c>
      <c r="U1130" s="96"/>
      <c r="V1130" s="99"/>
      <c r="W1130" s="99"/>
    </row>
    <row r="1131" spans="2:23" ht="37.5" x14ac:dyDescent="0.3">
      <c r="C1131" s="168">
        <v>44</v>
      </c>
      <c r="D1131" s="63" t="s">
        <v>890</v>
      </c>
      <c r="E1131" s="168">
        <v>1981</v>
      </c>
      <c r="F1131" s="168"/>
      <c r="G1131" s="168" t="s">
        <v>83</v>
      </c>
      <c r="H1131" s="168">
        <v>5</v>
      </c>
      <c r="I1131" s="168">
        <f t="shared" si="123"/>
        <v>5229.3599999999997</v>
      </c>
      <c r="J1131" s="64">
        <v>2905.2</v>
      </c>
      <c r="K1131" s="169" t="s">
        <v>42</v>
      </c>
      <c r="L1131" s="171">
        <f t="shared" si="120"/>
        <v>803857.21919999993</v>
      </c>
      <c r="M1131" s="171">
        <f t="shared" si="121"/>
        <v>81107.373599999992</v>
      </c>
      <c r="N1131" s="171">
        <f t="shared" si="122"/>
        <v>884964.59279999998</v>
      </c>
      <c r="O1131" s="171">
        <v>153.72</v>
      </c>
      <c r="P1131" s="171">
        <v>15.51</v>
      </c>
      <c r="Q1131" s="170"/>
      <c r="R1131" s="102"/>
      <c r="S1131" s="170" t="s">
        <v>265</v>
      </c>
      <c r="T1131" s="170" t="s">
        <v>596</v>
      </c>
      <c r="U1131" s="96"/>
      <c r="V1131" s="99"/>
      <c r="W1131" s="99"/>
    </row>
    <row r="1132" spans="2:23" ht="37.5" x14ac:dyDescent="0.3">
      <c r="C1132" s="168">
        <v>45</v>
      </c>
      <c r="D1132" s="63" t="s">
        <v>891</v>
      </c>
      <c r="E1132" s="168">
        <v>1981</v>
      </c>
      <c r="F1132" s="168"/>
      <c r="G1132" s="168" t="s">
        <v>83</v>
      </c>
      <c r="H1132" s="168">
        <v>5</v>
      </c>
      <c r="I1132" s="168">
        <f t="shared" si="123"/>
        <v>5138.6400000000003</v>
      </c>
      <c r="J1132" s="64">
        <v>2854.8</v>
      </c>
      <c r="K1132" s="169" t="s">
        <v>42</v>
      </c>
      <c r="L1132" s="171">
        <f t="shared" si="120"/>
        <v>789911.74080000003</v>
      </c>
      <c r="M1132" s="171">
        <f t="shared" si="121"/>
        <v>79700.306400000001</v>
      </c>
      <c r="N1132" s="171">
        <f t="shared" si="122"/>
        <v>869612.04720000003</v>
      </c>
      <c r="O1132" s="171">
        <v>153.72</v>
      </c>
      <c r="P1132" s="171">
        <v>15.51</v>
      </c>
      <c r="Q1132" s="170"/>
      <c r="R1132" s="102"/>
      <c r="S1132" s="170" t="s">
        <v>265</v>
      </c>
      <c r="T1132" s="170" t="s">
        <v>596</v>
      </c>
      <c r="U1132" s="96"/>
      <c r="V1132" s="99"/>
      <c r="W1132" s="99"/>
    </row>
    <row r="1133" spans="2:23" ht="37.5" x14ac:dyDescent="0.3">
      <c r="C1133" s="168">
        <v>46</v>
      </c>
      <c r="D1133" s="63" t="s">
        <v>892</v>
      </c>
      <c r="E1133" s="168">
        <v>1949</v>
      </c>
      <c r="F1133" s="168"/>
      <c r="G1133" s="168" t="s">
        <v>63</v>
      </c>
      <c r="H1133" s="168">
        <v>1</v>
      </c>
      <c r="I1133" s="168">
        <v>462.2</v>
      </c>
      <c r="J1133" s="64">
        <v>192.9</v>
      </c>
      <c r="K1133" s="169" t="s">
        <v>42</v>
      </c>
      <c r="L1133" s="171">
        <f t="shared" si="120"/>
        <v>60086</v>
      </c>
      <c r="M1133" s="171">
        <f t="shared" si="121"/>
        <v>7330.4919999999993</v>
      </c>
      <c r="N1133" s="171">
        <f t="shared" si="122"/>
        <v>67416.491999999998</v>
      </c>
      <c r="O1133" s="171">
        <v>130</v>
      </c>
      <c r="P1133" s="171">
        <v>15.86</v>
      </c>
      <c r="Q1133" s="170"/>
      <c r="R1133" s="102"/>
      <c r="S1133" s="170" t="s">
        <v>265</v>
      </c>
      <c r="T1133" s="170" t="s">
        <v>596</v>
      </c>
      <c r="U1133" s="96"/>
      <c r="V1133" s="99"/>
      <c r="W1133" s="99"/>
    </row>
    <row r="1134" spans="2:23" ht="37.5" x14ac:dyDescent="0.3">
      <c r="B1134" s="168" t="s">
        <v>893</v>
      </c>
      <c r="C1134" s="168">
        <v>47</v>
      </c>
      <c r="D1134" s="63" t="s">
        <v>894</v>
      </c>
      <c r="E1134" s="168">
        <v>1961</v>
      </c>
      <c r="G1134" s="168" t="s">
        <v>63</v>
      </c>
      <c r="H1134" s="168">
        <v>2</v>
      </c>
      <c r="I1134" s="168">
        <f>J1134*1.8</f>
        <v>547.20000000000005</v>
      </c>
      <c r="J1134" s="64">
        <v>304</v>
      </c>
      <c r="K1134" s="169" t="s">
        <v>42</v>
      </c>
      <c r="L1134" s="171">
        <f t="shared" si="120"/>
        <v>71136</v>
      </c>
      <c r="M1134" s="171">
        <f t="shared" si="121"/>
        <v>8678.5920000000006</v>
      </c>
      <c r="N1134" s="171">
        <f t="shared" si="122"/>
        <v>79814.592000000004</v>
      </c>
      <c r="O1134" s="171">
        <v>130</v>
      </c>
      <c r="P1134" s="171">
        <v>15.86</v>
      </c>
      <c r="Q1134" s="170"/>
      <c r="R1134" s="102"/>
      <c r="S1134" s="170" t="s">
        <v>265</v>
      </c>
      <c r="T1134" s="170" t="s">
        <v>596</v>
      </c>
      <c r="U1134" s="96"/>
      <c r="V1134" s="99"/>
      <c r="W1134" s="99"/>
    </row>
    <row r="1135" spans="2:23" ht="37.5" x14ac:dyDescent="0.3">
      <c r="B1135" s="168" t="s">
        <v>893</v>
      </c>
      <c r="C1135" s="168">
        <v>48</v>
      </c>
      <c r="D1135" s="63" t="s">
        <v>895</v>
      </c>
      <c r="E1135" s="168">
        <v>1961</v>
      </c>
      <c r="G1135" s="168" t="s">
        <v>63</v>
      </c>
      <c r="H1135" s="168">
        <v>2</v>
      </c>
      <c r="I1135" s="168">
        <f>J1135*1.8</f>
        <v>549</v>
      </c>
      <c r="J1135" s="64">
        <v>305</v>
      </c>
      <c r="K1135" s="169" t="s">
        <v>42</v>
      </c>
      <c r="L1135" s="171">
        <f t="shared" si="120"/>
        <v>71370</v>
      </c>
      <c r="M1135" s="171">
        <f t="shared" si="121"/>
        <v>8707.14</v>
      </c>
      <c r="N1135" s="171">
        <f t="shared" si="122"/>
        <v>80077.14</v>
      </c>
      <c r="O1135" s="171">
        <v>130</v>
      </c>
      <c r="P1135" s="171">
        <v>15.86</v>
      </c>
      <c r="Q1135" s="170"/>
      <c r="R1135" s="102"/>
      <c r="S1135" s="170" t="s">
        <v>265</v>
      </c>
      <c r="T1135" s="170" t="s">
        <v>596</v>
      </c>
      <c r="U1135" s="96"/>
      <c r="V1135" s="99"/>
      <c r="W1135" s="99"/>
    </row>
    <row r="1136" spans="2:23" x14ac:dyDescent="0.3">
      <c r="C1136" s="168">
        <v>49</v>
      </c>
      <c r="D1136" s="63" t="s">
        <v>896</v>
      </c>
      <c r="E1136" s="168"/>
      <c r="F1136" s="168"/>
      <c r="G1136" s="168" t="s">
        <v>63</v>
      </c>
      <c r="H1136" s="168">
        <v>2</v>
      </c>
      <c r="I1136" s="168">
        <f>J1136*1.8</f>
        <v>435.6</v>
      </c>
      <c r="J1136" s="64">
        <v>242</v>
      </c>
      <c r="K1136" s="169" t="s">
        <v>229</v>
      </c>
      <c r="L1136" s="171">
        <f t="shared" si="120"/>
        <v>653400</v>
      </c>
      <c r="M1136" s="171">
        <f t="shared" si="121"/>
        <v>15472.512000000002</v>
      </c>
      <c r="N1136" s="171">
        <f t="shared" si="122"/>
        <v>668872.51199999999</v>
      </c>
      <c r="O1136" s="171">
        <v>1500</v>
      </c>
      <c r="P1136" s="171">
        <v>35.520000000000003</v>
      </c>
      <c r="Q1136" s="170"/>
      <c r="R1136" s="102"/>
      <c r="S1136" s="170" t="s">
        <v>265</v>
      </c>
      <c r="T1136" s="170" t="s">
        <v>596</v>
      </c>
      <c r="U1136" s="96"/>
      <c r="V1136" s="99"/>
      <c r="W1136" s="99"/>
    </row>
    <row r="1137" spans="3:23" ht="37.5" x14ac:dyDescent="0.3">
      <c r="C1137" s="168">
        <v>50</v>
      </c>
      <c r="D1137" s="63" t="s">
        <v>897</v>
      </c>
      <c r="E1137" s="168">
        <v>1976</v>
      </c>
      <c r="F1137" s="168"/>
      <c r="G1137" s="168" t="s">
        <v>34</v>
      </c>
      <c r="H1137" s="168">
        <v>5</v>
      </c>
      <c r="I1137" s="168">
        <f>J1137*1.8</f>
        <v>7079.76</v>
      </c>
      <c r="J1137" s="64">
        <v>3933.2</v>
      </c>
      <c r="K1137" s="169" t="s">
        <v>42</v>
      </c>
      <c r="L1137" s="171">
        <f t="shared" si="120"/>
        <v>1132761.6000000001</v>
      </c>
      <c r="M1137" s="171">
        <f t="shared" si="121"/>
        <v>110161.0656</v>
      </c>
      <c r="N1137" s="171">
        <f t="shared" si="122"/>
        <v>1242922.6656000002</v>
      </c>
      <c r="O1137" s="171">
        <v>160</v>
      </c>
      <c r="P1137" s="171">
        <v>15.56</v>
      </c>
      <c r="Q1137" s="170"/>
      <c r="R1137" s="102"/>
      <c r="S1137" s="170" t="s">
        <v>265</v>
      </c>
      <c r="T1137" s="170" t="s">
        <v>596</v>
      </c>
      <c r="U1137" s="96"/>
      <c r="V1137" s="99"/>
      <c r="W1137" s="99"/>
    </row>
    <row r="1138" spans="3:23" x14ac:dyDescent="0.3">
      <c r="C1138" s="168"/>
      <c r="D1138" s="63"/>
      <c r="E1138" s="168"/>
      <c r="F1138" s="168"/>
      <c r="G1138" s="168"/>
      <c r="H1138" s="168"/>
      <c r="I1138" s="168"/>
      <c r="J1138" s="64"/>
      <c r="K1138" s="169" t="s">
        <v>229</v>
      </c>
      <c r="L1138" s="171">
        <f>O1138*I1137</f>
        <v>7661716.2720000008</v>
      </c>
      <c r="M1138" s="171">
        <f>I1137*P1138</f>
        <v>163967.24160000001</v>
      </c>
      <c r="N1138" s="171">
        <f t="shared" si="122"/>
        <v>7825683.5136000011</v>
      </c>
      <c r="O1138" s="171">
        <v>1082.2</v>
      </c>
      <c r="P1138" s="171">
        <v>23.16</v>
      </c>
      <c r="Q1138" s="170"/>
      <c r="R1138" s="102"/>
      <c r="S1138" s="170" t="s">
        <v>265</v>
      </c>
      <c r="T1138" s="170" t="s">
        <v>596</v>
      </c>
      <c r="U1138" s="96"/>
      <c r="V1138" s="99"/>
      <c r="W1138" s="99"/>
    </row>
    <row r="1139" spans="3:23" ht="37.5" x14ac:dyDescent="0.3">
      <c r="C1139" s="168">
        <v>51</v>
      </c>
      <c r="D1139" s="63" t="s">
        <v>898</v>
      </c>
      <c r="E1139" s="168">
        <v>1975</v>
      </c>
      <c r="F1139" s="168"/>
      <c r="G1139" s="168" t="s">
        <v>34</v>
      </c>
      <c r="H1139" s="168">
        <v>5</v>
      </c>
      <c r="I1139" s="168">
        <f>J1139*1.8</f>
        <v>7066.08</v>
      </c>
      <c r="J1139" s="64">
        <v>3925.6</v>
      </c>
      <c r="K1139" s="169" t="s">
        <v>42</v>
      </c>
      <c r="L1139" s="171">
        <f t="shared" si="120"/>
        <v>1130572.8</v>
      </c>
      <c r="M1139" s="171">
        <f t="shared" si="121"/>
        <v>109948.20480000001</v>
      </c>
      <c r="N1139" s="171">
        <f t="shared" si="122"/>
        <v>1240521.0048</v>
      </c>
      <c r="O1139" s="171">
        <v>160</v>
      </c>
      <c r="P1139" s="171">
        <v>15.56</v>
      </c>
      <c r="Q1139" s="170"/>
      <c r="R1139" s="102"/>
      <c r="S1139" s="170" t="s">
        <v>265</v>
      </c>
      <c r="T1139" s="170" t="s">
        <v>596</v>
      </c>
      <c r="U1139" s="96"/>
      <c r="V1139" s="99"/>
      <c r="W1139" s="99"/>
    </row>
    <row r="1140" spans="3:23" x14ac:dyDescent="0.3">
      <c r="C1140" s="168"/>
      <c r="D1140" s="63"/>
      <c r="E1140" s="168"/>
      <c r="F1140" s="168"/>
      <c r="G1140" s="168"/>
      <c r="H1140" s="168"/>
      <c r="I1140" s="168"/>
      <c r="J1140" s="64"/>
      <c r="K1140" s="169" t="s">
        <v>229</v>
      </c>
      <c r="L1140" s="171">
        <f>O1140*I1139</f>
        <v>7646911.7760000005</v>
      </c>
      <c r="M1140" s="171">
        <f>I1139*P1140</f>
        <v>163650.41279999999</v>
      </c>
      <c r="N1140" s="171">
        <f t="shared" si="122"/>
        <v>7810562.1888000006</v>
      </c>
      <c r="O1140" s="171">
        <v>1082.2</v>
      </c>
      <c r="P1140" s="171">
        <v>23.16</v>
      </c>
      <c r="Q1140" s="170"/>
      <c r="R1140" s="102"/>
      <c r="S1140" s="170" t="s">
        <v>265</v>
      </c>
      <c r="T1140" s="170" t="s">
        <v>596</v>
      </c>
      <c r="U1140" s="96"/>
      <c r="V1140" s="99"/>
      <c r="W1140" s="99"/>
    </row>
    <row r="1141" spans="3:23" ht="37.5" x14ac:dyDescent="0.3">
      <c r="C1141" s="168">
        <v>52</v>
      </c>
      <c r="D1141" s="63" t="s">
        <v>899</v>
      </c>
      <c r="E1141" s="168">
        <v>1956</v>
      </c>
      <c r="F1141" s="168"/>
      <c r="G1141" s="168" t="s">
        <v>63</v>
      </c>
      <c r="H1141" s="168">
        <v>2</v>
      </c>
      <c r="I1141" s="168">
        <v>667.25</v>
      </c>
      <c r="J1141" s="64">
        <v>325</v>
      </c>
      <c r="K1141" s="169" t="s">
        <v>42</v>
      </c>
      <c r="L1141" s="171">
        <f t="shared" si="120"/>
        <v>111737.68500000001</v>
      </c>
      <c r="M1141" s="171">
        <f t="shared" si="121"/>
        <v>10182.235000000001</v>
      </c>
      <c r="N1141" s="171">
        <f t="shared" si="122"/>
        <v>121919.92000000001</v>
      </c>
      <c r="O1141" s="171">
        <v>167.46</v>
      </c>
      <c r="P1141" s="171">
        <v>15.26</v>
      </c>
      <c r="Q1141" s="170"/>
      <c r="R1141" s="102"/>
      <c r="S1141" s="170" t="s">
        <v>265</v>
      </c>
      <c r="T1141" s="170" t="s">
        <v>596</v>
      </c>
      <c r="U1141" s="96"/>
      <c r="V1141" s="99"/>
      <c r="W1141" s="99"/>
    </row>
    <row r="1142" spans="3:23" ht="37.5" x14ac:dyDescent="0.3">
      <c r="C1142" s="168">
        <v>53</v>
      </c>
      <c r="D1142" s="63" t="s">
        <v>900</v>
      </c>
      <c r="E1142" s="168">
        <v>1954</v>
      </c>
      <c r="F1142" s="168"/>
      <c r="G1142" s="168" t="s">
        <v>63</v>
      </c>
      <c r="H1142" s="168">
        <v>2</v>
      </c>
      <c r="I1142" s="168">
        <f>J1142*1.8</f>
        <v>273.24</v>
      </c>
      <c r="J1142" s="64">
        <v>151.80000000000001</v>
      </c>
      <c r="K1142" s="169" t="s">
        <v>42</v>
      </c>
      <c r="L1142" s="171">
        <f t="shared" si="120"/>
        <v>45756.770400000001</v>
      </c>
      <c r="M1142" s="171">
        <f t="shared" si="121"/>
        <v>4169.6423999999997</v>
      </c>
      <c r="N1142" s="171">
        <f t="shared" si="122"/>
        <v>49926.412799999998</v>
      </c>
      <c r="O1142" s="171">
        <v>167.46</v>
      </c>
      <c r="P1142" s="171">
        <v>15.26</v>
      </c>
      <c r="Q1142" s="170"/>
      <c r="R1142" s="102"/>
      <c r="S1142" s="170" t="s">
        <v>265</v>
      </c>
      <c r="T1142" s="170" t="s">
        <v>596</v>
      </c>
      <c r="U1142" s="96"/>
      <c r="V1142" s="99"/>
      <c r="W1142" s="99"/>
    </row>
    <row r="1143" spans="3:23" ht="37.5" x14ac:dyDescent="0.3">
      <c r="C1143" s="168">
        <v>54</v>
      </c>
      <c r="D1143" s="63" t="s">
        <v>901</v>
      </c>
      <c r="E1143" s="168">
        <v>1970</v>
      </c>
      <c r="F1143" s="168"/>
      <c r="G1143" s="168" t="s">
        <v>34</v>
      </c>
      <c r="H1143" s="168">
        <v>5</v>
      </c>
      <c r="I1143" s="168">
        <f>J1143*1.8</f>
        <v>7301.52</v>
      </c>
      <c r="J1143" s="64">
        <v>4056.4</v>
      </c>
      <c r="K1143" s="169" t="s">
        <v>42</v>
      </c>
      <c r="L1143" s="171">
        <f>O1143*I1143</f>
        <v>1168243.2000000002</v>
      </c>
      <c r="M1143" s="171">
        <f t="shared" si="121"/>
        <v>113611.65120000001</v>
      </c>
      <c r="N1143" s="171">
        <f t="shared" si="122"/>
        <v>1281854.8512000002</v>
      </c>
      <c r="O1143" s="171">
        <v>160</v>
      </c>
      <c r="P1143" s="171">
        <v>15.56</v>
      </c>
      <c r="Q1143" s="170"/>
      <c r="R1143" s="102"/>
      <c r="S1143" s="170" t="s">
        <v>265</v>
      </c>
      <c r="T1143" s="170" t="s">
        <v>596</v>
      </c>
      <c r="U1143" s="96"/>
      <c r="V1143" s="99"/>
      <c r="W1143" s="99"/>
    </row>
    <row r="1144" spans="3:23" ht="37.5" x14ac:dyDescent="0.3">
      <c r="C1144" s="168">
        <v>55</v>
      </c>
      <c r="D1144" s="63" t="s">
        <v>902</v>
      </c>
      <c r="E1144" s="168">
        <v>1958</v>
      </c>
      <c r="F1144" s="168"/>
      <c r="G1144" s="168" t="s">
        <v>63</v>
      </c>
      <c r="H1144" s="168">
        <v>2</v>
      </c>
      <c r="I1144" s="168">
        <v>1500.6</v>
      </c>
      <c r="J1144" s="64">
        <v>781</v>
      </c>
      <c r="K1144" s="169" t="s">
        <v>42</v>
      </c>
      <c r="L1144" s="171">
        <f t="shared" si="120"/>
        <v>251290.476</v>
      </c>
      <c r="M1144" s="171">
        <f t="shared" si="121"/>
        <v>22899.155999999999</v>
      </c>
      <c r="N1144" s="171">
        <f t="shared" si="122"/>
        <v>274189.63199999998</v>
      </c>
      <c r="O1144" s="171">
        <v>167.46</v>
      </c>
      <c r="P1144" s="171">
        <v>15.26</v>
      </c>
      <c r="Q1144" s="170"/>
      <c r="R1144" s="102"/>
      <c r="S1144" s="170" t="s">
        <v>265</v>
      </c>
      <c r="T1144" s="170" t="s">
        <v>596</v>
      </c>
      <c r="U1144" s="96"/>
      <c r="V1144" s="99"/>
      <c r="W1144" s="99"/>
    </row>
    <row r="1145" spans="3:23" ht="37.5" x14ac:dyDescent="0.3">
      <c r="C1145" s="168">
        <v>56</v>
      </c>
      <c r="D1145" s="63" t="s">
        <v>903</v>
      </c>
      <c r="E1145" s="168">
        <v>1966</v>
      </c>
      <c r="F1145" s="168"/>
      <c r="G1145" s="168" t="s">
        <v>34</v>
      </c>
      <c r="H1145" s="168">
        <v>5</v>
      </c>
      <c r="I1145" s="168">
        <v>5643.5</v>
      </c>
      <c r="J1145" s="64">
        <v>3516.1</v>
      </c>
      <c r="K1145" s="169" t="s">
        <v>42</v>
      </c>
      <c r="L1145" s="171">
        <f t="shared" si="120"/>
        <v>902960</v>
      </c>
      <c r="M1145" s="171">
        <f t="shared" si="121"/>
        <v>87812.86</v>
      </c>
      <c r="N1145" s="171">
        <f t="shared" si="122"/>
        <v>990772.86</v>
      </c>
      <c r="O1145" s="171">
        <v>160</v>
      </c>
      <c r="P1145" s="171">
        <v>15.56</v>
      </c>
      <c r="Q1145" s="170"/>
      <c r="R1145" s="102"/>
      <c r="S1145" s="170" t="s">
        <v>265</v>
      </c>
      <c r="T1145" s="170" t="s">
        <v>596</v>
      </c>
      <c r="U1145" s="96"/>
      <c r="V1145" s="99"/>
      <c r="W1145" s="99"/>
    </row>
    <row r="1146" spans="3:23" ht="37.5" x14ac:dyDescent="0.3">
      <c r="C1146" s="168">
        <v>57</v>
      </c>
      <c r="D1146" s="63" t="s">
        <v>904</v>
      </c>
      <c r="E1146" s="168">
        <v>1974</v>
      </c>
      <c r="F1146" s="168"/>
      <c r="G1146" s="168" t="s">
        <v>83</v>
      </c>
      <c r="H1146" s="168">
        <v>5</v>
      </c>
      <c r="I1146" s="168">
        <f>J1146*1.8</f>
        <v>6301.62</v>
      </c>
      <c r="J1146" s="64">
        <v>3500.9</v>
      </c>
      <c r="K1146" s="169" t="s">
        <v>42</v>
      </c>
      <c r="L1146" s="171">
        <f t="shared" si="120"/>
        <v>968685.02639999997</v>
      </c>
      <c r="M1146" s="171">
        <f t="shared" si="121"/>
        <v>97738.126199999999</v>
      </c>
      <c r="N1146" s="171">
        <f t="shared" si="122"/>
        <v>1066423.1525999999</v>
      </c>
      <c r="O1146" s="171">
        <v>153.72</v>
      </c>
      <c r="P1146" s="171">
        <v>15.51</v>
      </c>
      <c r="Q1146" s="170"/>
      <c r="R1146" s="102"/>
      <c r="S1146" s="170" t="s">
        <v>265</v>
      </c>
      <c r="T1146" s="170" t="s">
        <v>596</v>
      </c>
      <c r="U1146" s="96"/>
      <c r="V1146" s="99"/>
      <c r="W1146" s="99"/>
    </row>
    <row r="1147" spans="3:23" ht="37.5" x14ac:dyDescent="0.3">
      <c r="C1147" s="168">
        <v>58</v>
      </c>
      <c r="D1147" s="63" t="s">
        <v>905</v>
      </c>
      <c r="E1147" s="168">
        <v>1967</v>
      </c>
      <c r="F1147" s="168"/>
      <c r="G1147" s="168" t="s">
        <v>34</v>
      </c>
      <c r="H1147" s="168">
        <v>4</v>
      </c>
      <c r="I1147" s="168">
        <f>J1147*1.8</f>
        <v>2259.54</v>
      </c>
      <c r="J1147" s="64">
        <v>1255.3</v>
      </c>
      <c r="K1147" s="169" t="s">
        <v>42</v>
      </c>
      <c r="L1147" s="171">
        <f t="shared" si="120"/>
        <v>361526.4</v>
      </c>
      <c r="M1147" s="171">
        <f t="shared" si="121"/>
        <v>35158.4424</v>
      </c>
      <c r="N1147" s="171">
        <f t="shared" si="122"/>
        <v>396684.84240000002</v>
      </c>
      <c r="O1147" s="171">
        <v>160</v>
      </c>
      <c r="P1147" s="171">
        <v>15.56</v>
      </c>
      <c r="Q1147" s="170"/>
      <c r="R1147" s="102"/>
      <c r="S1147" s="170" t="s">
        <v>265</v>
      </c>
      <c r="T1147" s="170" t="s">
        <v>596</v>
      </c>
      <c r="U1147" s="96"/>
      <c r="V1147" s="99"/>
      <c r="W1147" s="99"/>
    </row>
    <row r="1148" spans="3:23" ht="37.5" x14ac:dyDescent="0.3">
      <c r="C1148" s="168">
        <v>59</v>
      </c>
      <c r="D1148" s="63" t="s">
        <v>906</v>
      </c>
      <c r="E1148" s="168">
        <v>1978</v>
      </c>
      <c r="F1148" s="168"/>
      <c r="G1148" s="168" t="s">
        <v>34</v>
      </c>
      <c r="H1148" s="168">
        <v>5</v>
      </c>
      <c r="I1148" s="168">
        <f>J1148*1.8</f>
        <v>10740.24</v>
      </c>
      <c r="J1148" s="64">
        <v>5966.8</v>
      </c>
      <c r="K1148" s="169" t="s">
        <v>42</v>
      </c>
      <c r="L1148" s="171">
        <f t="shared" si="120"/>
        <v>1718438.4</v>
      </c>
      <c r="M1148" s="171">
        <f t="shared" si="121"/>
        <v>167118.13440000001</v>
      </c>
      <c r="N1148" s="171">
        <f t="shared" si="122"/>
        <v>1885556.5344</v>
      </c>
      <c r="O1148" s="171">
        <v>160</v>
      </c>
      <c r="P1148" s="171">
        <v>15.56</v>
      </c>
      <c r="Q1148" s="170"/>
      <c r="R1148" s="102"/>
      <c r="S1148" s="170" t="s">
        <v>265</v>
      </c>
      <c r="T1148" s="170" t="s">
        <v>596</v>
      </c>
      <c r="U1148" s="96"/>
      <c r="V1148" s="99"/>
      <c r="W1148" s="99"/>
    </row>
    <row r="1149" spans="3:23" ht="37.5" x14ac:dyDescent="0.3">
      <c r="C1149" s="168">
        <v>60</v>
      </c>
      <c r="D1149" s="63" t="s">
        <v>907</v>
      </c>
      <c r="E1149" s="168">
        <v>1905</v>
      </c>
      <c r="F1149" s="168"/>
      <c r="G1149" s="168" t="s">
        <v>63</v>
      </c>
      <c r="H1149" s="168">
        <v>1</v>
      </c>
      <c r="I1149" s="168">
        <f>J1149*1.8</f>
        <v>406.08</v>
      </c>
      <c r="J1149" s="64">
        <v>225.6</v>
      </c>
      <c r="K1149" s="169" t="s">
        <v>53</v>
      </c>
      <c r="L1149" s="171">
        <f t="shared" si="120"/>
        <v>14769.129599999998</v>
      </c>
      <c r="M1149" s="171">
        <f t="shared" si="121"/>
        <v>5400.8640000000005</v>
      </c>
      <c r="N1149" s="171">
        <f t="shared" si="122"/>
        <v>20169.993599999998</v>
      </c>
      <c r="O1149" s="171">
        <v>36.369999999999997</v>
      </c>
      <c r="P1149" s="171">
        <v>13.3</v>
      </c>
      <c r="Q1149" s="170"/>
      <c r="R1149" s="102"/>
      <c r="S1149" s="170" t="s">
        <v>265</v>
      </c>
      <c r="T1149" s="170" t="s">
        <v>596</v>
      </c>
      <c r="U1149" s="96"/>
      <c r="V1149" s="99"/>
      <c r="W1149" s="99"/>
    </row>
    <row r="1150" spans="3:23" x14ac:dyDescent="0.3">
      <c r="C1150" s="168"/>
      <c r="D1150" s="63"/>
      <c r="E1150" s="168"/>
      <c r="F1150" s="168"/>
      <c r="G1150" s="168"/>
      <c r="H1150" s="168"/>
      <c r="I1150" s="168"/>
      <c r="J1150" s="64"/>
      <c r="K1150" s="169" t="s">
        <v>104</v>
      </c>
      <c r="L1150" s="171">
        <f>O1150*I1149</f>
        <v>116512.4736</v>
      </c>
      <c r="M1150" s="171">
        <f>I1149*P1150</f>
        <v>2493.3311999999996</v>
      </c>
      <c r="N1150" s="171">
        <f t="shared" si="122"/>
        <v>119005.8048</v>
      </c>
      <c r="O1150" s="171">
        <v>286.92</v>
      </c>
      <c r="P1150" s="171">
        <v>6.14</v>
      </c>
      <c r="Q1150" s="170"/>
      <c r="R1150" s="102"/>
      <c r="S1150" s="170" t="s">
        <v>265</v>
      </c>
      <c r="T1150" s="170" t="s">
        <v>596</v>
      </c>
      <c r="U1150" s="96"/>
      <c r="V1150" s="99"/>
      <c r="W1150" s="99"/>
    </row>
    <row r="1151" spans="3:23" ht="37.5" x14ac:dyDescent="0.3">
      <c r="C1151" s="168">
        <v>61</v>
      </c>
      <c r="D1151" s="63" t="s">
        <v>908</v>
      </c>
      <c r="E1151" s="168">
        <v>1905</v>
      </c>
      <c r="F1151" s="168"/>
      <c r="G1151" s="168" t="s">
        <v>63</v>
      </c>
      <c r="H1151" s="168">
        <v>1</v>
      </c>
      <c r="I1151" s="168">
        <f>J1151*1.8</f>
        <v>402.84000000000003</v>
      </c>
      <c r="J1151" s="64">
        <v>223.8</v>
      </c>
      <c r="K1151" s="169" t="s">
        <v>42</v>
      </c>
      <c r="L1151" s="171">
        <f t="shared" si="120"/>
        <v>70497</v>
      </c>
      <c r="M1151" s="171">
        <f t="shared" si="121"/>
        <v>6393.0708000000004</v>
      </c>
      <c r="N1151" s="171">
        <f t="shared" si="122"/>
        <v>76890.070800000001</v>
      </c>
      <c r="O1151" s="171">
        <v>175</v>
      </c>
      <c r="P1151" s="171">
        <v>15.87</v>
      </c>
      <c r="Q1151" s="170"/>
      <c r="R1151" s="102"/>
      <c r="S1151" s="170" t="s">
        <v>265</v>
      </c>
      <c r="T1151" s="170" t="s">
        <v>596</v>
      </c>
      <c r="U1151" s="96"/>
      <c r="V1151" s="99"/>
      <c r="W1151" s="99"/>
    </row>
    <row r="1152" spans="3:23" x14ac:dyDescent="0.3">
      <c r="C1152" s="168"/>
      <c r="D1152" s="63"/>
      <c r="E1152" s="168"/>
      <c r="F1152" s="168"/>
      <c r="G1152" s="168"/>
      <c r="H1152" s="168"/>
      <c r="I1152" s="168"/>
      <c r="J1152" s="64"/>
      <c r="K1152" s="169" t="s">
        <v>104</v>
      </c>
      <c r="L1152" s="171">
        <f>O1152*I1151</f>
        <v>115582.85280000002</v>
      </c>
      <c r="M1152" s="171">
        <f>I1151*P1152</f>
        <v>2473.4376000000002</v>
      </c>
      <c r="N1152" s="171">
        <f t="shared" si="122"/>
        <v>118056.29040000003</v>
      </c>
      <c r="O1152" s="171">
        <v>286.92</v>
      </c>
      <c r="P1152" s="171">
        <v>6.14</v>
      </c>
      <c r="Q1152" s="170"/>
      <c r="R1152" s="102"/>
      <c r="S1152" s="170" t="s">
        <v>265</v>
      </c>
      <c r="T1152" s="170" t="s">
        <v>596</v>
      </c>
      <c r="U1152" s="96"/>
      <c r="V1152" s="99"/>
      <c r="W1152" s="99"/>
    </row>
    <row r="1153" spans="2:23" ht="37.5" x14ac:dyDescent="0.3">
      <c r="C1153" s="168">
        <v>62</v>
      </c>
      <c r="D1153" s="63" t="s">
        <v>909</v>
      </c>
      <c r="E1153" s="168">
        <v>1905</v>
      </c>
      <c r="F1153" s="168"/>
      <c r="G1153" s="168" t="s">
        <v>63</v>
      </c>
      <c r="H1153" s="168">
        <v>1</v>
      </c>
      <c r="I1153" s="168">
        <f>J1153*1.8</f>
        <v>403.74</v>
      </c>
      <c r="J1153" s="64">
        <v>224.3</v>
      </c>
      <c r="K1153" s="169" t="s">
        <v>42</v>
      </c>
      <c r="L1153" s="171">
        <f t="shared" si="120"/>
        <v>70654.5</v>
      </c>
      <c r="M1153" s="171">
        <f t="shared" si="121"/>
        <v>6407.3537999999999</v>
      </c>
      <c r="N1153" s="171">
        <f t="shared" si="122"/>
        <v>77061.853799999997</v>
      </c>
      <c r="O1153" s="171">
        <v>175</v>
      </c>
      <c r="P1153" s="171">
        <v>15.87</v>
      </c>
      <c r="Q1153" s="170"/>
      <c r="R1153" s="102"/>
      <c r="S1153" s="170" t="s">
        <v>265</v>
      </c>
      <c r="T1153" s="170" t="s">
        <v>596</v>
      </c>
      <c r="U1153" s="96"/>
      <c r="V1153" s="99"/>
      <c r="W1153" s="99"/>
    </row>
    <row r="1154" spans="2:23" ht="37.5" x14ac:dyDescent="0.3">
      <c r="C1154" s="168">
        <v>63</v>
      </c>
      <c r="D1154" s="63" t="s">
        <v>910</v>
      </c>
      <c r="E1154" s="168">
        <v>1917</v>
      </c>
      <c r="F1154" s="168"/>
      <c r="G1154" s="168" t="s">
        <v>63</v>
      </c>
      <c r="H1154" s="168">
        <v>1</v>
      </c>
      <c r="I1154" s="168">
        <f>J1154*1.8</f>
        <v>357.3</v>
      </c>
      <c r="J1154" s="64">
        <v>198.5</v>
      </c>
      <c r="K1154" s="169" t="s">
        <v>42</v>
      </c>
      <c r="L1154" s="171">
        <f t="shared" si="120"/>
        <v>62527.5</v>
      </c>
      <c r="M1154" s="171">
        <f t="shared" si="121"/>
        <v>5670.3509999999997</v>
      </c>
      <c r="N1154" s="171">
        <f t="shared" si="122"/>
        <v>68197.850999999995</v>
      </c>
      <c r="O1154" s="171">
        <v>175</v>
      </c>
      <c r="P1154" s="171">
        <v>15.87</v>
      </c>
      <c r="Q1154" s="170"/>
      <c r="R1154" s="102"/>
      <c r="S1154" s="170" t="s">
        <v>265</v>
      </c>
      <c r="T1154" s="170" t="s">
        <v>596</v>
      </c>
      <c r="U1154" s="96"/>
      <c r="V1154" s="99"/>
      <c r="W1154" s="99"/>
    </row>
    <row r="1155" spans="2:23" ht="37.5" x14ac:dyDescent="0.3">
      <c r="C1155" s="168">
        <v>64</v>
      </c>
      <c r="D1155" s="63" t="s">
        <v>911</v>
      </c>
      <c r="E1155" s="168"/>
      <c r="F1155" s="168"/>
      <c r="G1155" s="168" t="s">
        <v>63</v>
      </c>
      <c r="H1155" s="168">
        <v>1</v>
      </c>
      <c r="I1155" s="168">
        <f>J1155*1.8</f>
        <v>1045.3140000000001</v>
      </c>
      <c r="J1155" s="64">
        <v>580.73</v>
      </c>
      <c r="K1155" s="169" t="s">
        <v>42</v>
      </c>
      <c r="L1155" s="171">
        <f t="shared" si="120"/>
        <v>135890.82</v>
      </c>
      <c r="M1155" s="171">
        <f t="shared" si="121"/>
        <v>16578.680039999999</v>
      </c>
      <c r="N1155" s="171">
        <f t="shared" si="122"/>
        <v>152469.50004000001</v>
      </c>
      <c r="O1155" s="171">
        <v>130</v>
      </c>
      <c r="P1155" s="171">
        <v>15.86</v>
      </c>
      <c r="Q1155" s="170"/>
      <c r="R1155" s="102"/>
      <c r="S1155" s="170" t="s">
        <v>265</v>
      </c>
      <c r="T1155" s="170" t="s">
        <v>596</v>
      </c>
      <c r="U1155" s="96"/>
      <c r="V1155" s="99"/>
      <c r="W1155" s="99"/>
    </row>
    <row r="1156" spans="2:23" ht="37.5" x14ac:dyDescent="0.3">
      <c r="C1156" s="168">
        <v>65</v>
      </c>
      <c r="D1156" s="63" t="s">
        <v>912</v>
      </c>
      <c r="E1156" s="168">
        <v>1905</v>
      </c>
      <c r="F1156" s="168"/>
      <c r="G1156" s="168" t="s">
        <v>63</v>
      </c>
      <c r="H1156" s="168">
        <v>1</v>
      </c>
      <c r="I1156" s="168">
        <f>J1156*1.8</f>
        <v>264.60000000000002</v>
      </c>
      <c r="J1156" s="64">
        <v>147</v>
      </c>
      <c r="K1156" s="169" t="s">
        <v>42</v>
      </c>
      <c r="L1156" s="171">
        <f t="shared" si="120"/>
        <v>46305.000000000007</v>
      </c>
      <c r="M1156" s="171">
        <f t="shared" si="121"/>
        <v>4199.2020000000002</v>
      </c>
      <c r="N1156" s="171">
        <f t="shared" si="122"/>
        <v>50504.202000000005</v>
      </c>
      <c r="O1156" s="171">
        <v>175</v>
      </c>
      <c r="P1156" s="171">
        <v>15.87</v>
      </c>
      <c r="Q1156" s="170"/>
      <c r="R1156" s="102"/>
      <c r="S1156" s="170" t="s">
        <v>265</v>
      </c>
      <c r="T1156" s="170" t="s">
        <v>596</v>
      </c>
      <c r="U1156" s="96"/>
      <c r="V1156" s="99"/>
      <c r="W1156" s="99"/>
    </row>
    <row r="1157" spans="2:23" ht="37.5" x14ac:dyDescent="0.3">
      <c r="C1157" s="168">
        <v>66</v>
      </c>
      <c r="D1157" s="63" t="s">
        <v>913</v>
      </c>
      <c r="E1157" s="168">
        <v>1969</v>
      </c>
      <c r="F1157" s="168"/>
      <c r="G1157" s="168" t="s">
        <v>34</v>
      </c>
      <c r="H1157" s="168">
        <v>5</v>
      </c>
      <c r="I1157" s="168">
        <v>9651.5</v>
      </c>
      <c r="J1157" s="64">
        <v>5647.9</v>
      </c>
      <c r="K1157" s="169" t="s">
        <v>42</v>
      </c>
      <c r="L1157" s="171">
        <f t="shared" si="120"/>
        <v>1544240</v>
      </c>
      <c r="M1157" s="171">
        <f t="shared" si="121"/>
        <v>150177.34</v>
      </c>
      <c r="N1157" s="171">
        <f t="shared" si="122"/>
        <v>1694417.34</v>
      </c>
      <c r="O1157" s="171">
        <v>160</v>
      </c>
      <c r="P1157" s="171">
        <v>15.56</v>
      </c>
      <c r="Q1157" s="170"/>
      <c r="R1157" s="102"/>
      <c r="S1157" s="170" t="s">
        <v>265</v>
      </c>
      <c r="T1157" s="170" t="s">
        <v>596</v>
      </c>
      <c r="U1157" s="96"/>
      <c r="V1157" s="99"/>
      <c r="W1157" s="99"/>
    </row>
    <row r="1158" spans="2:23" ht="37.5" x14ac:dyDescent="0.3">
      <c r="C1158" s="168">
        <v>67</v>
      </c>
      <c r="D1158" s="63" t="s">
        <v>914</v>
      </c>
      <c r="E1158" s="168">
        <v>1977</v>
      </c>
      <c r="F1158" s="168"/>
      <c r="G1158" s="168" t="s">
        <v>34</v>
      </c>
      <c r="H1158" s="168">
        <v>5</v>
      </c>
      <c r="I1158" s="168">
        <f t="shared" ref="I1158:I1163" si="124">J1158*1.8</f>
        <v>10444.86</v>
      </c>
      <c r="J1158" s="64">
        <v>5802.7</v>
      </c>
      <c r="K1158" s="169" t="s">
        <v>42</v>
      </c>
      <c r="L1158" s="171">
        <f t="shared" si="120"/>
        <v>1671177.6</v>
      </c>
      <c r="M1158" s="171">
        <f t="shared" si="121"/>
        <v>162522.02160000001</v>
      </c>
      <c r="N1158" s="171">
        <f t="shared" si="122"/>
        <v>1833699.6216000002</v>
      </c>
      <c r="O1158" s="171">
        <v>160</v>
      </c>
      <c r="P1158" s="171">
        <v>15.56</v>
      </c>
      <c r="Q1158" s="170"/>
      <c r="R1158" s="102"/>
      <c r="S1158" s="170" t="s">
        <v>265</v>
      </c>
      <c r="T1158" s="170" t="s">
        <v>596</v>
      </c>
      <c r="U1158" s="96"/>
      <c r="V1158" s="99"/>
      <c r="W1158" s="99"/>
    </row>
    <row r="1159" spans="2:23" ht="37.5" x14ac:dyDescent="0.3">
      <c r="C1159" s="168">
        <v>68</v>
      </c>
      <c r="D1159" s="63" t="s">
        <v>915</v>
      </c>
      <c r="E1159" s="168">
        <v>1977</v>
      </c>
      <c r="F1159" s="168"/>
      <c r="G1159" s="168" t="s">
        <v>34</v>
      </c>
      <c r="H1159" s="168">
        <v>5</v>
      </c>
      <c r="I1159" s="168">
        <f t="shared" si="124"/>
        <v>6024.78</v>
      </c>
      <c r="J1159" s="64">
        <v>3347.1</v>
      </c>
      <c r="K1159" s="169" t="s">
        <v>42</v>
      </c>
      <c r="L1159" s="171">
        <f t="shared" si="120"/>
        <v>963964.79999999993</v>
      </c>
      <c r="M1159" s="171">
        <f t="shared" si="121"/>
        <v>93745.576799999995</v>
      </c>
      <c r="N1159" s="171">
        <f t="shared" si="122"/>
        <v>1057710.3768</v>
      </c>
      <c r="O1159" s="171">
        <v>160</v>
      </c>
      <c r="P1159" s="171">
        <v>15.56</v>
      </c>
      <c r="Q1159" s="170"/>
      <c r="R1159" s="102"/>
      <c r="S1159" s="170" t="s">
        <v>265</v>
      </c>
      <c r="T1159" s="170" t="s">
        <v>596</v>
      </c>
      <c r="U1159" s="96"/>
      <c r="V1159" s="99"/>
      <c r="W1159" s="99"/>
    </row>
    <row r="1160" spans="2:23" ht="37.5" x14ac:dyDescent="0.3">
      <c r="C1160" s="168">
        <v>69</v>
      </c>
      <c r="D1160" s="63" t="s">
        <v>916</v>
      </c>
      <c r="E1160" s="168">
        <v>1980</v>
      </c>
      <c r="F1160" s="168"/>
      <c r="G1160" s="168" t="s">
        <v>34</v>
      </c>
      <c r="H1160" s="168">
        <v>5</v>
      </c>
      <c r="I1160" s="168">
        <f t="shared" si="124"/>
        <v>7116.12</v>
      </c>
      <c r="J1160" s="64">
        <v>3953.4</v>
      </c>
      <c r="K1160" s="169" t="s">
        <v>42</v>
      </c>
      <c r="L1160" s="171">
        <f t="shared" si="120"/>
        <v>1138579.2</v>
      </c>
      <c r="M1160" s="171">
        <f t="shared" si="121"/>
        <v>110726.8272</v>
      </c>
      <c r="N1160" s="171">
        <f t="shared" si="122"/>
        <v>1249306.0271999999</v>
      </c>
      <c r="O1160" s="171">
        <v>160</v>
      </c>
      <c r="P1160" s="171">
        <v>15.56</v>
      </c>
      <c r="Q1160" s="170"/>
      <c r="R1160" s="102"/>
      <c r="S1160" s="170" t="s">
        <v>265</v>
      </c>
      <c r="T1160" s="170" t="s">
        <v>596</v>
      </c>
      <c r="U1160" s="96"/>
      <c r="V1160" s="99"/>
      <c r="W1160" s="99"/>
    </row>
    <row r="1161" spans="2:23" ht="37.5" x14ac:dyDescent="0.3">
      <c r="C1161" s="168">
        <v>70</v>
      </c>
      <c r="D1161" s="63" t="s">
        <v>917</v>
      </c>
      <c r="E1161" s="168">
        <v>1980</v>
      </c>
      <c r="F1161" s="168"/>
      <c r="G1161" s="168" t="s">
        <v>34</v>
      </c>
      <c r="H1161" s="168">
        <v>5</v>
      </c>
      <c r="I1161" s="168">
        <f t="shared" si="124"/>
        <v>9864.7199999999993</v>
      </c>
      <c r="J1161" s="64">
        <v>5480.4</v>
      </c>
      <c r="K1161" s="169" t="s">
        <v>42</v>
      </c>
      <c r="L1161" s="171">
        <f t="shared" si="120"/>
        <v>1578355.2</v>
      </c>
      <c r="M1161" s="171">
        <f t="shared" si="121"/>
        <v>153495.04319999999</v>
      </c>
      <c r="N1161" s="171">
        <f t="shared" si="122"/>
        <v>1731850.2431999999</v>
      </c>
      <c r="O1161" s="171">
        <v>160</v>
      </c>
      <c r="P1161" s="171">
        <v>15.56</v>
      </c>
      <c r="Q1161" s="170"/>
      <c r="R1161" s="102"/>
      <c r="S1161" s="170" t="s">
        <v>265</v>
      </c>
      <c r="T1161" s="170" t="s">
        <v>596</v>
      </c>
      <c r="U1161" s="96"/>
      <c r="V1161" s="99"/>
      <c r="W1161" s="99"/>
    </row>
    <row r="1162" spans="2:23" ht="37.5" x14ac:dyDescent="0.3">
      <c r="C1162" s="168">
        <v>71</v>
      </c>
      <c r="D1162" s="63" t="s">
        <v>918</v>
      </c>
      <c r="E1162" s="168">
        <v>1982</v>
      </c>
      <c r="F1162" s="168"/>
      <c r="G1162" s="168" t="s">
        <v>34</v>
      </c>
      <c r="H1162" s="168">
        <v>5</v>
      </c>
      <c r="I1162" s="168">
        <f t="shared" si="124"/>
        <v>8654.4</v>
      </c>
      <c r="J1162" s="64">
        <v>4808</v>
      </c>
      <c r="K1162" s="169" t="s">
        <v>42</v>
      </c>
      <c r="L1162" s="171">
        <f t="shared" si="120"/>
        <v>1384704</v>
      </c>
      <c r="M1162" s="171">
        <f t="shared" si="121"/>
        <v>134662.46400000001</v>
      </c>
      <c r="N1162" s="171">
        <f t="shared" si="122"/>
        <v>1519366.4639999999</v>
      </c>
      <c r="O1162" s="171">
        <v>160</v>
      </c>
      <c r="P1162" s="171">
        <v>15.56</v>
      </c>
      <c r="Q1162" s="170"/>
      <c r="R1162" s="102"/>
      <c r="S1162" s="170" t="s">
        <v>265</v>
      </c>
      <c r="T1162" s="170" t="s">
        <v>596</v>
      </c>
      <c r="U1162" s="96"/>
      <c r="V1162" s="99"/>
      <c r="W1162" s="99"/>
    </row>
    <row r="1163" spans="2:23" ht="37.5" x14ac:dyDescent="0.3">
      <c r="C1163" s="168">
        <v>72</v>
      </c>
      <c r="D1163" s="63" t="s">
        <v>919</v>
      </c>
      <c r="E1163" s="168">
        <v>1982</v>
      </c>
      <c r="F1163" s="168"/>
      <c r="G1163" s="168" t="s">
        <v>34</v>
      </c>
      <c r="H1163" s="168">
        <v>5</v>
      </c>
      <c r="I1163" s="167">
        <f t="shared" si="124"/>
        <v>5369.58</v>
      </c>
      <c r="J1163" s="169">
        <v>2983.1</v>
      </c>
      <c r="K1163" s="64" t="s">
        <v>42</v>
      </c>
      <c r="L1163" s="171">
        <f t="shared" si="120"/>
        <v>859132.8</v>
      </c>
      <c r="M1163" s="171">
        <f t="shared" si="121"/>
        <v>83550.664799999999</v>
      </c>
      <c r="N1163" s="171">
        <f t="shared" si="122"/>
        <v>942683.46480000007</v>
      </c>
      <c r="O1163" s="105">
        <v>160</v>
      </c>
      <c r="P1163" s="171">
        <v>15.56</v>
      </c>
      <c r="Q1163" s="170"/>
      <c r="R1163" s="102"/>
      <c r="S1163" s="170" t="s">
        <v>265</v>
      </c>
      <c r="T1163" s="170" t="s">
        <v>596</v>
      </c>
      <c r="U1163" s="96"/>
      <c r="V1163" s="99"/>
      <c r="W1163" s="99"/>
    </row>
    <row r="1164" spans="2:23" ht="37.5" x14ac:dyDescent="0.3">
      <c r="C1164" s="168">
        <v>73</v>
      </c>
      <c r="D1164" s="63" t="s">
        <v>920</v>
      </c>
      <c r="E1164" s="168">
        <v>1970</v>
      </c>
      <c r="F1164" s="168"/>
      <c r="G1164" s="168" t="s">
        <v>34</v>
      </c>
      <c r="H1164" s="168">
        <v>5</v>
      </c>
      <c r="I1164" s="167">
        <v>6436.6</v>
      </c>
      <c r="J1164" s="169">
        <v>3897.2</v>
      </c>
      <c r="K1164" s="64" t="s">
        <v>42</v>
      </c>
      <c r="L1164" s="171">
        <f t="shared" si="120"/>
        <v>1029856</v>
      </c>
      <c r="M1164" s="171">
        <f t="shared" si="121"/>
        <v>100153.49600000001</v>
      </c>
      <c r="N1164" s="171">
        <f t="shared" si="122"/>
        <v>1130009.496</v>
      </c>
      <c r="O1164" s="105">
        <v>160</v>
      </c>
      <c r="P1164" s="171">
        <v>15.56</v>
      </c>
      <c r="Q1164" s="170"/>
      <c r="R1164" s="102"/>
      <c r="S1164" s="170" t="s">
        <v>265</v>
      </c>
      <c r="T1164" s="170" t="s">
        <v>596</v>
      </c>
      <c r="U1164" s="96"/>
      <c r="V1164" s="99"/>
      <c r="W1164" s="99"/>
    </row>
    <row r="1165" spans="2:23" ht="37.5" x14ac:dyDescent="0.3">
      <c r="C1165" s="168">
        <v>74</v>
      </c>
      <c r="D1165" s="63" t="s">
        <v>921</v>
      </c>
      <c r="E1165" s="168">
        <v>1999</v>
      </c>
      <c r="F1165" s="168"/>
      <c r="G1165" s="168" t="s">
        <v>922</v>
      </c>
      <c r="H1165" s="168">
        <v>5</v>
      </c>
      <c r="I1165" s="167">
        <v>1380.4</v>
      </c>
      <c r="J1165" s="169">
        <v>762.8</v>
      </c>
      <c r="K1165" s="64" t="s">
        <v>229</v>
      </c>
      <c r="L1165" s="171">
        <f t="shared" ref="L1165:L1170" si="125">O1165*I1165</f>
        <v>1378508.8520000002</v>
      </c>
      <c r="M1165" s="171">
        <f t="shared" ref="M1165:M1170" si="126">I1165*P1165</f>
        <v>29499.148000000005</v>
      </c>
      <c r="N1165" s="171">
        <f t="shared" ref="N1165:N1170" si="127">L1165+M1165</f>
        <v>1408008.0000000002</v>
      </c>
      <c r="O1165" s="105">
        <v>998.63</v>
      </c>
      <c r="P1165" s="171">
        <v>21.37</v>
      </c>
      <c r="Q1165" s="170"/>
      <c r="R1165" s="102"/>
      <c r="S1165" s="170" t="s">
        <v>265</v>
      </c>
      <c r="T1165" s="170" t="s">
        <v>596</v>
      </c>
      <c r="U1165" s="96"/>
      <c r="V1165" s="99"/>
      <c r="W1165" s="99"/>
    </row>
    <row r="1166" spans="2:23" ht="37.5" x14ac:dyDescent="0.3">
      <c r="C1166" s="168">
        <v>75</v>
      </c>
      <c r="D1166" s="63" t="s">
        <v>923</v>
      </c>
      <c r="E1166" s="168">
        <v>1977</v>
      </c>
      <c r="F1166" s="168"/>
      <c r="G1166" s="168" t="s">
        <v>924</v>
      </c>
      <c r="H1166" s="168">
        <v>5</v>
      </c>
      <c r="I1166" s="167">
        <f>J1166*1.8</f>
        <v>6734.808</v>
      </c>
      <c r="J1166" s="169">
        <v>3741.56</v>
      </c>
      <c r="K1166" s="64" t="s">
        <v>42</v>
      </c>
      <c r="L1166" s="171">
        <f t="shared" si="125"/>
        <v>1035274.68576</v>
      </c>
      <c r="M1166" s="171">
        <f t="shared" si="126"/>
        <v>104456.87208</v>
      </c>
      <c r="N1166" s="171">
        <f t="shared" si="127"/>
        <v>1139731.5578399999</v>
      </c>
      <c r="O1166" s="105">
        <v>153.72</v>
      </c>
      <c r="P1166" s="171">
        <v>15.51</v>
      </c>
      <c r="Q1166" s="170"/>
      <c r="R1166" s="102"/>
      <c r="S1166" s="170" t="s">
        <v>265</v>
      </c>
      <c r="T1166" s="170" t="s">
        <v>596</v>
      </c>
      <c r="U1166" s="96"/>
      <c r="V1166" s="99"/>
      <c r="W1166" s="99"/>
    </row>
    <row r="1167" spans="2:23" ht="37.5" x14ac:dyDescent="0.3">
      <c r="C1167" s="168">
        <v>76</v>
      </c>
      <c r="D1167" s="63" t="s">
        <v>925</v>
      </c>
      <c r="E1167" s="168">
        <v>1981</v>
      </c>
      <c r="F1167" s="168"/>
      <c r="G1167" s="168" t="s">
        <v>34</v>
      </c>
      <c r="H1167" s="168">
        <v>5</v>
      </c>
      <c r="I1167" s="167">
        <f>J1167*1.8</f>
        <v>4539.42</v>
      </c>
      <c r="J1167" s="169">
        <v>2521.9</v>
      </c>
      <c r="K1167" s="64" t="s">
        <v>42</v>
      </c>
      <c r="L1167" s="171">
        <f t="shared" si="125"/>
        <v>726307.2</v>
      </c>
      <c r="M1167" s="171">
        <f t="shared" si="126"/>
        <v>70633.375200000009</v>
      </c>
      <c r="N1167" s="171">
        <f t="shared" si="127"/>
        <v>796940.57519999996</v>
      </c>
      <c r="O1167" s="105">
        <v>160</v>
      </c>
      <c r="P1167" s="171">
        <v>15.56</v>
      </c>
      <c r="Q1167" s="170"/>
      <c r="R1167" s="102"/>
      <c r="S1167" s="170" t="s">
        <v>265</v>
      </c>
      <c r="T1167" s="170" t="s">
        <v>596</v>
      </c>
      <c r="U1167" s="96"/>
      <c r="V1167" s="99"/>
      <c r="W1167" s="99"/>
    </row>
    <row r="1168" spans="2:23" ht="37.5" x14ac:dyDescent="0.3">
      <c r="B1168" s="168" t="s">
        <v>804</v>
      </c>
      <c r="C1168" s="168">
        <v>77</v>
      </c>
      <c r="D1168" s="63" t="s">
        <v>926</v>
      </c>
      <c r="E1168" s="168">
        <v>1984</v>
      </c>
      <c r="G1168" s="168" t="s">
        <v>83</v>
      </c>
      <c r="H1168" s="168">
        <v>5</v>
      </c>
      <c r="I1168" s="167">
        <f>J1168*1.8</f>
        <v>11080.619999999999</v>
      </c>
      <c r="J1168" s="169">
        <v>6155.9</v>
      </c>
      <c r="K1168" s="64" t="s">
        <v>42</v>
      </c>
      <c r="L1168" s="171">
        <f t="shared" si="125"/>
        <v>1703312.9063999997</v>
      </c>
      <c r="M1168" s="171">
        <f t="shared" si="126"/>
        <v>171860.41619999998</v>
      </c>
      <c r="N1168" s="171">
        <f t="shared" si="127"/>
        <v>1875173.3225999996</v>
      </c>
      <c r="O1168" s="105">
        <v>153.72</v>
      </c>
      <c r="P1168" s="171">
        <v>15.51</v>
      </c>
      <c r="Q1168" s="170"/>
      <c r="R1168" s="102"/>
      <c r="S1168" s="170" t="s">
        <v>265</v>
      </c>
      <c r="T1168" s="170" t="s">
        <v>596</v>
      </c>
      <c r="U1168" s="96" t="s">
        <v>804</v>
      </c>
      <c r="V1168" s="99"/>
      <c r="W1168" s="99"/>
    </row>
    <row r="1169" spans="1:44" ht="37.5" x14ac:dyDescent="0.3">
      <c r="C1169" s="168">
        <v>78</v>
      </c>
      <c r="D1169" s="63" t="s">
        <v>927</v>
      </c>
      <c r="E1169" s="168">
        <v>1984</v>
      </c>
      <c r="F1169" s="168">
        <v>2017</v>
      </c>
      <c r="G1169" s="168" t="s">
        <v>34</v>
      </c>
      <c r="H1169" s="168">
        <v>9</v>
      </c>
      <c r="I1169" s="167">
        <f>J1169*1.8</f>
        <v>2342.34</v>
      </c>
      <c r="J1169" s="169">
        <v>1301.3</v>
      </c>
      <c r="K1169" s="64" t="s">
        <v>42</v>
      </c>
      <c r="L1169" s="171">
        <f t="shared" si="125"/>
        <v>372853.68120000005</v>
      </c>
      <c r="M1169" s="171">
        <f t="shared" si="126"/>
        <v>7987.3794000000007</v>
      </c>
      <c r="N1169" s="171">
        <f t="shared" si="127"/>
        <v>380841.06060000003</v>
      </c>
      <c r="O1169" s="105">
        <v>159.18</v>
      </c>
      <c r="P1169" s="171">
        <v>3.41</v>
      </c>
      <c r="Q1169" s="170"/>
      <c r="R1169" s="102"/>
      <c r="S1169" s="170" t="s">
        <v>265</v>
      </c>
      <c r="T1169" s="170" t="s">
        <v>596</v>
      </c>
      <c r="U1169" s="96"/>
      <c r="V1169" s="99"/>
      <c r="W1169" s="99"/>
    </row>
    <row r="1170" spans="1:44" ht="37.5" x14ac:dyDescent="0.3">
      <c r="C1170" s="168">
        <v>79</v>
      </c>
      <c r="D1170" s="63" t="s">
        <v>928</v>
      </c>
      <c r="E1170" s="168">
        <v>1981</v>
      </c>
      <c r="F1170" s="168"/>
      <c r="G1170" s="168" t="s">
        <v>34</v>
      </c>
      <c r="H1170" s="168">
        <v>5</v>
      </c>
      <c r="I1170" s="167">
        <f>J1170*1.8</f>
        <v>6116.58</v>
      </c>
      <c r="J1170" s="169">
        <v>3398.1</v>
      </c>
      <c r="K1170" s="64" t="s">
        <v>42</v>
      </c>
      <c r="L1170" s="171">
        <f t="shared" si="125"/>
        <v>978652.8</v>
      </c>
      <c r="M1170" s="171">
        <f t="shared" si="126"/>
        <v>95173.984800000006</v>
      </c>
      <c r="N1170" s="171">
        <f t="shared" si="127"/>
        <v>1073826.7848</v>
      </c>
      <c r="O1170" s="105">
        <v>160</v>
      </c>
      <c r="P1170" s="171">
        <v>15.56</v>
      </c>
      <c r="Q1170" s="170"/>
      <c r="R1170" s="102"/>
      <c r="S1170" s="170" t="s">
        <v>265</v>
      </c>
      <c r="T1170" s="170" t="s">
        <v>596</v>
      </c>
      <c r="U1170" s="96"/>
      <c r="V1170" s="99"/>
      <c r="W1170" s="99"/>
    </row>
    <row r="1171" spans="1:44" s="61" customFormat="1" x14ac:dyDescent="0.3">
      <c r="A1171" s="133"/>
      <c r="B1171" s="1">
        <f>C1178+C1182+C1191+C1227+C1234+C1242+C1288+C1300+C1309+C1342+C1346+C1354+C1374+C1869+C1387+C1394+C1411+C1415+C1418+C1424+C1611</f>
        <v>339</v>
      </c>
      <c r="C1171" s="32"/>
      <c r="D1171" s="62" t="s">
        <v>264</v>
      </c>
      <c r="E1171" s="32"/>
      <c r="F1171" s="32"/>
      <c r="G1171" s="32"/>
      <c r="H1171" s="32"/>
      <c r="I1171" s="26"/>
      <c r="J1171" s="26"/>
      <c r="K1171" s="25"/>
      <c r="L1171" s="26">
        <f>L1172+L1425</f>
        <v>304922217.05879998</v>
      </c>
      <c r="M1171" s="30">
        <f>M1172+M1425</f>
        <v>15116223.465859996</v>
      </c>
      <c r="N1171" s="30">
        <f>N1172+N1425</f>
        <v>320038440.52465999</v>
      </c>
      <c r="P1171" s="147"/>
      <c r="Q1171" s="30"/>
      <c r="R1171" s="30"/>
      <c r="S1171" s="30"/>
      <c r="T1171" s="147"/>
    </row>
    <row r="1172" spans="1:44" s="61" customFormat="1" x14ac:dyDescent="0.3">
      <c r="A1172" s="133"/>
      <c r="B1172" s="1"/>
      <c r="C1172" s="32"/>
      <c r="D1172" s="62" t="s">
        <v>31</v>
      </c>
      <c r="E1172" s="32"/>
      <c r="F1172" s="32"/>
      <c r="G1172" s="32"/>
      <c r="H1172" s="32"/>
      <c r="I1172" s="26"/>
      <c r="J1172" s="26"/>
      <c r="K1172" s="25"/>
      <c r="L1172" s="26">
        <f>L1173+L1179+L1183+L1192+L1230+L1235+L1243+L1289+L1302+L1314+L1343+L1347+L1355+L1376+L1388+L1395+L1412+L1416+L1420</f>
        <v>142340032.99050003</v>
      </c>
      <c r="M1172" s="30">
        <f>M1173+M1179+M1183+M1192+M1230+M1235+M1243+M1289+M1302+M1314+M1343+M1347+M1355+M1376+M1388+M1395+M1412+M1416+M1420</f>
        <v>7550887.5940999985</v>
      </c>
      <c r="N1172" s="30">
        <f>N1173+N1179+N1183+N1192+N1230+N1235+N1243+N1289+N1302+N1314+N1343+N1347+N1355+N1376+N1388+N1395+N1412+N1416+N1420</f>
        <v>149890920.5846</v>
      </c>
      <c r="P1172" s="147"/>
      <c r="Q1172" s="30"/>
      <c r="R1172" s="30"/>
      <c r="S1172" s="147"/>
      <c r="T1172" s="147"/>
    </row>
    <row r="1173" spans="1:44" s="61" customFormat="1" x14ac:dyDescent="0.3">
      <c r="A1173" s="133"/>
      <c r="B1173" s="1"/>
      <c r="C1173" s="32"/>
      <c r="D1173" s="62" t="s">
        <v>32</v>
      </c>
      <c r="E1173" s="32"/>
      <c r="F1173" s="32"/>
      <c r="G1173" s="32"/>
      <c r="H1173" s="32"/>
      <c r="I1173" s="26"/>
      <c r="J1173" s="26"/>
      <c r="K1173" s="25"/>
      <c r="L1173" s="26">
        <f>SUM(L1174:L1178)</f>
        <v>1554678.5119999999</v>
      </c>
      <c r="M1173" s="30">
        <f>SUM(M1174:M1178)</f>
        <v>154111.28</v>
      </c>
      <c r="N1173" s="30">
        <f>SUM(N1174:N1178)</f>
        <v>1708789.7919999999</v>
      </c>
      <c r="P1173" s="147"/>
      <c r="Q1173" s="30"/>
      <c r="R1173" s="30"/>
      <c r="S1173" s="30"/>
    </row>
    <row r="1174" spans="1:44" ht="37.5" x14ac:dyDescent="0.3">
      <c r="C1174" s="144">
        <v>1</v>
      </c>
      <c r="D1174" s="63" t="s">
        <v>33</v>
      </c>
      <c r="E1174" s="144">
        <v>1994</v>
      </c>
      <c r="F1174" s="144"/>
      <c r="G1174" s="144" t="s">
        <v>34</v>
      </c>
      <c r="H1174" s="144">
        <v>2</v>
      </c>
      <c r="I1174" s="142">
        <v>2039.5</v>
      </c>
      <c r="J1174" s="144">
        <v>678.4</v>
      </c>
      <c r="K1174" s="64" t="s">
        <v>42</v>
      </c>
      <c r="L1174" s="142">
        <f>I1174*O1174</f>
        <v>312736.93</v>
      </c>
      <c r="M1174" s="147">
        <f>I1174*P1174</f>
        <v>31000.399999999998</v>
      </c>
      <c r="N1174" s="147">
        <f>L1174+M1174</f>
        <v>343737.33</v>
      </c>
      <c r="O1174" s="147">
        <v>153.34</v>
      </c>
      <c r="P1174" s="147">
        <v>15.2</v>
      </c>
      <c r="Q1174" s="147"/>
      <c r="R1174" s="147" t="s">
        <v>37</v>
      </c>
      <c r="S1174" s="146" t="s">
        <v>37</v>
      </c>
      <c r="T1174" s="146" t="s">
        <v>265</v>
      </c>
    </row>
    <row r="1175" spans="1:44" s="6" customFormat="1" ht="37.5" x14ac:dyDescent="0.3">
      <c r="C1175" s="144">
        <v>2</v>
      </c>
      <c r="D1175" s="63" t="s">
        <v>266</v>
      </c>
      <c r="E1175" s="144">
        <v>1980</v>
      </c>
      <c r="F1175" s="144"/>
      <c r="G1175" s="144" t="s">
        <v>34</v>
      </c>
      <c r="H1175" s="144">
        <v>2</v>
      </c>
      <c r="I1175" s="142">
        <v>2113.4</v>
      </c>
      <c r="J1175" s="144">
        <v>835</v>
      </c>
      <c r="K1175" s="64" t="s">
        <v>42</v>
      </c>
      <c r="L1175" s="142">
        <f>I1175*O1175</f>
        <v>324068.75599999999</v>
      </c>
      <c r="M1175" s="147">
        <f>I1175*P1175</f>
        <v>32123.68</v>
      </c>
      <c r="N1175" s="147">
        <f>L1175+M1175</f>
        <v>356192.43599999999</v>
      </c>
      <c r="O1175" s="147">
        <v>153.34</v>
      </c>
      <c r="P1175" s="147">
        <v>15.2</v>
      </c>
      <c r="Q1175" s="30"/>
      <c r="R1175" s="147" t="s">
        <v>37</v>
      </c>
      <c r="S1175" s="146" t="s">
        <v>37</v>
      </c>
      <c r="T1175" s="146" t="s">
        <v>265</v>
      </c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s="6" customFormat="1" ht="37.5" x14ac:dyDescent="0.3">
      <c r="C1176" s="144">
        <v>3</v>
      </c>
      <c r="D1176" s="63" t="s">
        <v>39</v>
      </c>
      <c r="E1176" s="144">
        <v>1978</v>
      </c>
      <c r="F1176" s="144"/>
      <c r="G1176" s="144" t="s">
        <v>34</v>
      </c>
      <c r="H1176" s="144">
        <v>2</v>
      </c>
      <c r="I1176" s="142">
        <v>2165.6999999999998</v>
      </c>
      <c r="J1176" s="144">
        <v>849.6</v>
      </c>
      <c r="K1176" s="64" t="s">
        <v>42</v>
      </c>
      <c r="L1176" s="142">
        <f>I1176*O1176</f>
        <v>332088.43799999997</v>
      </c>
      <c r="M1176" s="147">
        <f>I1176*P1176</f>
        <v>32918.639999999992</v>
      </c>
      <c r="N1176" s="147">
        <f>L1176+M1176</f>
        <v>365007.07799999998</v>
      </c>
      <c r="O1176" s="147">
        <v>153.34</v>
      </c>
      <c r="P1176" s="147">
        <v>15.2</v>
      </c>
      <c r="Q1176" s="30"/>
      <c r="R1176" s="147" t="s">
        <v>37</v>
      </c>
      <c r="S1176" s="146" t="s">
        <v>37</v>
      </c>
      <c r="T1176" s="146" t="s">
        <v>265</v>
      </c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s="6" customFormat="1" ht="37.5" x14ac:dyDescent="0.3">
      <c r="C1177" s="144">
        <v>4</v>
      </c>
      <c r="D1177" s="63" t="s">
        <v>267</v>
      </c>
      <c r="E1177" s="144">
        <v>1975</v>
      </c>
      <c r="F1177" s="144"/>
      <c r="G1177" s="144" t="s">
        <v>34</v>
      </c>
      <c r="H1177" s="144">
        <v>2</v>
      </c>
      <c r="I1177" s="142">
        <v>1778.9</v>
      </c>
      <c r="J1177" s="144">
        <v>684.2</v>
      </c>
      <c r="K1177" s="64" t="s">
        <v>42</v>
      </c>
      <c r="L1177" s="142">
        <f>I1177*O1177</f>
        <v>272776.52600000001</v>
      </c>
      <c r="M1177" s="147">
        <f>I1177*P1177</f>
        <v>27039.279999999999</v>
      </c>
      <c r="N1177" s="147">
        <f>L1177+M1177</f>
        <v>299815.80599999998</v>
      </c>
      <c r="O1177" s="147">
        <v>153.34</v>
      </c>
      <c r="P1177" s="147">
        <v>15.2</v>
      </c>
      <c r="Q1177" s="30"/>
      <c r="R1177" s="147" t="s">
        <v>37</v>
      </c>
      <c r="S1177" s="146" t="s">
        <v>37</v>
      </c>
      <c r="T1177" s="146" t="s">
        <v>265</v>
      </c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s="6" customFormat="1" ht="37.5" x14ac:dyDescent="0.3">
      <c r="C1178" s="144">
        <v>5</v>
      </c>
      <c r="D1178" s="63" t="s">
        <v>268</v>
      </c>
      <c r="E1178" s="144">
        <v>1985</v>
      </c>
      <c r="F1178" s="144"/>
      <c r="G1178" s="144" t="s">
        <v>34</v>
      </c>
      <c r="H1178" s="144">
        <v>2</v>
      </c>
      <c r="I1178" s="142">
        <v>2041.4</v>
      </c>
      <c r="J1178" s="144">
        <v>968.5</v>
      </c>
      <c r="K1178" s="64" t="s">
        <v>42</v>
      </c>
      <c r="L1178" s="142">
        <f>I1178*O1178</f>
        <v>313007.86200000002</v>
      </c>
      <c r="M1178" s="147">
        <f>I1178*P1178</f>
        <v>31029.279999999999</v>
      </c>
      <c r="N1178" s="147">
        <f>L1178+M1178</f>
        <v>344037.14199999999</v>
      </c>
      <c r="O1178" s="147">
        <v>153.33000000000001</v>
      </c>
      <c r="P1178" s="147">
        <v>15.2</v>
      </c>
      <c r="Q1178" s="30"/>
      <c r="R1178" s="147" t="s">
        <v>37</v>
      </c>
      <c r="S1178" s="146" t="s">
        <v>37</v>
      </c>
      <c r="T1178" s="146" t="s">
        <v>265</v>
      </c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s="65" customFormat="1" x14ac:dyDescent="0.3">
      <c r="C1179" s="32"/>
      <c r="D1179" s="62" t="s">
        <v>43</v>
      </c>
      <c r="E1179" s="32"/>
      <c r="F1179" s="32"/>
      <c r="G1179" s="32"/>
      <c r="H1179" s="32"/>
      <c r="I1179" s="26"/>
      <c r="J1179" s="32"/>
      <c r="K1179" s="27"/>
      <c r="L1179" s="26">
        <f>SUM(L1180:L1182)</f>
        <v>1141333.8756000001</v>
      </c>
      <c r="M1179" s="30">
        <f>SUM(M1180:M1182)</f>
        <v>105711.38099999999</v>
      </c>
      <c r="N1179" s="30">
        <f>SUM(N1180:N1182)</f>
        <v>1247045.2566</v>
      </c>
      <c r="O1179" s="30"/>
      <c r="P1179" s="147"/>
      <c r="Q1179" s="30"/>
      <c r="R1179" s="30"/>
      <c r="S1179" s="147"/>
      <c r="T1179" s="47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</row>
    <row r="1180" spans="1:44" s="6" customFormat="1" ht="37.5" x14ac:dyDescent="0.3">
      <c r="C1180" s="144">
        <v>1</v>
      </c>
      <c r="D1180" s="63" t="s">
        <v>269</v>
      </c>
      <c r="E1180" s="144">
        <v>1976</v>
      </c>
      <c r="F1180" s="144"/>
      <c r="G1180" s="144" t="s">
        <v>34</v>
      </c>
      <c r="H1180" s="144">
        <v>3</v>
      </c>
      <c r="I1180" s="142">
        <v>1947.3</v>
      </c>
      <c r="J1180" s="144">
        <v>1436.8</v>
      </c>
      <c r="K1180" s="64" t="s">
        <v>42</v>
      </c>
      <c r="L1180" s="142">
        <f>I1180*O1180</f>
        <v>418533.18900000001</v>
      </c>
      <c r="M1180" s="147">
        <f>I1180*P1180</f>
        <v>34058.276999999995</v>
      </c>
      <c r="N1180" s="147">
        <f>L1180+M1180</f>
        <v>452591.46600000001</v>
      </c>
      <c r="O1180" s="147">
        <v>214.93</v>
      </c>
      <c r="P1180" s="147">
        <v>17.489999999999998</v>
      </c>
      <c r="Q1180" s="147"/>
      <c r="R1180" s="147" t="s">
        <v>37</v>
      </c>
      <c r="S1180" s="146" t="s">
        <v>37</v>
      </c>
      <c r="T1180" s="146" t="s">
        <v>265</v>
      </c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s="6" customFormat="1" ht="37.5" x14ac:dyDescent="0.3">
      <c r="C1181" s="144">
        <v>2</v>
      </c>
      <c r="D1181" s="63" t="s">
        <v>270</v>
      </c>
      <c r="E1181" s="144">
        <v>1977</v>
      </c>
      <c r="F1181" s="144"/>
      <c r="G1181" s="144" t="s">
        <v>34</v>
      </c>
      <c r="H1181" s="144">
        <v>2</v>
      </c>
      <c r="I1181" s="142">
        <v>2385.92</v>
      </c>
      <c r="J1181" s="144">
        <v>1044.78</v>
      </c>
      <c r="K1181" s="64" t="s">
        <v>42</v>
      </c>
      <c r="L1181" s="142">
        <f>I1181*O1181</f>
        <v>365833.11360000004</v>
      </c>
      <c r="M1181" s="147">
        <f>I1181*P1181</f>
        <v>36265.983999999997</v>
      </c>
      <c r="N1181" s="147">
        <f>L1181+M1181</f>
        <v>402099.09760000004</v>
      </c>
      <c r="O1181" s="147">
        <v>153.33000000000001</v>
      </c>
      <c r="P1181" s="147">
        <v>15.2</v>
      </c>
      <c r="Q1181" s="30"/>
      <c r="R1181" s="147" t="s">
        <v>37</v>
      </c>
      <c r="S1181" s="146" t="s">
        <v>37</v>
      </c>
      <c r="T1181" s="146" t="s">
        <v>265</v>
      </c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s="6" customFormat="1" ht="37.5" x14ac:dyDescent="0.3">
      <c r="C1182" s="144">
        <v>3</v>
      </c>
      <c r="D1182" s="63" t="s">
        <v>271</v>
      </c>
      <c r="E1182" s="144">
        <v>1983</v>
      </c>
      <c r="F1182" s="144"/>
      <c r="G1182" s="144" t="s">
        <v>34</v>
      </c>
      <c r="H1182" s="144">
        <v>2</v>
      </c>
      <c r="I1182" s="142">
        <v>2328.1</v>
      </c>
      <c r="J1182" s="144">
        <v>1048.5</v>
      </c>
      <c r="K1182" s="64" t="s">
        <v>42</v>
      </c>
      <c r="L1182" s="142">
        <f>I1182*O1182</f>
        <v>356967.57300000003</v>
      </c>
      <c r="M1182" s="147">
        <f>I1182*P1182</f>
        <v>35387.119999999995</v>
      </c>
      <c r="N1182" s="147">
        <f>L1182+M1182</f>
        <v>392354.69300000003</v>
      </c>
      <c r="O1182" s="147">
        <v>153.33000000000001</v>
      </c>
      <c r="P1182" s="147">
        <v>15.2</v>
      </c>
      <c r="Q1182" s="30"/>
      <c r="R1182" s="147" t="s">
        <v>37</v>
      </c>
      <c r="S1182" s="146" t="s">
        <v>37</v>
      </c>
      <c r="T1182" s="146" t="s">
        <v>265</v>
      </c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s="65" customFormat="1" x14ac:dyDescent="0.3">
      <c r="C1183" s="32"/>
      <c r="D1183" s="62" t="s">
        <v>46</v>
      </c>
      <c r="E1183" s="32"/>
      <c r="F1183" s="32"/>
      <c r="G1183" s="32"/>
      <c r="H1183" s="32"/>
      <c r="I1183" s="26"/>
      <c r="J1183" s="32"/>
      <c r="K1183" s="27"/>
      <c r="L1183" s="26">
        <f>SUM(L1184:L1191)</f>
        <v>2388896.33</v>
      </c>
      <c r="M1183" s="30">
        <f>SUM(M1184:M1191)</f>
        <v>169820.74179999999</v>
      </c>
      <c r="N1183" s="30">
        <f>SUM(N1184:N1191)</f>
        <v>2558717.0718</v>
      </c>
      <c r="O1183" s="30"/>
      <c r="P1183" s="147"/>
      <c r="Q1183" s="30"/>
      <c r="R1183" s="147"/>
      <c r="S1183" s="147"/>
      <c r="T1183" s="47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61"/>
    </row>
    <row r="1184" spans="1:44" s="6" customFormat="1" ht="37.5" x14ac:dyDescent="0.3">
      <c r="C1184" s="144">
        <v>1</v>
      </c>
      <c r="D1184" s="63" t="s">
        <v>272</v>
      </c>
      <c r="E1184" s="144">
        <v>1969</v>
      </c>
      <c r="F1184" s="144"/>
      <c r="G1184" s="144" t="s">
        <v>34</v>
      </c>
      <c r="H1184" s="144">
        <v>2</v>
      </c>
      <c r="I1184" s="142">
        <v>1285.5999999999999</v>
      </c>
      <c r="J1184" s="144">
        <v>717.11</v>
      </c>
      <c r="K1184" s="64" t="s">
        <v>45</v>
      </c>
      <c r="L1184" s="142">
        <f>I1184*O1184</f>
        <v>573776.13599999994</v>
      </c>
      <c r="M1184" s="147">
        <f>I1184*P1184</f>
        <v>23063.664000000001</v>
      </c>
      <c r="N1184" s="147">
        <f t="shared" ref="N1184:N1191" si="128">L1184+M1184</f>
        <v>596839.79999999993</v>
      </c>
      <c r="O1184" s="147">
        <v>446.31</v>
      </c>
      <c r="P1184" s="147">
        <v>17.940000000000001</v>
      </c>
      <c r="Q1184" s="30"/>
      <c r="R1184" s="147" t="s">
        <v>37</v>
      </c>
      <c r="S1184" s="146" t="s">
        <v>37</v>
      </c>
      <c r="T1184" s="146" t="s">
        <v>265</v>
      </c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3:44" s="6" customFormat="1" ht="37.5" x14ac:dyDescent="0.3">
      <c r="C1185" s="144">
        <v>2</v>
      </c>
      <c r="D1185" s="63" t="s">
        <v>273</v>
      </c>
      <c r="E1185" s="144">
        <v>1990</v>
      </c>
      <c r="F1185" s="144"/>
      <c r="G1185" s="144" t="s">
        <v>34</v>
      </c>
      <c r="H1185" s="144">
        <v>3</v>
      </c>
      <c r="I1185" s="142">
        <v>2278.88</v>
      </c>
      <c r="J1185" s="144">
        <v>1296.3</v>
      </c>
      <c r="K1185" s="64" t="s">
        <v>42</v>
      </c>
      <c r="L1185" s="142">
        <f>I1185*O1185</f>
        <v>354365.84</v>
      </c>
      <c r="M1185" s="147">
        <f>I1185*P1185</f>
        <v>34114.833600000005</v>
      </c>
      <c r="N1185" s="147">
        <f t="shared" si="128"/>
        <v>388480.67360000004</v>
      </c>
      <c r="O1185" s="147">
        <v>155.5</v>
      </c>
      <c r="P1185" s="147">
        <v>14.97</v>
      </c>
      <c r="Q1185" s="30"/>
      <c r="R1185" s="147" t="s">
        <v>37</v>
      </c>
      <c r="S1185" s="146" t="s">
        <v>37</v>
      </c>
      <c r="T1185" s="146" t="s">
        <v>265</v>
      </c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3:44" s="6" customFormat="1" ht="37.5" x14ac:dyDescent="0.3">
      <c r="C1186" s="144">
        <v>3</v>
      </c>
      <c r="D1186" s="63" t="s">
        <v>47</v>
      </c>
      <c r="E1186" s="144">
        <v>1969</v>
      </c>
      <c r="F1186" s="144"/>
      <c r="G1186" s="144" t="s">
        <v>34</v>
      </c>
      <c r="H1186" s="144">
        <v>2</v>
      </c>
      <c r="I1186" s="142">
        <v>376.7</v>
      </c>
      <c r="J1186" s="144">
        <v>211.7</v>
      </c>
      <c r="K1186" s="64" t="s">
        <v>45</v>
      </c>
      <c r="L1186" s="142">
        <f>I1186*O1186</f>
        <v>168124.97699999998</v>
      </c>
      <c r="M1186" s="147">
        <f>I1186*P1186</f>
        <v>6757.9980000000005</v>
      </c>
      <c r="N1186" s="147">
        <f t="shared" si="128"/>
        <v>174882.97499999998</v>
      </c>
      <c r="O1186" s="147">
        <v>446.31</v>
      </c>
      <c r="P1186" s="147">
        <v>17.940000000000001</v>
      </c>
      <c r="Q1186" s="30"/>
      <c r="R1186" s="147" t="s">
        <v>37</v>
      </c>
      <c r="S1186" s="146" t="s">
        <v>37</v>
      </c>
      <c r="T1186" s="146" t="s">
        <v>265</v>
      </c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3:44" s="6" customFormat="1" ht="56.25" x14ac:dyDescent="0.3">
      <c r="C1187" s="144"/>
      <c r="D1187" s="63"/>
      <c r="E1187" s="144"/>
      <c r="F1187" s="144"/>
      <c r="G1187" s="144"/>
      <c r="H1187" s="144"/>
      <c r="I1187" s="142"/>
      <c r="J1187" s="144"/>
      <c r="K1187" s="64" t="s">
        <v>35</v>
      </c>
      <c r="L1187" s="142">
        <f>I1186*O1187</f>
        <v>21181.840999999997</v>
      </c>
      <c r="M1187" s="147">
        <f>I1186*P1187</f>
        <v>5194.6929999999993</v>
      </c>
      <c r="N1187" s="147">
        <f t="shared" si="128"/>
        <v>26376.533999999996</v>
      </c>
      <c r="O1187" s="147">
        <v>56.23</v>
      </c>
      <c r="P1187" s="147">
        <v>13.79</v>
      </c>
      <c r="Q1187" s="30"/>
      <c r="R1187" s="147" t="s">
        <v>37</v>
      </c>
      <c r="S1187" s="146" t="s">
        <v>37</v>
      </c>
      <c r="T1187" s="146" t="s">
        <v>265</v>
      </c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3:44" s="6" customFormat="1" ht="37.5" x14ac:dyDescent="0.3">
      <c r="C1188" s="144">
        <v>4</v>
      </c>
      <c r="D1188" s="63" t="s">
        <v>49</v>
      </c>
      <c r="E1188" s="144">
        <v>1969</v>
      </c>
      <c r="F1188" s="144"/>
      <c r="G1188" s="144" t="s">
        <v>34</v>
      </c>
      <c r="H1188" s="144">
        <v>2</v>
      </c>
      <c r="I1188" s="142">
        <v>867.6</v>
      </c>
      <c r="J1188" s="144">
        <v>578.4</v>
      </c>
      <c r="K1188" s="64" t="s">
        <v>45</v>
      </c>
      <c r="L1188" s="142">
        <f>I1188*O1188</f>
        <v>387218.55600000004</v>
      </c>
      <c r="M1188" s="147">
        <f>I1188*P1188</f>
        <v>15564.744000000002</v>
      </c>
      <c r="N1188" s="147">
        <f t="shared" si="128"/>
        <v>402783.30000000005</v>
      </c>
      <c r="O1188" s="147">
        <v>446.31</v>
      </c>
      <c r="P1188" s="147">
        <v>17.940000000000001</v>
      </c>
      <c r="Q1188" s="30"/>
      <c r="R1188" s="147" t="s">
        <v>37</v>
      </c>
      <c r="S1188" s="146" t="s">
        <v>37</v>
      </c>
      <c r="T1188" s="146" t="s">
        <v>265</v>
      </c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3:44" s="6" customFormat="1" ht="37.5" x14ac:dyDescent="0.3">
      <c r="C1189" s="144">
        <v>5</v>
      </c>
      <c r="D1189" s="63" t="s">
        <v>274</v>
      </c>
      <c r="E1189" s="144">
        <v>1985</v>
      </c>
      <c r="F1189" s="144"/>
      <c r="G1189" s="144" t="s">
        <v>34</v>
      </c>
      <c r="H1189" s="144">
        <v>3</v>
      </c>
      <c r="I1189" s="142">
        <v>1883.11</v>
      </c>
      <c r="J1189" s="144">
        <v>905.51</v>
      </c>
      <c r="K1189" s="64" t="s">
        <v>42</v>
      </c>
      <c r="L1189" s="142">
        <f>I1189*O1189</f>
        <v>292823.60499999998</v>
      </c>
      <c r="M1189" s="147">
        <f>I1189*P1189</f>
        <v>28190.1567</v>
      </c>
      <c r="N1189" s="147">
        <f t="shared" si="128"/>
        <v>321013.76169999997</v>
      </c>
      <c r="O1189" s="147">
        <v>155.5</v>
      </c>
      <c r="P1189" s="147">
        <v>14.97</v>
      </c>
      <c r="Q1189" s="30"/>
      <c r="R1189" s="147" t="s">
        <v>37</v>
      </c>
      <c r="S1189" s="146" t="s">
        <v>37</v>
      </c>
      <c r="T1189" s="146" t="s">
        <v>265</v>
      </c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3:44" s="6" customFormat="1" ht="37.5" x14ac:dyDescent="0.3">
      <c r="C1190" s="144">
        <v>6</v>
      </c>
      <c r="D1190" s="63" t="s">
        <v>275</v>
      </c>
      <c r="E1190" s="144">
        <v>1981</v>
      </c>
      <c r="F1190" s="144"/>
      <c r="G1190" s="144" t="s">
        <v>34</v>
      </c>
      <c r="H1190" s="144">
        <v>3</v>
      </c>
      <c r="I1190" s="142">
        <v>2035.98</v>
      </c>
      <c r="J1190" s="144">
        <v>1077.3</v>
      </c>
      <c r="K1190" s="64" t="s">
        <v>42</v>
      </c>
      <c r="L1190" s="142">
        <f>I1190*O1190</f>
        <v>316594.89</v>
      </c>
      <c r="M1190" s="147">
        <f>I1190*P1190</f>
        <v>30478.620600000002</v>
      </c>
      <c r="N1190" s="147">
        <f t="shared" si="128"/>
        <v>347073.51060000004</v>
      </c>
      <c r="O1190" s="147">
        <v>155.5</v>
      </c>
      <c r="P1190" s="147">
        <v>14.97</v>
      </c>
      <c r="Q1190" s="30"/>
      <c r="R1190" s="147" t="s">
        <v>37</v>
      </c>
      <c r="S1190" s="146" t="s">
        <v>37</v>
      </c>
      <c r="T1190" s="146" t="s">
        <v>265</v>
      </c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3:44" s="9" customFormat="1" ht="37.5" x14ac:dyDescent="0.3">
      <c r="C1191" s="144">
        <v>7</v>
      </c>
      <c r="D1191" s="63" t="s">
        <v>276</v>
      </c>
      <c r="E1191" s="144">
        <v>1979</v>
      </c>
      <c r="F1191" s="144"/>
      <c r="G1191" s="144" t="s">
        <v>34</v>
      </c>
      <c r="H1191" s="144">
        <v>3</v>
      </c>
      <c r="I1191" s="142">
        <v>1767.27</v>
      </c>
      <c r="J1191" s="144">
        <v>878.8</v>
      </c>
      <c r="K1191" s="64" t="s">
        <v>42</v>
      </c>
      <c r="L1191" s="142">
        <f>I1191*O1191</f>
        <v>274810.48499999999</v>
      </c>
      <c r="M1191" s="147">
        <f>I1191*P1191</f>
        <v>26456.031900000002</v>
      </c>
      <c r="N1191" s="147">
        <f t="shared" si="128"/>
        <v>301266.51689999999</v>
      </c>
      <c r="O1191" s="147">
        <v>155.5</v>
      </c>
      <c r="P1191" s="147">
        <v>14.97</v>
      </c>
      <c r="Q1191" s="30"/>
      <c r="R1191" s="147" t="s">
        <v>37</v>
      </c>
      <c r="S1191" s="146" t="s">
        <v>37</v>
      </c>
      <c r="T1191" s="146" t="s">
        <v>265</v>
      </c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3:44" s="66" customFormat="1" x14ac:dyDescent="0.3">
      <c r="C1192" s="32"/>
      <c r="D1192" s="62" t="s">
        <v>50</v>
      </c>
      <c r="E1192" s="32"/>
      <c r="F1192" s="32"/>
      <c r="G1192" s="32"/>
      <c r="H1192" s="32"/>
      <c r="I1192" s="26"/>
      <c r="J1192" s="32"/>
      <c r="K1192" s="27"/>
      <c r="L1192" s="26">
        <f>SUM(L1193:L1229)</f>
        <v>9643657.4367000032</v>
      </c>
      <c r="M1192" s="30">
        <f>SUM(M1193:M1229)</f>
        <v>623296.78500000003</v>
      </c>
      <c r="N1192" s="30">
        <f>SUM(N1193:N1229)</f>
        <v>10266954.221699998</v>
      </c>
      <c r="O1192" s="30"/>
      <c r="P1192" s="147"/>
      <c r="Q1192" s="30"/>
      <c r="R1192" s="30" t="s">
        <v>37</v>
      </c>
      <c r="S1192" s="30"/>
      <c r="T1192" s="47"/>
      <c r="U1192" s="61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</row>
    <row r="1193" spans="3:44" s="9" customFormat="1" ht="37.5" x14ac:dyDescent="0.3">
      <c r="C1193" s="144">
        <v>1</v>
      </c>
      <c r="D1193" s="63" t="s">
        <v>277</v>
      </c>
      <c r="E1193" s="144">
        <v>1963</v>
      </c>
      <c r="F1193" s="144"/>
      <c r="G1193" s="144" t="s">
        <v>34</v>
      </c>
      <c r="H1193" s="144">
        <v>2</v>
      </c>
      <c r="I1193" s="142">
        <v>556.79999999999995</v>
      </c>
      <c r="J1193" s="144">
        <v>323.2</v>
      </c>
      <c r="K1193" s="64" t="s">
        <v>42</v>
      </c>
      <c r="L1193" s="142">
        <f>I1193*O1193</f>
        <v>91175.999999999985</v>
      </c>
      <c r="M1193" s="147">
        <f>I1193*P1193</f>
        <v>8463.3599999999988</v>
      </c>
      <c r="N1193" s="147">
        <f t="shared" ref="N1193:N1229" si="129">L1193+M1193</f>
        <v>99639.359999999986</v>
      </c>
      <c r="O1193" s="147">
        <v>163.75</v>
      </c>
      <c r="P1193" s="147">
        <v>15.2</v>
      </c>
      <c r="Q1193" s="30"/>
      <c r="R1193" s="147" t="s">
        <v>37</v>
      </c>
      <c r="S1193" s="146" t="s">
        <v>37</v>
      </c>
      <c r="T1193" s="146" t="s">
        <v>265</v>
      </c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3:44" s="9" customFormat="1" ht="37.5" x14ac:dyDescent="0.3">
      <c r="C1194" s="144">
        <v>2</v>
      </c>
      <c r="D1194" s="63" t="s">
        <v>278</v>
      </c>
      <c r="E1194" s="144">
        <v>1980</v>
      </c>
      <c r="F1194" s="144"/>
      <c r="G1194" s="144" t="s">
        <v>34</v>
      </c>
      <c r="H1194" s="144">
        <v>3</v>
      </c>
      <c r="I1194" s="142">
        <v>1258.8</v>
      </c>
      <c r="J1194" s="144">
        <v>820.4</v>
      </c>
      <c r="K1194" s="64" t="s">
        <v>42</v>
      </c>
      <c r="L1194" s="142">
        <f>I1194*O1194</f>
        <v>219597.65999999997</v>
      </c>
      <c r="M1194" s="147">
        <f>I1194*P1194</f>
        <v>20870.903999999999</v>
      </c>
      <c r="N1194" s="147">
        <f t="shared" si="129"/>
        <v>240468.56399999998</v>
      </c>
      <c r="O1194" s="147">
        <v>174.45</v>
      </c>
      <c r="P1194" s="147">
        <v>16.579999999999998</v>
      </c>
      <c r="Q1194" s="30"/>
      <c r="R1194" s="147" t="s">
        <v>37</v>
      </c>
      <c r="S1194" s="146" t="s">
        <v>37</v>
      </c>
      <c r="T1194" s="146" t="s">
        <v>265</v>
      </c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3:44" s="9" customFormat="1" ht="56.25" x14ac:dyDescent="0.3">
      <c r="C1195" s="144">
        <v>3</v>
      </c>
      <c r="D1195" s="63" t="s">
        <v>279</v>
      </c>
      <c r="E1195" s="144">
        <v>1965</v>
      </c>
      <c r="F1195" s="144"/>
      <c r="G1195" s="144" t="s">
        <v>56</v>
      </c>
      <c r="H1195" s="144">
        <v>2</v>
      </c>
      <c r="I1195" s="142">
        <v>752.8</v>
      </c>
      <c r="J1195" s="144">
        <v>423.4</v>
      </c>
      <c r="K1195" s="64" t="s">
        <v>45</v>
      </c>
      <c r="L1195" s="142">
        <f>I1195*O1195</f>
        <v>295496.58399999997</v>
      </c>
      <c r="M1195" s="147">
        <f>I1195*P1195</f>
        <v>11721.096</v>
      </c>
      <c r="N1195" s="147">
        <f t="shared" si="129"/>
        <v>307217.68</v>
      </c>
      <c r="O1195" s="147">
        <v>392.53</v>
      </c>
      <c r="P1195" s="147">
        <v>15.57</v>
      </c>
      <c r="Q1195" s="30"/>
      <c r="R1195" s="147" t="s">
        <v>37</v>
      </c>
      <c r="S1195" s="146" t="s">
        <v>37</v>
      </c>
      <c r="T1195" s="146" t="s">
        <v>265</v>
      </c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3:44" s="9" customFormat="1" ht="37.5" x14ac:dyDescent="0.3">
      <c r="C1196" s="144">
        <v>4</v>
      </c>
      <c r="D1196" s="63" t="s">
        <v>280</v>
      </c>
      <c r="E1196" s="144">
        <v>1957</v>
      </c>
      <c r="F1196" s="144"/>
      <c r="G1196" s="144" t="s">
        <v>34</v>
      </c>
      <c r="H1196" s="144">
        <v>2</v>
      </c>
      <c r="I1196" s="142">
        <v>698.3</v>
      </c>
      <c r="J1196" s="144">
        <v>594</v>
      </c>
      <c r="K1196" s="64" t="s">
        <v>45</v>
      </c>
      <c r="L1196" s="142">
        <f>I1196*O1196</f>
        <v>311658.27299999999</v>
      </c>
      <c r="M1196" s="147">
        <f>I1196*P1196</f>
        <v>12527.502</v>
      </c>
      <c r="N1196" s="147">
        <f t="shared" si="129"/>
        <v>324185.77499999997</v>
      </c>
      <c r="O1196" s="147">
        <v>446.31</v>
      </c>
      <c r="P1196" s="147">
        <v>17.940000000000001</v>
      </c>
      <c r="Q1196" s="30"/>
      <c r="R1196" s="147" t="s">
        <v>37</v>
      </c>
      <c r="S1196" s="146" t="s">
        <v>37</v>
      </c>
      <c r="T1196" s="146" t="s">
        <v>265</v>
      </c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3:44" s="9" customFormat="1" ht="56.25" x14ac:dyDescent="0.3">
      <c r="C1197" s="144"/>
      <c r="D1197" s="63"/>
      <c r="E1197" s="144"/>
      <c r="F1197" s="144"/>
      <c r="G1197" s="144"/>
      <c r="H1197" s="144"/>
      <c r="I1197" s="142"/>
      <c r="J1197" s="144"/>
      <c r="K1197" s="64" t="s">
        <v>35</v>
      </c>
      <c r="L1197" s="142">
        <f>I1196*O1197</f>
        <v>39265.408999999992</v>
      </c>
      <c r="M1197" s="147">
        <f>I1196*P1197</f>
        <v>9629.5569999999989</v>
      </c>
      <c r="N1197" s="147">
        <f t="shared" si="129"/>
        <v>48894.965999999993</v>
      </c>
      <c r="O1197" s="147">
        <v>56.23</v>
      </c>
      <c r="P1197" s="147">
        <v>13.79</v>
      </c>
      <c r="Q1197" s="30"/>
      <c r="R1197" s="147" t="s">
        <v>37</v>
      </c>
      <c r="S1197" s="146" t="s">
        <v>37</v>
      </c>
      <c r="T1197" s="146" t="s">
        <v>265</v>
      </c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3:44" s="9" customFormat="1" ht="37.5" x14ac:dyDescent="0.3">
      <c r="C1198" s="144"/>
      <c r="D1198" s="63"/>
      <c r="E1198" s="144"/>
      <c r="F1198" s="144"/>
      <c r="G1198" s="144"/>
      <c r="H1198" s="144"/>
      <c r="I1198" s="142"/>
      <c r="J1198" s="144"/>
      <c r="K1198" s="64" t="s">
        <v>53</v>
      </c>
      <c r="L1198" s="142">
        <f>I1196*O1198</f>
        <v>24419.550999999996</v>
      </c>
      <c r="M1198" s="147">
        <f>I1196*P1198</f>
        <v>9308.3389999999999</v>
      </c>
      <c r="N1198" s="147">
        <f t="shared" si="129"/>
        <v>33727.89</v>
      </c>
      <c r="O1198" s="147">
        <v>34.97</v>
      </c>
      <c r="P1198" s="147">
        <v>13.33</v>
      </c>
      <c r="Q1198" s="30"/>
      <c r="R1198" s="147" t="s">
        <v>37</v>
      </c>
      <c r="S1198" s="146" t="s">
        <v>37</v>
      </c>
      <c r="T1198" s="146" t="s">
        <v>265</v>
      </c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3:44" s="9" customFormat="1" x14ac:dyDescent="0.3">
      <c r="C1199" s="144"/>
      <c r="D1199" s="63"/>
      <c r="E1199" s="144"/>
      <c r="F1199" s="144"/>
      <c r="G1199" s="144"/>
      <c r="H1199" s="144"/>
      <c r="I1199" s="142"/>
      <c r="J1199" s="144"/>
      <c r="K1199" s="64" t="s">
        <v>229</v>
      </c>
      <c r="L1199" s="142">
        <f>I1196*O1199</f>
        <v>783995.37599999993</v>
      </c>
      <c r="M1199" s="147">
        <f>I1196*P1199</f>
        <v>27366.376999999997</v>
      </c>
      <c r="N1199" s="147">
        <f t="shared" si="129"/>
        <v>811361.75299999991</v>
      </c>
      <c r="O1199" s="147">
        <v>1122.72</v>
      </c>
      <c r="P1199" s="147">
        <v>39.19</v>
      </c>
      <c r="Q1199" s="30"/>
      <c r="R1199" s="147" t="s">
        <v>37</v>
      </c>
      <c r="S1199" s="146" t="s">
        <v>37</v>
      </c>
      <c r="T1199" s="146" t="s">
        <v>265</v>
      </c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3:44" s="9" customFormat="1" ht="37.5" x14ac:dyDescent="0.3">
      <c r="C1200" s="144">
        <v>5</v>
      </c>
      <c r="D1200" s="63" t="s">
        <v>281</v>
      </c>
      <c r="E1200" s="144">
        <v>1978</v>
      </c>
      <c r="F1200" s="144"/>
      <c r="G1200" s="144" t="s">
        <v>34</v>
      </c>
      <c r="H1200" s="144">
        <v>3</v>
      </c>
      <c r="I1200" s="142">
        <v>2669.02</v>
      </c>
      <c r="J1200" s="144">
        <v>1265.0999999999999</v>
      </c>
      <c r="K1200" s="64" t="s">
        <v>42</v>
      </c>
      <c r="L1200" s="142">
        <f>I1200*O1200</f>
        <v>415032.61</v>
      </c>
      <c r="M1200" s="147">
        <f>I1200*P1200</f>
        <v>39955.229400000004</v>
      </c>
      <c r="N1200" s="147">
        <f t="shared" si="129"/>
        <v>454987.8394</v>
      </c>
      <c r="O1200" s="147">
        <v>155.5</v>
      </c>
      <c r="P1200" s="147">
        <v>14.97</v>
      </c>
      <c r="Q1200" s="147"/>
      <c r="R1200" s="147"/>
      <c r="S1200" s="146" t="s">
        <v>37</v>
      </c>
      <c r="T1200" s="146" t="s">
        <v>265</v>
      </c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3:44" s="9" customFormat="1" ht="37.5" x14ac:dyDescent="0.3">
      <c r="C1201" s="144">
        <v>6</v>
      </c>
      <c r="D1201" s="63" t="s">
        <v>282</v>
      </c>
      <c r="E1201" s="144">
        <v>1977</v>
      </c>
      <c r="F1201" s="144"/>
      <c r="G1201" s="144" t="s">
        <v>34</v>
      </c>
      <c r="H1201" s="144">
        <v>3</v>
      </c>
      <c r="I1201" s="142">
        <v>2626.1</v>
      </c>
      <c r="J1201" s="144">
        <v>1262.5</v>
      </c>
      <c r="K1201" s="64" t="s">
        <v>42</v>
      </c>
      <c r="L1201" s="142">
        <f>I1201*O1201</f>
        <v>408358.55</v>
      </c>
      <c r="M1201" s="147">
        <f>I1201*P1201</f>
        <v>39312.716999999997</v>
      </c>
      <c r="N1201" s="147">
        <f t="shared" si="129"/>
        <v>447671.26699999999</v>
      </c>
      <c r="O1201" s="147">
        <v>155.5</v>
      </c>
      <c r="P1201" s="147">
        <v>14.97</v>
      </c>
      <c r="Q1201" s="147"/>
      <c r="R1201" s="147"/>
      <c r="S1201" s="146" t="s">
        <v>37</v>
      </c>
      <c r="T1201" s="146" t="s">
        <v>265</v>
      </c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3:44" s="9" customFormat="1" ht="37.5" x14ac:dyDescent="0.3">
      <c r="C1202" s="144">
        <v>7</v>
      </c>
      <c r="D1202" s="63" t="s">
        <v>283</v>
      </c>
      <c r="E1202" s="144">
        <v>1970</v>
      </c>
      <c r="F1202" s="144"/>
      <c r="G1202" s="144" t="s">
        <v>34</v>
      </c>
      <c r="H1202" s="144">
        <v>2</v>
      </c>
      <c r="I1202" s="142">
        <v>1575.6</v>
      </c>
      <c r="J1202" s="144">
        <v>625</v>
      </c>
      <c r="K1202" s="64" t="s">
        <v>42</v>
      </c>
      <c r="L1202" s="142">
        <f>I1202*O1202</f>
        <v>241602.50399999999</v>
      </c>
      <c r="M1202" s="147">
        <f>I1202*P1202</f>
        <v>23949.119999999999</v>
      </c>
      <c r="N1202" s="147">
        <f t="shared" si="129"/>
        <v>265551.62400000001</v>
      </c>
      <c r="O1202" s="147">
        <v>153.34</v>
      </c>
      <c r="P1202" s="147">
        <v>15.2</v>
      </c>
      <c r="Q1202" s="147"/>
      <c r="R1202" s="147"/>
      <c r="S1202" s="146" t="s">
        <v>37</v>
      </c>
      <c r="T1202" s="146" t="s">
        <v>265</v>
      </c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3:44" s="9" customFormat="1" x14ac:dyDescent="0.3">
      <c r="C1203" s="144"/>
      <c r="D1203" s="63"/>
      <c r="E1203" s="144"/>
      <c r="F1203" s="144"/>
      <c r="G1203" s="144"/>
      <c r="H1203" s="144"/>
      <c r="I1203" s="142"/>
      <c r="J1203" s="144"/>
      <c r="K1203" s="64" t="s">
        <v>229</v>
      </c>
      <c r="L1203" s="142">
        <f>I1202*O1203</f>
        <v>1683780.696</v>
      </c>
      <c r="M1203" s="147">
        <f>I1202*P1203</f>
        <v>61747.763999999996</v>
      </c>
      <c r="N1203" s="147">
        <f t="shared" si="129"/>
        <v>1745528.46</v>
      </c>
      <c r="O1203" s="147">
        <v>1068.6600000000001</v>
      </c>
      <c r="P1203" s="147">
        <v>39.19</v>
      </c>
      <c r="Q1203" s="147"/>
      <c r="R1203" s="147"/>
      <c r="S1203" s="146" t="s">
        <v>37</v>
      </c>
      <c r="T1203" s="146" t="s">
        <v>265</v>
      </c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3:44" s="9" customFormat="1" ht="37.5" x14ac:dyDescent="0.3">
      <c r="C1204" s="144">
        <v>8</v>
      </c>
      <c r="D1204" s="63" t="s">
        <v>284</v>
      </c>
      <c r="E1204" s="144">
        <v>1975</v>
      </c>
      <c r="F1204" s="144"/>
      <c r="G1204" s="144" t="s">
        <v>34</v>
      </c>
      <c r="H1204" s="144">
        <v>3</v>
      </c>
      <c r="I1204" s="142">
        <v>2224</v>
      </c>
      <c r="J1204" s="144">
        <v>1091.7</v>
      </c>
      <c r="K1204" s="64" t="s">
        <v>42</v>
      </c>
      <c r="L1204" s="142">
        <f>I1204*O1204</f>
        <v>345832</v>
      </c>
      <c r="M1204" s="147">
        <f>I1204*P1204</f>
        <v>33293.279999999999</v>
      </c>
      <c r="N1204" s="147">
        <f t="shared" si="129"/>
        <v>379125.28</v>
      </c>
      <c r="O1204" s="147">
        <v>155.5</v>
      </c>
      <c r="P1204" s="147">
        <v>14.97</v>
      </c>
      <c r="Q1204" s="30"/>
      <c r="R1204" s="147"/>
      <c r="S1204" s="146" t="s">
        <v>37</v>
      </c>
      <c r="T1204" s="146" t="s">
        <v>265</v>
      </c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3:44" s="9" customFormat="1" ht="37.5" x14ac:dyDescent="0.3">
      <c r="C1205" s="144">
        <v>9</v>
      </c>
      <c r="D1205" s="63" t="s">
        <v>285</v>
      </c>
      <c r="E1205" s="144">
        <v>1976</v>
      </c>
      <c r="F1205" s="144"/>
      <c r="G1205" s="144" t="s">
        <v>34</v>
      </c>
      <c r="H1205" s="144">
        <v>3</v>
      </c>
      <c r="I1205" s="142">
        <v>2200.6</v>
      </c>
      <c r="J1205" s="144">
        <v>1083.5</v>
      </c>
      <c r="K1205" s="64" t="s">
        <v>42</v>
      </c>
      <c r="L1205" s="142">
        <f>I1205*O1205</f>
        <v>342193.3</v>
      </c>
      <c r="M1205" s="147">
        <f>I1205*P1205</f>
        <v>32942.982000000004</v>
      </c>
      <c r="N1205" s="147">
        <f t="shared" si="129"/>
        <v>375136.28200000001</v>
      </c>
      <c r="O1205" s="147">
        <v>155.5</v>
      </c>
      <c r="P1205" s="147">
        <v>14.97</v>
      </c>
      <c r="Q1205" s="147"/>
      <c r="R1205" s="147"/>
      <c r="S1205" s="146" t="s">
        <v>37</v>
      </c>
      <c r="T1205" s="146" t="s">
        <v>265</v>
      </c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3:44" s="9" customFormat="1" ht="37.5" x14ac:dyDescent="0.3">
      <c r="C1206" s="144">
        <v>10</v>
      </c>
      <c r="D1206" s="63" t="s">
        <v>286</v>
      </c>
      <c r="E1206" s="144">
        <v>1973</v>
      </c>
      <c r="F1206" s="144"/>
      <c r="G1206" s="144" t="s">
        <v>34</v>
      </c>
      <c r="H1206" s="144">
        <v>2</v>
      </c>
      <c r="I1206" s="142">
        <v>1814.8</v>
      </c>
      <c r="J1206" s="144">
        <v>724.4</v>
      </c>
      <c r="K1206" s="64" t="s">
        <v>42</v>
      </c>
      <c r="L1206" s="142">
        <f>I1206*O1206</f>
        <v>278281.43199999997</v>
      </c>
      <c r="M1206" s="147">
        <f>I1206*P1206</f>
        <v>27584.959999999999</v>
      </c>
      <c r="N1206" s="147">
        <f t="shared" si="129"/>
        <v>305866.39199999999</v>
      </c>
      <c r="O1206" s="147">
        <v>153.34</v>
      </c>
      <c r="P1206" s="147">
        <v>15.2</v>
      </c>
      <c r="Q1206" s="30"/>
      <c r="R1206" s="147"/>
      <c r="S1206" s="146" t="s">
        <v>37</v>
      </c>
      <c r="T1206" s="146" t="s">
        <v>265</v>
      </c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3:44" s="9" customFormat="1" ht="37.5" x14ac:dyDescent="0.3">
      <c r="C1207" s="144">
        <v>11</v>
      </c>
      <c r="D1207" s="63" t="s">
        <v>287</v>
      </c>
      <c r="E1207" s="144">
        <v>1973</v>
      </c>
      <c r="F1207" s="144"/>
      <c r="G1207" s="144" t="s">
        <v>34</v>
      </c>
      <c r="H1207" s="144">
        <v>2</v>
      </c>
      <c r="I1207" s="142">
        <v>2483</v>
      </c>
      <c r="J1207" s="144">
        <v>1012</v>
      </c>
      <c r="K1207" s="64" t="s">
        <v>42</v>
      </c>
      <c r="L1207" s="142">
        <f>I1207*O1207</f>
        <v>380743.22000000003</v>
      </c>
      <c r="M1207" s="147">
        <f>I1207*P1207</f>
        <v>37741.599999999999</v>
      </c>
      <c r="N1207" s="147">
        <f t="shared" si="129"/>
        <v>418484.82</v>
      </c>
      <c r="O1207" s="147">
        <v>153.34</v>
      </c>
      <c r="P1207" s="147">
        <v>15.2</v>
      </c>
      <c r="Q1207" s="30"/>
      <c r="R1207" s="147"/>
      <c r="S1207" s="146" t="s">
        <v>37</v>
      </c>
      <c r="T1207" s="146" t="s">
        <v>265</v>
      </c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3:44" s="9" customFormat="1" ht="37.5" x14ac:dyDescent="0.3">
      <c r="C1208" s="144">
        <v>12</v>
      </c>
      <c r="D1208" s="63" t="s">
        <v>288</v>
      </c>
      <c r="E1208" s="144">
        <v>1952</v>
      </c>
      <c r="F1208" s="144"/>
      <c r="G1208" s="144" t="s">
        <v>34</v>
      </c>
      <c r="H1208" s="144">
        <v>2</v>
      </c>
      <c r="I1208" s="142">
        <v>578.29999999999995</v>
      </c>
      <c r="J1208" s="144">
        <v>308.39999999999998</v>
      </c>
      <c r="K1208" s="64" t="s">
        <v>45</v>
      </c>
      <c r="L1208" s="142">
        <f>I1208*O1208</f>
        <v>258101.07299999997</v>
      </c>
      <c r="M1208" s="147">
        <f>I1208*P1208</f>
        <v>10374.701999999999</v>
      </c>
      <c r="N1208" s="147">
        <f t="shared" si="129"/>
        <v>268475.77499999997</v>
      </c>
      <c r="O1208" s="147">
        <v>446.31</v>
      </c>
      <c r="P1208" s="147">
        <v>17.940000000000001</v>
      </c>
      <c r="Q1208" s="30"/>
      <c r="R1208" s="147"/>
      <c r="S1208" s="146" t="s">
        <v>37</v>
      </c>
      <c r="T1208" s="146" t="s">
        <v>265</v>
      </c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3:44" s="9" customFormat="1" ht="56.25" x14ac:dyDescent="0.3">
      <c r="C1209" s="144"/>
      <c r="D1209" s="63"/>
      <c r="E1209" s="144"/>
      <c r="F1209" s="144"/>
      <c r="G1209" s="144"/>
      <c r="H1209" s="144"/>
      <c r="I1209" s="142"/>
      <c r="J1209" s="144"/>
      <c r="K1209" s="64" t="s">
        <v>35</v>
      </c>
      <c r="L1209" s="142">
        <f>I1208*O1209</f>
        <v>32517.808999999994</v>
      </c>
      <c r="M1209" s="147">
        <f>I1208*P1209</f>
        <v>7974.7569999999987</v>
      </c>
      <c r="N1209" s="147">
        <f t="shared" si="129"/>
        <v>40492.565999999992</v>
      </c>
      <c r="O1209" s="147">
        <v>56.23</v>
      </c>
      <c r="P1209" s="147">
        <v>13.79</v>
      </c>
      <c r="Q1209" s="30"/>
      <c r="R1209" s="147"/>
      <c r="S1209" s="146" t="s">
        <v>37</v>
      </c>
      <c r="T1209" s="146" t="s">
        <v>265</v>
      </c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3:44" s="9" customFormat="1" ht="37.5" x14ac:dyDescent="0.3">
      <c r="C1210" s="144"/>
      <c r="D1210" s="63"/>
      <c r="E1210" s="144"/>
      <c r="F1210" s="144"/>
      <c r="G1210" s="144"/>
      <c r="H1210" s="144"/>
      <c r="I1210" s="142"/>
      <c r="J1210" s="144"/>
      <c r="K1210" s="64" t="s">
        <v>53</v>
      </c>
      <c r="L1210" s="142">
        <f>I1208*O1210</f>
        <v>20223.150999999998</v>
      </c>
      <c r="M1210" s="147">
        <f>I1208*P1210</f>
        <v>7708.7389999999996</v>
      </c>
      <c r="N1210" s="147">
        <f t="shared" si="129"/>
        <v>27931.89</v>
      </c>
      <c r="O1210" s="147">
        <v>34.97</v>
      </c>
      <c r="P1210" s="147">
        <v>13.33</v>
      </c>
      <c r="Q1210" s="30"/>
      <c r="R1210" s="147"/>
      <c r="S1210" s="146" t="s">
        <v>37</v>
      </c>
      <c r="T1210" s="146" t="s">
        <v>265</v>
      </c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3:44" s="9" customFormat="1" x14ac:dyDescent="0.3">
      <c r="C1211" s="144"/>
      <c r="D1211" s="63"/>
      <c r="E1211" s="144"/>
      <c r="F1211" s="144"/>
      <c r="G1211" s="144"/>
      <c r="H1211" s="144"/>
      <c r="I1211" s="142"/>
      <c r="J1211" s="144"/>
      <c r="K1211" s="64" t="s">
        <v>229</v>
      </c>
      <c r="L1211" s="142">
        <f>I1208*O1211</f>
        <v>656659.64999999991</v>
      </c>
      <c r="M1211" s="147">
        <f>I1208*P1211</f>
        <v>22663.576999999997</v>
      </c>
      <c r="N1211" s="147">
        <f t="shared" si="129"/>
        <v>679323.22699999996</v>
      </c>
      <c r="O1211" s="147">
        <v>1135.5</v>
      </c>
      <c r="P1211" s="147">
        <v>39.19</v>
      </c>
      <c r="Q1211" s="30"/>
      <c r="R1211" s="147"/>
      <c r="S1211" s="146" t="s">
        <v>37</v>
      </c>
      <c r="T1211" s="146" t="s">
        <v>265</v>
      </c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3:44" s="9" customFormat="1" ht="37.5" x14ac:dyDescent="0.3">
      <c r="C1212" s="144">
        <v>13</v>
      </c>
      <c r="D1212" s="63" t="s">
        <v>289</v>
      </c>
      <c r="E1212" s="144">
        <v>1956</v>
      </c>
      <c r="F1212" s="144"/>
      <c r="G1212" s="144" t="s">
        <v>63</v>
      </c>
      <c r="H1212" s="144">
        <v>2</v>
      </c>
      <c r="I1212" s="142">
        <v>565.21</v>
      </c>
      <c r="J1212" s="144">
        <v>327.17</v>
      </c>
      <c r="K1212" s="64" t="s">
        <v>42</v>
      </c>
      <c r="L1212" s="142">
        <f>I1212*O1212</f>
        <v>94678.327099999995</v>
      </c>
      <c r="M1212" s="147">
        <f>I1212*P1212</f>
        <v>8630.7566999999999</v>
      </c>
      <c r="N1212" s="147">
        <f t="shared" si="129"/>
        <v>103309.08379999999</v>
      </c>
      <c r="O1212" s="147">
        <v>167.51</v>
      </c>
      <c r="P1212" s="147">
        <v>15.27</v>
      </c>
      <c r="Q1212" s="30"/>
      <c r="R1212" s="147"/>
      <c r="S1212" s="146" t="s">
        <v>37</v>
      </c>
      <c r="T1212" s="146" t="s">
        <v>265</v>
      </c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3:44" s="9" customFormat="1" ht="37.5" x14ac:dyDescent="0.3">
      <c r="C1213" s="144"/>
      <c r="D1213" s="63"/>
      <c r="E1213" s="144"/>
      <c r="F1213" s="144"/>
      <c r="G1213" s="144"/>
      <c r="H1213" s="144"/>
      <c r="I1213" s="142"/>
      <c r="J1213" s="144"/>
      <c r="K1213" s="64" t="s">
        <v>45</v>
      </c>
      <c r="L1213" s="142">
        <f>I1212*O1213</f>
        <v>242000.31360000002</v>
      </c>
      <c r="M1213" s="147">
        <f>I1212*P1213</f>
        <v>9919.4355000000014</v>
      </c>
      <c r="N1213" s="147">
        <f t="shared" si="129"/>
        <v>251919.74910000002</v>
      </c>
      <c r="O1213" s="147">
        <v>428.16</v>
      </c>
      <c r="P1213" s="147">
        <v>17.55</v>
      </c>
      <c r="Q1213" s="30"/>
      <c r="R1213" s="147"/>
      <c r="S1213" s="146" t="s">
        <v>37</v>
      </c>
      <c r="T1213" s="146" t="s">
        <v>265</v>
      </c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3:44" s="9" customFormat="1" ht="56.25" x14ac:dyDescent="0.3">
      <c r="C1214" s="144"/>
      <c r="D1214" s="63"/>
      <c r="E1214" s="144"/>
      <c r="F1214" s="144"/>
      <c r="G1214" s="144"/>
      <c r="H1214" s="144"/>
      <c r="I1214" s="142"/>
      <c r="J1214" s="144"/>
      <c r="K1214" s="64" t="s">
        <v>35</v>
      </c>
      <c r="L1214" s="142">
        <f>I1212*O1214</f>
        <v>30487.4274</v>
      </c>
      <c r="M1214" s="147">
        <f>I1212*P1214</f>
        <v>7765.9854000000005</v>
      </c>
      <c r="N1214" s="147">
        <f t="shared" si="129"/>
        <v>38253.412799999998</v>
      </c>
      <c r="O1214" s="147">
        <v>53.94</v>
      </c>
      <c r="P1214" s="147">
        <v>13.74</v>
      </c>
      <c r="Q1214" s="30"/>
      <c r="R1214" s="147"/>
      <c r="S1214" s="146" t="s">
        <v>37</v>
      </c>
      <c r="T1214" s="146" t="s">
        <v>265</v>
      </c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3:44" s="9" customFormat="1" ht="37.5" x14ac:dyDescent="0.3">
      <c r="C1215" s="144"/>
      <c r="D1215" s="63"/>
      <c r="E1215" s="144"/>
      <c r="F1215" s="144"/>
      <c r="G1215" s="144"/>
      <c r="H1215" s="144"/>
      <c r="I1215" s="142"/>
      <c r="J1215" s="144"/>
      <c r="K1215" s="64" t="s">
        <v>53</v>
      </c>
      <c r="L1215" s="142">
        <f>I1212*O1215</f>
        <v>18968.447600000003</v>
      </c>
      <c r="M1215" s="147">
        <f>I1212*P1215</f>
        <v>7517.2930000000006</v>
      </c>
      <c r="N1215" s="147">
        <f t="shared" si="129"/>
        <v>26485.740600000005</v>
      </c>
      <c r="O1215" s="147">
        <v>33.56</v>
      </c>
      <c r="P1215" s="147">
        <v>13.3</v>
      </c>
      <c r="Q1215" s="30"/>
      <c r="R1215" s="147"/>
      <c r="S1215" s="146" t="s">
        <v>37</v>
      </c>
      <c r="T1215" s="146" t="s">
        <v>265</v>
      </c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3:44" s="9" customFormat="1" ht="37.5" x14ac:dyDescent="0.3">
      <c r="C1216" s="144">
        <v>14</v>
      </c>
      <c r="D1216" s="63" t="s">
        <v>290</v>
      </c>
      <c r="E1216" s="144">
        <v>1959</v>
      </c>
      <c r="F1216" s="144"/>
      <c r="G1216" s="144" t="s">
        <v>63</v>
      </c>
      <c r="H1216" s="144">
        <v>2</v>
      </c>
      <c r="I1216" s="142">
        <v>576.29999999999995</v>
      </c>
      <c r="J1216" s="144">
        <v>342.9</v>
      </c>
      <c r="K1216" s="64" t="s">
        <v>45</v>
      </c>
      <c r="L1216" s="142">
        <f>I1216*O1216</f>
        <v>246748.60800000001</v>
      </c>
      <c r="M1216" s="147">
        <f>I1216*P1216</f>
        <v>10114.065000000001</v>
      </c>
      <c r="N1216" s="147">
        <f t="shared" si="129"/>
        <v>256862.67300000001</v>
      </c>
      <c r="O1216" s="147">
        <v>428.16</v>
      </c>
      <c r="P1216" s="147">
        <v>17.55</v>
      </c>
      <c r="Q1216" s="30"/>
      <c r="R1216" s="147"/>
      <c r="S1216" s="146" t="s">
        <v>37</v>
      </c>
      <c r="T1216" s="146" t="s">
        <v>265</v>
      </c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3:44" s="9" customFormat="1" ht="56.25" x14ac:dyDescent="0.3">
      <c r="C1217" s="144"/>
      <c r="D1217" s="63"/>
      <c r="E1217" s="144"/>
      <c r="F1217" s="144"/>
      <c r="G1217" s="144"/>
      <c r="H1217" s="144"/>
      <c r="I1217" s="142"/>
      <c r="J1217" s="144"/>
      <c r="K1217" s="64" t="s">
        <v>35</v>
      </c>
      <c r="L1217" s="142">
        <f>I1216*O1217</f>
        <v>31085.621999999996</v>
      </c>
      <c r="M1217" s="147">
        <f>I1216*P1217</f>
        <v>7918.3619999999992</v>
      </c>
      <c r="N1217" s="147">
        <f t="shared" si="129"/>
        <v>39003.983999999997</v>
      </c>
      <c r="O1217" s="147">
        <v>53.94</v>
      </c>
      <c r="P1217" s="147">
        <v>13.74</v>
      </c>
      <c r="Q1217" s="30"/>
      <c r="R1217" s="147"/>
      <c r="S1217" s="146" t="s">
        <v>37</v>
      </c>
      <c r="T1217" s="146" t="s">
        <v>265</v>
      </c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3:44" s="9" customFormat="1" ht="37.5" x14ac:dyDescent="0.3">
      <c r="C1218" s="144"/>
      <c r="D1218" s="63"/>
      <c r="E1218" s="144"/>
      <c r="F1218" s="144"/>
      <c r="G1218" s="144"/>
      <c r="H1218" s="144"/>
      <c r="I1218" s="142"/>
      <c r="J1218" s="144"/>
      <c r="K1218" s="64" t="s">
        <v>53</v>
      </c>
      <c r="L1218" s="142">
        <f>I1216*O1218</f>
        <v>19340.628000000001</v>
      </c>
      <c r="M1218" s="147">
        <f>I1216*P1218</f>
        <v>7664.79</v>
      </c>
      <c r="N1218" s="147">
        <f t="shared" si="129"/>
        <v>27005.418000000001</v>
      </c>
      <c r="O1218" s="147">
        <v>33.56</v>
      </c>
      <c r="P1218" s="147">
        <v>13.3</v>
      </c>
      <c r="Q1218" s="30"/>
      <c r="R1218" s="147"/>
      <c r="S1218" s="146" t="s">
        <v>37</v>
      </c>
      <c r="T1218" s="146" t="s">
        <v>265</v>
      </c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3:44" s="9" customFormat="1" ht="37.5" x14ac:dyDescent="0.3">
      <c r="C1219" s="144">
        <v>15</v>
      </c>
      <c r="D1219" s="63" t="s">
        <v>291</v>
      </c>
      <c r="E1219" s="144">
        <v>1959</v>
      </c>
      <c r="F1219" s="144"/>
      <c r="G1219" s="144" t="s">
        <v>63</v>
      </c>
      <c r="H1219" s="144">
        <v>2</v>
      </c>
      <c r="I1219" s="142">
        <v>583</v>
      </c>
      <c r="J1219" s="144">
        <v>328.8</v>
      </c>
      <c r="K1219" s="64" t="s">
        <v>45</v>
      </c>
      <c r="L1219" s="142">
        <f>I1219*O1219</f>
        <v>249617.28000000003</v>
      </c>
      <c r="M1219" s="147">
        <f>I1219*P1219</f>
        <v>10231.65</v>
      </c>
      <c r="N1219" s="147">
        <f t="shared" si="129"/>
        <v>259848.93000000002</v>
      </c>
      <c r="O1219" s="147">
        <v>428.16</v>
      </c>
      <c r="P1219" s="147">
        <v>17.55</v>
      </c>
      <c r="Q1219" s="30"/>
      <c r="R1219" s="147"/>
      <c r="S1219" s="146" t="s">
        <v>37</v>
      </c>
      <c r="T1219" s="146" t="s">
        <v>265</v>
      </c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3:44" s="9" customFormat="1" ht="56.25" x14ac:dyDescent="0.3">
      <c r="C1220" s="144"/>
      <c r="D1220" s="63"/>
      <c r="E1220" s="144"/>
      <c r="F1220" s="144"/>
      <c r="G1220" s="144"/>
      <c r="H1220" s="144"/>
      <c r="I1220" s="142"/>
      <c r="J1220" s="144"/>
      <c r="K1220" s="64" t="s">
        <v>35</v>
      </c>
      <c r="L1220" s="142">
        <f>I1219*O1220</f>
        <v>31447.02</v>
      </c>
      <c r="M1220" s="147">
        <f>I1219*P1220</f>
        <v>8010.42</v>
      </c>
      <c r="N1220" s="147">
        <f t="shared" si="129"/>
        <v>39457.440000000002</v>
      </c>
      <c r="O1220" s="147">
        <v>53.94</v>
      </c>
      <c r="P1220" s="147">
        <v>13.74</v>
      </c>
      <c r="Q1220" s="30"/>
      <c r="R1220" s="147"/>
      <c r="S1220" s="146" t="s">
        <v>37</v>
      </c>
      <c r="T1220" s="146" t="s">
        <v>265</v>
      </c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3:44" s="9" customFormat="1" ht="37.5" x14ac:dyDescent="0.3">
      <c r="C1221" s="144"/>
      <c r="D1221" s="63"/>
      <c r="E1221" s="144"/>
      <c r="F1221" s="144"/>
      <c r="G1221" s="144"/>
      <c r="H1221" s="144"/>
      <c r="I1221" s="142"/>
      <c r="J1221" s="144"/>
      <c r="K1221" s="64" t="s">
        <v>53</v>
      </c>
      <c r="L1221" s="142">
        <f>I1219*O1221</f>
        <v>19565.48</v>
      </c>
      <c r="M1221" s="147">
        <f>I1219*P1221</f>
        <v>7753.9000000000005</v>
      </c>
      <c r="N1221" s="147">
        <f t="shared" si="129"/>
        <v>27319.38</v>
      </c>
      <c r="O1221" s="147">
        <v>33.56</v>
      </c>
      <c r="P1221" s="147">
        <v>13.3</v>
      </c>
      <c r="Q1221" s="30"/>
      <c r="R1221" s="147"/>
      <c r="S1221" s="146" t="s">
        <v>37</v>
      </c>
      <c r="T1221" s="146" t="s">
        <v>265</v>
      </c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3:44" s="9" customFormat="1" x14ac:dyDescent="0.3">
      <c r="C1222" s="144"/>
      <c r="D1222" s="63"/>
      <c r="E1222" s="144"/>
      <c r="F1222" s="144"/>
      <c r="G1222" s="144"/>
      <c r="H1222" s="144"/>
      <c r="I1222" s="142"/>
      <c r="J1222" s="144"/>
      <c r="K1222" s="64" t="s">
        <v>229</v>
      </c>
      <c r="L1222" s="142">
        <f>I1219*O1222</f>
        <v>632980.59</v>
      </c>
      <c r="M1222" s="147">
        <f>I1219*P1222</f>
        <v>22544.61</v>
      </c>
      <c r="N1222" s="147">
        <f t="shared" si="129"/>
        <v>655525.19999999995</v>
      </c>
      <c r="O1222" s="147">
        <v>1085.73</v>
      </c>
      <c r="P1222" s="147">
        <v>38.67</v>
      </c>
      <c r="Q1222" s="30"/>
      <c r="R1222" s="147"/>
      <c r="S1222" s="146" t="s">
        <v>37</v>
      </c>
      <c r="T1222" s="146" t="s">
        <v>265</v>
      </c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3:44" s="9" customFormat="1" x14ac:dyDescent="0.3">
      <c r="C1223" s="144">
        <v>16</v>
      </c>
      <c r="D1223" s="63" t="s">
        <v>292</v>
      </c>
      <c r="E1223" s="144">
        <v>1962</v>
      </c>
      <c r="F1223" s="144"/>
      <c r="G1223" s="144" t="s">
        <v>34</v>
      </c>
      <c r="H1223" s="144">
        <v>2</v>
      </c>
      <c r="I1223" s="142">
        <v>541.5</v>
      </c>
      <c r="J1223" s="144">
        <v>293.2</v>
      </c>
      <c r="K1223" s="64" t="s">
        <v>229</v>
      </c>
      <c r="L1223" s="142">
        <f>I1223*O1223</f>
        <v>614873.25</v>
      </c>
      <c r="M1223" s="147">
        <f>I1223*P1223</f>
        <v>21221.384999999998</v>
      </c>
      <c r="N1223" s="147">
        <f t="shared" si="129"/>
        <v>636094.63500000001</v>
      </c>
      <c r="O1223" s="147">
        <v>1135.5</v>
      </c>
      <c r="P1223" s="147">
        <v>39.19</v>
      </c>
      <c r="Q1223" s="30"/>
      <c r="R1223" s="147"/>
      <c r="S1223" s="146" t="s">
        <v>37</v>
      </c>
      <c r="T1223" s="146" t="s">
        <v>265</v>
      </c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3:44" s="9" customFormat="1" ht="37.5" x14ac:dyDescent="0.3">
      <c r="C1224" s="144"/>
      <c r="D1224" s="63"/>
      <c r="E1224" s="144"/>
      <c r="F1224" s="144"/>
      <c r="G1224" s="144"/>
      <c r="H1224" s="144"/>
      <c r="I1224" s="142"/>
      <c r="J1224" s="144"/>
      <c r="K1224" s="64" t="s">
        <v>45</v>
      </c>
      <c r="L1224" s="142">
        <f>I1223*O1224</f>
        <v>241676.86499999999</v>
      </c>
      <c r="M1224" s="147">
        <f>I1223*P1224</f>
        <v>9714.51</v>
      </c>
      <c r="N1224" s="147">
        <f t="shared" si="129"/>
        <v>251391.375</v>
      </c>
      <c r="O1224" s="147">
        <v>446.31</v>
      </c>
      <c r="P1224" s="147">
        <v>17.940000000000001</v>
      </c>
      <c r="Q1224" s="30"/>
      <c r="R1224" s="147"/>
      <c r="S1224" s="146" t="s">
        <v>37</v>
      </c>
      <c r="T1224" s="146" t="s">
        <v>265</v>
      </c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3:44" s="9" customFormat="1" ht="56.25" x14ac:dyDescent="0.3">
      <c r="C1225" s="144"/>
      <c r="D1225" s="63"/>
      <c r="E1225" s="144"/>
      <c r="F1225" s="144"/>
      <c r="G1225" s="144"/>
      <c r="H1225" s="144"/>
      <c r="I1225" s="142"/>
      <c r="J1225" s="144"/>
      <c r="K1225" s="64" t="s">
        <v>35</v>
      </c>
      <c r="L1225" s="142">
        <f>I1223*O1225</f>
        <v>30448.544999999998</v>
      </c>
      <c r="M1225" s="147">
        <f>I1223*P1225</f>
        <v>7467.2849999999999</v>
      </c>
      <c r="N1225" s="147">
        <f t="shared" si="129"/>
        <v>37915.83</v>
      </c>
      <c r="O1225" s="147">
        <v>56.23</v>
      </c>
      <c r="P1225" s="147">
        <v>13.79</v>
      </c>
      <c r="Q1225" s="30"/>
      <c r="R1225" s="147"/>
      <c r="S1225" s="146" t="s">
        <v>37</v>
      </c>
      <c r="T1225" s="146" t="s">
        <v>265</v>
      </c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3:44" s="9" customFormat="1" ht="37.5" x14ac:dyDescent="0.3">
      <c r="C1226" s="144"/>
      <c r="D1226" s="63"/>
      <c r="E1226" s="144"/>
      <c r="F1226" s="144"/>
      <c r="G1226" s="144"/>
      <c r="H1226" s="144"/>
      <c r="I1226" s="142"/>
      <c r="J1226" s="144"/>
      <c r="K1226" s="64" t="s">
        <v>53</v>
      </c>
      <c r="L1226" s="142">
        <f>I1223*O1226</f>
        <v>18936.255000000001</v>
      </c>
      <c r="M1226" s="147">
        <f>I1223*P1226</f>
        <v>7218.1949999999997</v>
      </c>
      <c r="N1226" s="147">
        <f t="shared" si="129"/>
        <v>26154.45</v>
      </c>
      <c r="O1226" s="147">
        <v>34.97</v>
      </c>
      <c r="P1226" s="147">
        <v>13.33</v>
      </c>
      <c r="Q1226" s="30"/>
      <c r="R1226" s="147"/>
      <c r="S1226" s="146" t="s">
        <v>37</v>
      </c>
      <c r="T1226" s="146" t="s">
        <v>265</v>
      </c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3:44" s="9" customFormat="1" ht="37.5" x14ac:dyDescent="0.3">
      <c r="C1227" s="144">
        <v>17</v>
      </c>
      <c r="D1227" s="63" t="s">
        <v>293</v>
      </c>
      <c r="E1227" s="144">
        <v>1959</v>
      </c>
      <c r="F1227" s="144"/>
      <c r="G1227" s="144" t="s">
        <v>34</v>
      </c>
      <c r="H1227" s="144">
        <v>2</v>
      </c>
      <c r="I1227" s="142">
        <v>543</v>
      </c>
      <c r="J1227" s="144">
        <v>304</v>
      </c>
      <c r="K1227" s="64" t="s">
        <v>45</v>
      </c>
      <c r="L1227" s="142">
        <f>I1227*O1227</f>
        <v>242346.33</v>
      </c>
      <c r="M1227" s="147">
        <f>I1227*P1227</f>
        <v>9741.42</v>
      </c>
      <c r="N1227" s="147">
        <f t="shared" si="129"/>
        <v>252087.75</v>
      </c>
      <c r="O1227" s="147">
        <v>446.31</v>
      </c>
      <c r="P1227" s="147">
        <v>17.940000000000001</v>
      </c>
      <c r="Q1227" s="30"/>
      <c r="R1227" s="147"/>
      <c r="S1227" s="146" t="s">
        <v>37</v>
      </c>
      <c r="T1227" s="146" t="s">
        <v>265</v>
      </c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3:44" s="9" customFormat="1" ht="56.25" x14ac:dyDescent="0.3">
      <c r="C1228" s="144"/>
      <c r="D1228" s="63"/>
      <c r="E1228" s="144"/>
      <c r="F1228" s="144"/>
      <c r="G1228" s="144"/>
      <c r="H1228" s="144"/>
      <c r="I1228" s="142"/>
      <c r="J1228" s="144"/>
      <c r="K1228" s="64" t="s">
        <v>35</v>
      </c>
      <c r="L1228" s="142">
        <f>I1227*O1228</f>
        <v>30532.89</v>
      </c>
      <c r="M1228" s="147">
        <f>I1227*P1228</f>
        <v>7487.9699999999993</v>
      </c>
      <c r="N1228" s="147">
        <f t="shared" si="129"/>
        <v>38020.86</v>
      </c>
      <c r="O1228" s="147">
        <v>56.23</v>
      </c>
      <c r="P1228" s="147">
        <v>13.79</v>
      </c>
      <c r="Q1228" s="30"/>
      <c r="R1228" s="147"/>
      <c r="S1228" s="146" t="s">
        <v>37</v>
      </c>
      <c r="T1228" s="146" t="s">
        <v>265</v>
      </c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3:44" s="9" customFormat="1" ht="37.5" x14ac:dyDescent="0.3">
      <c r="C1229" s="144"/>
      <c r="D1229" s="63"/>
      <c r="E1229" s="144"/>
      <c r="F1229" s="144"/>
      <c r="G1229" s="144"/>
      <c r="H1229" s="144"/>
      <c r="I1229" s="142"/>
      <c r="J1229" s="144"/>
      <c r="K1229" s="64" t="s">
        <v>53</v>
      </c>
      <c r="L1229" s="142">
        <f>I1227*O1229</f>
        <v>18988.71</v>
      </c>
      <c r="M1229" s="147">
        <f>I1227*P1229</f>
        <v>7238.19</v>
      </c>
      <c r="N1229" s="147">
        <f t="shared" si="129"/>
        <v>26226.899999999998</v>
      </c>
      <c r="O1229" s="147">
        <v>34.97</v>
      </c>
      <c r="P1229" s="147">
        <v>13.33</v>
      </c>
      <c r="Q1229" s="30"/>
      <c r="R1229" s="147"/>
      <c r="S1229" s="146" t="s">
        <v>37</v>
      </c>
      <c r="T1229" s="146" t="s">
        <v>265</v>
      </c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3:44" s="66" customFormat="1" x14ac:dyDescent="0.3">
      <c r="C1230" s="32"/>
      <c r="D1230" s="62" t="s">
        <v>68</v>
      </c>
      <c r="E1230" s="32"/>
      <c r="F1230" s="32"/>
      <c r="G1230" s="32"/>
      <c r="H1230" s="32"/>
      <c r="I1230" s="26"/>
      <c r="J1230" s="32"/>
      <c r="K1230" s="27"/>
      <c r="L1230" s="26">
        <f>SUM(L1231:L1234)</f>
        <v>3827761.6579999998</v>
      </c>
      <c r="M1230" s="30">
        <f>SUM(M1231:M1234)</f>
        <v>379050.05</v>
      </c>
      <c r="N1230" s="30">
        <f>SUM(N1231:N1234)</f>
        <v>4206811.7079999996</v>
      </c>
      <c r="O1230" s="30"/>
      <c r="P1230" s="147"/>
      <c r="Q1230" s="30"/>
      <c r="R1230" s="30"/>
      <c r="S1230" s="30"/>
      <c r="T1230" s="47"/>
      <c r="U1230" s="61"/>
      <c r="V1230" s="61"/>
      <c r="W1230" s="61"/>
      <c r="X1230" s="61"/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61"/>
    </row>
    <row r="1231" spans="3:44" s="9" customFormat="1" ht="37.5" x14ac:dyDescent="0.3">
      <c r="C1231" s="144">
        <v>1</v>
      </c>
      <c r="D1231" s="63" t="s">
        <v>294</v>
      </c>
      <c r="E1231" s="144">
        <v>1976</v>
      </c>
      <c r="F1231" s="144"/>
      <c r="G1231" s="144" t="s">
        <v>34</v>
      </c>
      <c r="H1231" s="144">
        <v>5</v>
      </c>
      <c r="I1231" s="142">
        <v>6821</v>
      </c>
      <c r="J1231" s="144">
        <v>3331.5</v>
      </c>
      <c r="K1231" s="64" t="s">
        <v>42</v>
      </c>
      <c r="L1231" s="142">
        <f>I1231*O1231</f>
        <v>1026219.45</v>
      </c>
      <c r="M1231" s="147">
        <f>I1231*P1231</f>
        <v>102042.16</v>
      </c>
      <c r="N1231" s="147">
        <f>L1231+M1231</f>
        <v>1128261.6099999999</v>
      </c>
      <c r="O1231" s="147">
        <v>150.44999999999999</v>
      </c>
      <c r="P1231" s="147">
        <v>14.96</v>
      </c>
      <c r="Q1231" s="30"/>
      <c r="R1231" s="147"/>
      <c r="S1231" s="146" t="s">
        <v>37</v>
      </c>
      <c r="T1231" s="146" t="s">
        <v>265</v>
      </c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3:44" s="9" customFormat="1" ht="37.5" x14ac:dyDescent="0.3">
      <c r="C1232" s="144">
        <v>2</v>
      </c>
      <c r="D1232" s="63" t="s">
        <v>295</v>
      </c>
      <c r="E1232" s="144">
        <v>1981</v>
      </c>
      <c r="F1232" s="144"/>
      <c r="G1232" s="144" t="s">
        <v>34</v>
      </c>
      <c r="H1232" s="144">
        <v>5</v>
      </c>
      <c r="I1232" s="142">
        <v>6850</v>
      </c>
      <c r="J1232" s="144">
        <v>3362.4</v>
      </c>
      <c r="K1232" s="64" t="s">
        <v>42</v>
      </c>
      <c r="L1232" s="142">
        <f>I1232*O1232</f>
        <v>1030582.4999999999</v>
      </c>
      <c r="M1232" s="147">
        <f>I1232*P1232</f>
        <v>102476</v>
      </c>
      <c r="N1232" s="147">
        <f>L1232+M1232</f>
        <v>1133058.5</v>
      </c>
      <c r="O1232" s="147">
        <v>150.44999999999999</v>
      </c>
      <c r="P1232" s="147">
        <v>14.96</v>
      </c>
      <c r="Q1232" s="30"/>
      <c r="R1232" s="147"/>
      <c r="S1232" s="146" t="s">
        <v>37</v>
      </c>
      <c r="T1232" s="146" t="s">
        <v>265</v>
      </c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3:44" s="9" customFormat="1" ht="37.5" x14ac:dyDescent="0.3">
      <c r="C1233" s="144">
        <v>3</v>
      </c>
      <c r="D1233" s="63" t="s">
        <v>296</v>
      </c>
      <c r="E1233" s="144">
        <v>1986</v>
      </c>
      <c r="F1233" s="144"/>
      <c r="G1233" s="144" t="s">
        <v>34</v>
      </c>
      <c r="H1233" s="144">
        <v>5</v>
      </c>
      <c r="I1233" s="142">
        <v>10515.4</v>
      </c>
      <c r="J1233" s="144">
        <v>6084.4</v>
      </c>
      <c r="K1233" s="64" t="s">
        <v>42</v>
      </c>
      <c r="L1233" s="142">
        <f>I1233*O1233</f>
        <v>1582041.93</v>
      </c>
      <c r="M1233" s="147">
        <f>I1233*P1233</f>
        <v>157310.38399999999</v>
      </c>
      <c r="N1233" s="147">
        <f>L1233+M1233</f>
        <v>1739352.314</v>
      </c>
      <c r="O1233" s="147">
        <v>150.44999999999999</v>
      </c>
      <c r="P1233" s="147">
        <v>14.96</v>
      </c>
      <c r="Q1233" s="30"/>
      <c r="R1233" s="147"/>
      <c r="S1233" s="146" t="s">
        <v>37</v>
      </c>
      <c r="T1233" s="146" t="s">
        <v>265</v>
      </c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3:44" s="9" customFormat="1" ht="37.5" x14ac:dyDescent="0.3">
      <c r="C1234" s="144">
        <v>4</v>
      </c>
      <c r="D1234" s="63" t="s">
        <v>297</v>
      </c>
      <c r="E1234" s="144">
        <v>1977</v>
      </c>
      <c r="F1234" s="144"/>
      <c r="G1234" s="144" t="s">
        <v>63</v>
      </c>
      <c r="H1234" s="144">
        <v>1</v>
      </c>
      <c r="I1234" s="142">
        <v>1127.8</v>
      </c>
      <c r="J1234" s="144">
        <v>525.29999999999995</v>
      </c>
      <c r="K1234" s="64" t="s">
        <v>42</v>
      </c>
      <c r="L1234" s="142">
        <f>I1234*O1234</f>
        <v>188917.77799999999</v>
      </c>
      <c r="M1234" s="147">
        <f>I1234*P1234</f>
        <v>17221.505999999998</v>
      </c>
      <c r="N1234" s="147">
        <f>L1234+M1234</f>
        <v>206139.28399999999</v>
      </c>
      <c r="O1234" s="147">
        <v>167.51</v>
      </c>
      <c r="P1234" s="147">
        <v>15.27</v>
      </c>
      <c r="Q1234" s="30"/>
      <c r="R1234" s="147"/>
      <c r="S1234" s="146" t="s">
        <v>37</v>
      </c>
      <c r="T1234" s="146" t="s">
        <v>265</v>
      </c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3:44" s="66" customFormat="1" x14ac:dyDescent="0.3">
      <c r="C1235" s="32"/>
      <c r="D1235" s="62" t="s">
        <v>74</v>
      </c>
      <c r="E1235" s="32"/>
      <c r="F1235" s="32"/>
      <c r="G1235" s="32"/>
      <c r="H1235" s="32"/>
      <c r="I1235" s="26"/>
      <c r="J1235" s="32"/>
      <c r="K1235" s="27"/>
      <c r="L1235" s="26">
        <f>SUM(L1236:L1242)</f>
        <v>18353051.166000001</v>
      </c>
      <c r="M1235" s="30">
        <f>SUM(M1236:M1242)</f>
        <v>470519.88400000002</v>
      </c>
      <c r="N1235" s="30">
        <f>SUM(N1236:N1242)</f>
        <v>18823571.050000001</v>
      </c>
      <c r="O1235" s="30"/>
      <c r="P1235" s="147"/>
      <c r="Q1235" s="30"/>
      <c r="R1235" s="147"/>
      <c r="S1235" s="147"/>
      <c r="T1235" s="47"/>
      <c r="U1235" s="61"/>
      <c r="V1235" s="61"/>
      <c r="W1235" s="61"/>
      <c r="X1235" s="61"/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61"/>
    </row>
    <row r="1236" spans="3:44" s="9" customFormat="1" ht="37.5" x14ac:dyDescent="0.3">
      <c r="C1236" s="144">
        <v>1</v>
      </c>
      <c r="D1236" s="63" t="s">
        <v>298</v>
      </c>
      <c r="E1236" s="144">
        <v>1965</v>
      </c>
      <c r="F1236" s="144"/>
      <c r="G1236" s="144" t="s">
        <v>34</v>
      </c>
      <c r="H1236" s="144">
        <v>3</v>
      </c>
      <c r="I1236" s="142">
        <v>2945</v>
      </c>
      <c r="J1236" s="144">
        <v>1460.9</v>
      </c>
      <c r="K1236" s="64" t="s">
        <v>48</v>
      </c>
      <c r="L1236" s="142">
        <f>I1236*O1236</f>
        <v>3064508.0999999996</v>
      </c>
      <c r="M1236" s="147">
        <f>I1236*P1236</f>
        <v>65585.149999999994</v>
      </c>
      <c r="N1236" s="147">
        <f t="shared" ref="N1236:N1242" si="130">L1236+M1236</f>
        <v>3130093.2499999995</v>
      </c>
      <c r="O1236" s="147">
        <v>1040.58</v>
      </c>
      <c r="P1236" s="147">
        <v>22.27</v>
      </c>
      <c r="Q1236" s="30"/>
      <c r="R1236" s="147"/>
      <c r="S1236" s="146" t="s">
        <v>37</v>
      </c>
      <c r="T1236" s="146" t="s">
        <v>265</v>
      </c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3:44" s="9" customFormat="1" ht="37.5" x14ac:dyDescent="0.3">
      <c r="C1237" s="144">
        <v>2</v>
      </c>
      <c r="D1237" s="63" t="s">
        <v>299</v>
      </c>
      <c r="E1237" s="144">
        <v>1965</v>
      </c>
      <c r="F1237" s="144"/>
      <c r="G1237" s="144" t="s">
        <v>34</v>
      </c>
      <c r="H1237" s="144">
        <v>3</v>
      </c>
      <c r="I1237" s="142">
        <v>2927.4</v>
      </c>
      <c r="J1237" s="144">
        <v>1438.8</v>
      </c>
      <c r="K1237" s="64" t="s">
        <v>229</v>
      </c>
      <c r="L1237" s="142">
        <f>I1237*O1237</f>
        <v>3046193.892</v>
      </c>
      <c r="M1237" s="147">
        <f>I1237*P1237</f>
        <v>65193.198000000004</v>
      </c>
      <c r="N1237" s="147">
        <f t="shared" si="130"/>
        <v>3111387.09</v>
      </c>
      <c r="O1237" s="147">
        <v>1040.58</v>
      </c>
      <c r="P1237" s="147">
        <v>22.27</v>
      </c>
      <c r="Q1237" s="30"/>
      <c r="R1237" s="147"/>
      <c r="S1237" s="146" t="s">
        <v>37</v>
      </c>
      <c r="T1237" s="146" t="s">
        <v>265</v>
      </c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3:44" s="9" customFormat="1" ht="37.5" x14ac:dyDescent="0.3">
      <c r="C1238" s="144">
        <v>3</v>
      </c>
      <c r="D1238" s="63" t="s">
        <v>300</v>
      </c>
      <c r="E1238" s="144">
        <v>1972</v>
      </c>
      <c r="F1238" s="144"/>
      <c r="G1238" s="144" t="s">
        <v>34</v>
      </c>
      <c r="H1238" s="144">
        <v>4</v>
      </c>
      <c r="I1238" s="142">
        <v>3552.7</v>
      </c>
      <c r="J1238" s="144">
        <v>1982.8</v>
      </c>
      <c r="K1238" s="64" t="s">
        <v>42</v>
      </c>
      <c r="L1238" s="142">
        <f>I1238*O1238</f>
        <v>552444.85</v>
      </c>
      <c r="M1238" s="147">
        <f>I1238*P1238</f>
        <v>53183.919000000002</v>
      </c>
      <c r="N1238" s="147">
        <f t="shared" si="130"/>
        <v>605628.76899999997</v>
      </c>
      <c r="O1238" s="147">
        <v>155.5</v>
      </c>
      <c r="P1238" s="147">
        <v>14.97</v>
      </c>
      <c r="Q1238" s="30"/>
      <c r="R1238" s="147"/>
      <c r="S1238" s="146" t="s">
        <v>37</v>
      </c>
      <c r="T1238" s="146" t="s">
        <v>265</v>
      </c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3:44" s="9" customFormat="1" ht="37.5" x14ac:dyDescent="0.3">
      <c r="C1239" s="144"/>
      <c r="D1239" s="63"/>
      <c r="E1239" s="144"/>
      <c r="F1239" s="144"/>
      <c r="G1239" s="144"/>
      <c r="H1239" s="144"/>
      <c r="I1239" s="142"/>
      <c r="J1239" s="144"/>
      <c r="K1239" s="64" t="s">
        <v>53</v>
      </c>
      <c r="L1239" s="142">
        <f>I1238*O1239</f>
        <v>121360.23199999997</v>
      </c>
      <c r="M1239" s="147">
        <f>I1238*P1239</f>
        <v>38973.118999999999</v>
      </c>
      <c r="N1239" s="147">
        <f>L1239+M1239</f>
        <v>160333.35099999997</v>
      </c>
      <c r="O1239" s="147">
        <v>34.159999999999997</v>
      </c>
      <c r="P1239" s="147">
        <v>10.97</v>
      </c>
      <c r="Q1239" s="30"/>
      <c r="R1239" s="147"/>
      <c r="S1239" s="146" t="s">
        <v>37</v>
      </c>
      <c r="T1239" s="146" t="s">
        <v>265</v>
      </c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3:44" s="9" customFormat="1" ht="37.5" x14ac:dyDescent="0.3">
      <c r="C1240" s="144">
        <v>4</v>
      </c>
      <c r="D1240" s="63" t="s">
        <v>301</v>
      </c>
      <c r="E1240" s="144">
        <v>1974</v>
      </c>
      <c r="F1240" s="144"/>
      <c r="G1240" s="144" t="s">
        <v>34</v>
      </c>
      <c r="H1240" s="144">
        <v>4</v>
      </c>
      <c r="I1240" s="142">
        <v>2844.1</v>
      </c>
      <c r="J1240" s="144">
        <v>1597.2</v>
      </c>
      <c r="K1240" s="64" t="s">
        <v>229</v>
      </c>
      <c r="L1240" s="142">
        <f>I1240*O1240</f>
        <v>2959513.5779999997</v>
      </c>
      <c r="M1240" s="147">
        <f>I1240*P1240</f>
        <v>63338.106999999996</v>
      </c>
      <c r="N1240" s="147">
        <f t="shared" si="130"/>
        <v>3022851.6849999996</v>
      </c>
      <c r="O1240" s="147">
        <v>1040.58</v>
      </c>
      <c r="P1240" s="147">
        <v>22.27</v>
      </c>
      <c r="Q1240" s="147"/>
      <c r="R1240" s="147"/>
      <c r="S1240" s="146" t="s">
        <v>37</v>
      </c>
      <c r="T1240" s="146" t="s">
        <v>265</v>
      </c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3:44" s="9" customFormat="1" x14ac:dyDescent="0.3">
      <c r="C1241" s="144">
        <v>5</v>
      </c>
      <c r="D1241" s="63" t="s">
        <v>302</v>
      </c>
      <c r="E1241" s="144">
        <v>1985</v>
      </c>
      <c r="F1241" s="144"/>
      <c r="G1241" s="144" t="s">
        <v>34</v>
      </c>
      <c r="H1241" s="144">
        <v>5</v>
      </c>
      <c r="I1241" s="142">
        <v>5705.3</v>
      </c>
      <c r="J1241" s="144">
        <v>3457.9</v>
      </c>
      <c r="K1241" s="64" t="s">
        <v>229</v>
      </c>
      <c r="L1241" s="142">
        <f>I1241*O1241</f>
        <v>5936821.074</v>
      </c>
      <c r="M1241" s="147">
        <f>I1241*P1241</f>
        <v>127057.031</v>
      </c>
      <c r="N1241" s="147">
        <f t="shared" si="130"/>
        <v>6063878.1050000004</v>
      </c>
      <c r="O1241" s="147">
        <v>1040.58</v>
      </c>
      <c r="P1241" s="147">
        <v>22.27</v>
      </c>
      <c r="Q1241" s="30"/>
      <c r="R1241" s="147"/>
      <c r="S1241" s="146" t="s">
        <v>37</v>
      </c>
      <c r="T1241" s="146" t="s">
        <v>265</v>
      </c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3:44" s="9" customFormat="1" x14ac:dyDescent="0.3">
      <c r="C1242" s="144">
        <v>6</v>
      </c>
      <c r="D1242" s="63" t="s">
        <v>303</v>
      </c>
      <c r="E1242" s="144">
        <v>1991</v>
      </c>
      <c r="F1242" s="144"/>
      <c r="G1242" s="144" t="s">
        <v>34</v>
      </c>
      <c r="H1242" s="144">
        <v>4</v>
      </c>
      <c r="I1242" s="142">
        <v>2568</v>
      </c>
      <c r="J1242" s="144">
        <v>1399.6</v>
      </c>
      <c r="K1242" s="64" t="s">
        <v>229</v>
      </c>
      <c r="L1242" s="142">
        <f>I1242*O1242</f>
        <v>2672209.44</v>
      </c>
      <c r="M1242" s="147">
        <f>I1242*P1242</f>
        <v>57189.36</v>
      </c>
      <c r="N1242" s="147">
        <f t="shared" si="130"/>
        <v>2729398.8</v>
      </c>
      <c r="O1242" s="147">
        <v>1040.58</v>
      </c>
      <c r="P1242" s="147">
        <v>22.27</v>
      </c>
      <c r="Q1242" s="30"/>
      <c r="R1242" s="147"/>
      <c r="S1242" s="146" t="s">
        <v>37</v>
      </c>
      <c r="T1242" s="146" t="s">
        <v>265</v>
      </c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3:44" s="66" customFormat="1" x14ac:dyDescent="0.3">
      <c r="C1243" s="32"/>
      <c r="D1243" s="62" t="s">
        <v>76</v>
      </c>
      <c r="E1243" s="32"/>
      <c r="F1243" s="32"/>
      <c r="G1243" s="32"/>
      <c r="H1243" s="32"/>
      <c r="I1243" s="26"/>
      <c r="J1243" s="32"/>
      <c r="K1243" s="27"/>
      <c r="L1243" s="26">
        <f>SUM(L1244:L1288)</f>
        <v>37831181.787600003</v>
      </c>
      <c r="M1243" s="30">
        <f>SUM(M1244:M1288)</f>
        <v>1723469.1583999998</v>
      </c>
      <c r="N1243" s="30">
        <f>SUM(N1244:N1288)</f>
        <v>39554650.945999987</v>
      </c>
      <c r="O1243" s="30"/>
      <c r="P1243" s="147"/>
      <c r="Q1243" s="30"/>
      <c r="R1243" s="30"/>
      <c r="S1243" s="30"/>
      <c r="T1243" s="47"/>
      <c r="U1243" s="61"/>
      <c r="V1243" s="61"/>
      <c r="W1243" s="61"/>
      <c r="X1243" s="61"/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61"/>
    </row>
    <row r="1244" spans="3:44" s="9" customFormat="1" ht="37.5" x14ac:dyDescent="0.3">
      <c r="C1244" s="144">
        <v>1</v>
      </c>
      <c r="D1244" s="63" t="s">
        <v>304</v>
      </c>
      <c r="E1244" s="144">
        <v>1959</v>
      </c>
      <c r="F1244" s="144"/>
      <c r="G1244" s="144" t="s">
        <v>63</v>
      </c>
      <c r="H1244" s="144">
        <v>1</v>
      </c>
      <c r="I1244" s="142">
        <v>998.9</v>
      </c>
      <c r="J1244" s="144">
        <v>370.4</v>
      </c>
      <c r="K1244" s="64" t="s">
        <v>42</v>
      </c>
      <c r="L1244" s="142">
        <f t="shared" ref="L1244:L1252" si="131">I1244*O1244</f>
        <v>124502.89599999999</v>
      </c>
      <c r="M1244" s="147">
        <f t="shared" ref="M1244:M1249" si="132">I1244*P1244</f>
        <v>15233.225</v>
      </c>
      <c r="N1244" s="147">
        <f t="shared" ref="N1244:N1288" si="133">L1244+M1244</f>
        <v>139736.12099999998</v>
      </c>
      <c r="O1244" s="147">
        <v>124.64</v>
      </c>
      <c r="P1244" s="147">
        <v>15.25</v>
      </c>
      <c r="Q1244" s="30"/>
      <c r="R1244" s="147"/>
      <c r="S1244" s="146" t="s">
        <v>37</v>
      </c>
      <c r="T1244" s="146" t="s">
        <v>265</v>
      </c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3:44" s="9" customFormat="1" ht="37.5" x14ac:dyDescent="0.3">
      <c r="C1245" s="144">
        <v>2</v>
      </c>
      <c r="D1245" s="63" t="s">
        <v>305</v>
      </c>
      <c r="E1245" s="144">
        <v>1987</v>
      </c>
      <c r="F1245" s="144"/>
      <c r="G1245" s="144" t="s">
        <v>34</v>
      </c>
      <c r="H1245" s="144">
        <v>3</v>
      </c>
      <c r="I1245" s="142">
        <v>1786.1</v>
      </c>
      <c r="J1245" s="144">
        <v>883.8</v>
      </c>
      <c r="K1245" s="64" t="s">
        <v>42</v>
      </c>
      <c r="L1245" s="142">
        <f t="shared" si="131"/>
        <v>277738.55</v>
      </c>
      <c r="M1245" s="147">
        <f t="shared" si="132"/>
        <v>26737.917000000001</v>
      </c>
      <c r="N1245" s="147">
        <f t="shared" si="133"/>
        <v>304476.467</v>
      </c>
      <c r="O1245" s="147">
        <v>155.5</v>
      </c>
      <c r="P1245" s="147">
        <v>14.97</v>
      </c>
      <c r="Q1245" s="30"/>
      <c r="R1245" s="147"/>
      <c r="S1245" s="146" t="s">
        <v>37</v>
      </c>
      <c r="T1245" s="146" t="s">
        <v>265</v>
      </c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3:44" s="9" customFormat="1" ht="37.5" x14ac:dyDescent="0.3">
      <c r="C1246" s="144">
        <v>3</v>
      </c>
      <c r="D1246" s="63" t="s">
        <v>306</v>
      </c>
      <c r="E1246" s="144">
        <v>1987</v>
      </c>
      <c r="F1246" s="144"/>
      <c r="G1246" s="144" t="s">
        <v>34</v>
      </c>
      <c r="H1246" s="144">
        <v>3</v>
      </c>
      <c r="I1246" s="142">
        <v>1716.8</v>
      </c>
      <c r="J1246" s="144">
        <v>892.5</v>
      </c>
      <c r="K1246" s="64" t="s">
        <v>42</v>
      </c>
      <c r="L1246" s="142">
        <f t="shared" si="131"/>
        <v>266962.39999999997</v>
      </c>
      <c r="M1246" s="147">
        <f t="shared" si="132"/>
        <v>25700.495999999999</v>
      </c>
      <c r="N1246" s="147">
        <f t="shared" si="133"/>
        <v>292662.89599999995</v>
      </c>
      <c r="O1246" s="147">
        <v>155.5</v>
      </c>
      <c r="P1246" s="147">
        <v>14.97</v>
      </c>
      <c r="Q1246" s="30"/>
      <c r="R1246" s="147"/>
      <c r="S1246" s="146" t="s">
        <v>37</v>
      </c>
      <c r="T1246" s="146" t="s">
        <v>265</v>
      </c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3:44" s="9" customFormat="1" ht="37.5" x14ac:dyDescent="0.3">
      <c r="C1247" s="144">
        <v>4</v>
      </c>
      <c r="D1247" s="63" t="s">
        <v>307</v>
      </c>
      <c r="E1247" s="144">
        <v>1990</v>
      </c>
      <c r="F1247" s="144"/>
      <c r="G1247" s="144" t="s">
        <v>34</v>
      </c>
      <c r="H1247" s="144">
        <v>3</v>
      </c>
      <c r="I1247" s="142">
        <v>2556.9</v>
      </c>
      <c r="J1247" s="144">
        <v>1212.5</v>
      </c>
      <c r="K1247" s="64" t="s">
        <v>42</v>
      </c>
      <c r="L1247" s="142">
        <f t="shared" si="131"/>
        <v>397597.95</v>
      </c>
      <c r="M1247" s="147">
        <f t="shared" si="132"/>
        <v>38276.793000000005</v>
      </c>
      <c r="N1247" s="147">
        <f t="shared" si="133"/>
        <v>435874.74300000002</v>
      </c>
      <c r="O1247" s="147">
        <v>155.5</v>
      </c>
      <c r="P1247" s="147">
        <v>14.97</v>
      </c>
      <c r="Q1247" s="30"/>
      <c r="R1247" s="147"/>
      <c r="S1247" s="146" t="s">
        <v>37</v>
      </c>
      <c r="T1247" s="146" t="s">
        <v>265</v>
      </c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3:44" s="9" customFormat="1" ht="37.5" x14ac:dyDescent="0.3">
      <c r="C1248" s="144">
        <v>5</v>
      </c>
      <c r="D1248" s="63" t="s">
        <v>308</v>
      </c>
      <c r="E1248" s="144">
        <v>1987</v>
      </c>
      <c r="F1248" s="144"/>
      <c r="G1248" s="144" t="s">
        <v>34</v>
      </c>
      <c r="H1248" s="144">
        <v>3</v>
      </c>
      <c r="I1248" s="142">
        <v>2504.1999999999998</v>
      </c>
      <c r="J1248" s="144">
        <v>1180.5999999999999</v>
      </c>
      <c r="K1248" s="64" t="s">
        <v>42</v>
      </c>
      <c r="L1248" s="142">
        <f t="shared" si="131"/>
        <v>389403.1</v>
      </c>
      <c r="M1248" s="147">
        <f t="shared" si="132"/>
        <v>37487.873999999996</v>
      </c>
      <c r="N1248" s="147">
        <f t="shared" si="133"/>
        <v>426890.97399999999</v>
      </c>
      <c r="O1248" s="147">
        <v>155.5</v>
      </c>
      <c r="P1248" s="147">
        <v>14.97</v>
      </c>
      <c r="Q1248" s="30"/>
      <c r="R1248" s="147"/>
      <c r="S1248" s="146" t="s">
        <v>37</v>
      </c>
      <c r="T1248" s="146" t="s">
        <v>265</v>
      </c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3:44" s="9" customFormat="1" x14ac:dyDescent="0.3">
      <c r="C1249" s="144">
        <v>6</v>
      </c>
      <c r="D1249" s="63" t="s">
        <v>309</v>
      </c>
      <c r="E1249" s="144">
        <v>1961</v>
      </c>
      <c r="F1249" s="144"/>
      <c r="G1249" s="144" t="s">
        <v>63</v>
      </c>
      <c r="H1249" s="144">
        <v>1</v>
      </c>
      <c r="I1249" s="142">
        <v>1026.4000000000001</v>
      </c>
      <c r="J1249" s="144">
        <v>593</v>
      </c>
      <c r="K1249" s="64" t="s">
        <v>229</v>
      </c>
      <c r="L1249" s="142">
        <f t="shared" si="131"/>
        <v>1143553.2960000001</v>
      </c>
      <c r="M1249" s="147">
        <f t="shared" si="132"/>
        <v>36457.72800000001</v>
      </c>
      <c r="N1249" s="147">
        <f t="shared" si="133"/>
        <v>1180011.0240000002</v>
      </c>
      <c r="O1249" s="147">
        <v>1114.1400000000001</v>
      </c>
      <c r="P1249" s="147">
        <v>35.520000000000003</v>
      </c>
      <c r="Q1249" s="147"/>
      <c r="R1249" s="147"/>
      <c r="S1249" s="146" t="s">
        <v>37</v>
      </c>
      <c r="T1249" s="146" t="s">
        <v>265</v>
      </c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3:44" s="9" customFormat="1" ht="37.5" x14ac:dyDescent="0.3">
      <c r="C1250" s="144">
        <v>7</v>
      </c>
      <c r="D1250" s="63" t="s">
        <v>80</v>
      </c>
      <c r="E1250" s="144">
        <v>1987</v>
      </c>
      <c r="F1250" s="144"/>
      <c r="G1250" s="144" t="s">
        <v>63</v>
      </c>
      <c r="H1250" s="144">
        <v>2</v>
      </c>
      <c r="I1250" s="142">
        <v>1301.9000000000001</v>
      </c>
      <c r="J1250" s="144">
        <v>738.2</v>
      </c>
      <c r="K1250" s="64" t="s">
        <v>42</v>
      </c>
      <c r="L1250" s="142">
        <f t="shared" si="131"/>
        <v>218068.25000000003</v>
      </c>
      <c r="M1250" s="147">
        <f>I1250*O1250</f>
        <v>218068.25000000003</v>
      </c>
      <c r="N1250" s="147">
        <f t="shared" si="133"/>
        <v>436136.50000000006</v>
      </c>
      <c r="O1250" s="147">
        <v>167.5</v>
      </c>
      <c r="P1250" s="147">
        <v>15.26</v>
      </c>
      <c r="Q1250" s="30"/>
      <c r="R1250" s="147"/>
      <c r="S1250" s="146" t="s">
        <v>37</v>
      </c>
      <c r="T1250" s="146" t="s">
        <v>265</v>
      </c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3:44" s="9" customFormat="1" ht="37.5" x14ac:dyDescent="0.3">
      <c r="C1251" s="144">
        <v>8</v>
      </c>
      <c r="D1251" s="63" t="s">
        <v>310</v>
      </c>
      <c r="E1251" s="144">
        <v>1979</v>
      </c>
      <c r="F1251" s="144"/>
      <c r="G1251" s="144" t="s">
        <v>34</v>
      </c>
      <c r="H1251" s="144">
        <v>2</v>
      </c>
      <c r="I1251" s="142">
        <v>2057</v>
      </c>
      <c r="J1251" s="144">
        <v>834</v>
      </c>
      <c r="K1251" s="64" t="s">
        <v>45</v>
      </c>
      <c r="L1251" s="142">
        <f t="shared" si="131"/>
        <v>918059.67</v>
      </c>
      <c r="M1251" s="147">
        <f>I1251*P1251</f>
        <v>36902.58</v>
      </c>
      <c r="N1251" s="147">
        <f t="shared" si="133"/>
        <v>954962.25</v>
      </c>
      <c r="O1251" s="147">
        <v>446.31</v>
      </c>
      <c r="P1251" s="147">
        <v>17.940000000000001</v>
      </c>
      <c r="Q1251" s="30"/>
      <c r="R1251" s="147"/>
      <c r="S1251" s="146" t="s">
        <v>37</v>
      </c>
      <c r="T1251" s="146" t="s">
        <v>265</v>
      </c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3:44" s="9" customFormat="1" ht="37.5" x14ac:dyDescent="0.3">
      <c r="C1252" s="144">
        <v>9</v>
      </c>
      <c r="D1252" s="63" t="s">
        <v>311</v>
      </c>
      <c r="E1252" s="144">
        <v>1939</v>
      </c>
      <c r="F1252" s="144"/>
      <c r="G1252" s="144" t="s">
        <v>63</v>
      </c>
      <c r="H1252" s="144">
        <v>2</v>
      </c>
      <c r="I1252" s="142">
        <v>830.98</v>
      </c>
      <c r="J1252" s="144">
        <v>452.7</v>
      </c>
      <c r="K1252" s="64" t="s">
        <v>42</v>
      </c>
      <c r="L1252" s="142">
        <f t="shared" si="131"/>
        <v>103573.3472</v>
      </c>
      <c r="M1252" s="147">
        <f>I1252*P1252</f>
        <v>12672.445</v>
      </c>
      <c r="N1252" s="147">
        <f t="shared" si="133"/>
        <v>116245.7922</v>
      </c>
      <c r="O1252" s="147">
        <v>124.64</v>
      </c>
      <c r="P1252" s="147">
        <v>15.25</v>
      </c>
      <c r="Q1252" s="30"/>
      <c r="R1252" s="147"/>
      <c r="S1252" s="146" t="s">
        <v>37</v>
      </c>
      <c r="T1252" s="146" t="s">
        <v>265</v>
      </c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3:44" s="9" customFormat="1" x14ac:dyDescent="0.3">
      <c r="C1253" s="144"/>
      <c r="D1253" s="63"/>
      <c r="E1253" s="144"/>
      <c r="F1253" s="144"/>
      <c r="G1253" s="144"/>
      <c r="H1253" s="144"/>
      <c r="I1253" s="142"/>
      <c r="J1253" s="144"/>
      <c r="K1253" s="64" t="s">
        <v>229</v>
      </c>
      <c r="L1253" s="142">
        <f>I1252*O1253</f>
        <v>707122.4310000001</v>
      </c>
      <c r="M1253" s="147">
        <f>I1252*P1253</f>
        <v>15132.1458</v>
      </c>
      <c r="N1253" s="147">
        <f t="shared" si="133"/>
        <v>722254.57680000016</v>
      </c>
      <c r="O1253" s="147">
        <v>850.95</v>
      </c>
      <c r="P1253" s="147">
        <v>18.21</v>
      </c>
      <c r="Q1253" s="30"/>
      <c r="R1253" s="147"/>
      <c r="S1253" s="146" t="s">
        <v>37</v>
      </c>
      <c r="T1253" s="146" t="s">
        <v>265</v>
      </c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3:44" s="9" customFormat="1" ht="37.5" x14ac:dyDescent="0.3">
      <c r="C1254" s="144">
        <v>10</v>
      </c>
      <c r="D1254" s="63" t="s">
        <v>81</v>
      </c>
      <c r="E1254" s="144">
        <v>1978</v>
      </c>
      <c r="F1254" s="144"/>
      <c r="G1254" s="144" t="s">
        <v>34</v>
      </c>
      <c r="H1254" s="144">
        <v>2</v>
      </c>
      <c r="I1254" s="142">
        <v>2181.4</v>
      </c>
      <c r="J1254" s="144">
        <v>994.6</v>
      </c>
      <c r="K1254" s="64" t="s">
        <v>42</v>
      </c>
      <c r="L1254" s="142">
        <f>I1254*O1254</f>
        <v>334495.87600000005</v>
      </c>
      <c r="M1254" s="147">
        <f>I1254*P1254</f>
        <v>33157.279999999999</v>
      </c>
      <c r="N1254" s="147">
        <f t="shared" si="133"/>
        <v>367653.15600000008</v>
      </c>
      <c r="O1254" s="147">
        <v>153.34</v>
      </c>
      <c r="P1254" s="147">
        <v>15.2</v>
      </c>
      <c r="Q1254" s="30"/>
      <c r="R1254" s="147"/>
      <c r="S1254" s="146" t="s">
        <v>37</v>
      </c>
      <c r="T1254" s="146" t="s">
        <v>265</v>
      </c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3:44" s="9" customFormat="1" ht="37.5" x14ac:dyDescent="0.3">
      <c r="C1255" s="144">
        <v>11</v>
      </c>
      <c r="D1255" s="63" t="s">
        <v>312</v>
      </c>
      <c r="E1255" s="144">
        <v>1985</v>
      </c>
      <c r="F1255" s="144"/>
      <c r="G1255" s="144" t="s">
        <v>34</v>
      </c>
      <c r="H1255" s="144">
        <v>2</v>
      </c>
      <c r="I1255" s="142">
        <v>2238.5</v>
      </c>
      <c r="J1255" s="144">
        <v>961.1</v>
      </c>
      <c r="K1255" s="64" t="s">
        <v>42</v>
      </c>
      <c r="L1255" s="142">
        <f>I1255*O1255</f>
        <v>343251.59</v>
      </c>
      <c r="M1255" s="147">
        <f>I1255*P1255</f>
        <v>34025.199999999997</v>
      </c>
      <c r="N1255" s="147">
        <f t="shared" si="133"/>
        <v>377276.79000000004</v>
      </c>
      <c r="O1255" s="147">
        <v>153.34</v>
      </c>
      <c r="P1255" s="147">
        <v>15.2</v>
      </c>
      <c r="Q1255" s="30"/>
      <c r="R1255" s="147"/>
      <c r="S1255" s="146" t="s">
        <v>37</v>
      </c>
      <c r="T1255" s="146" t="s">
        <v>265</v>
      </c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3:44" s="9" customFormat="1" ht="37.5" x14ac:dyDescent="0.3">
      <c r="C1256" s="144">
        <v>12</v>
      </c>
      <c r="D1256" s="63" t="s">
        <v>313</v>
      </c>
      <c r="E1256" s="144">
        <v>1968</v>
      </c>
      <c r="F1256" s="144"/>
      <c r="G1256" s="144" t="s">
        <v>34</v>
      </c>
      <c r="H1256" s="144">
        <v>4</v>
      </c>
      <c r="I1256" s="142">
        <v>3615.9</v>
      </c>
      <c r="J1256" s="144">
        <v>2075.9</v>
      </c>
      <c r="K1256" s="64" t="s">
        <v>42</v>
      </c>
      <c r="L1256" s="142">
        <f>I1256*O1256</f>
        <v>562272.45000000007</v>
      </c>
      <c r="M1256" s="147">
        <f>I1256*P1256</f>
        <v>54130.023000000001</v>
      </c>
      <c r="N1256" s="147">
        <f t="shared" si="133"/>
        <v>616402.47300000011</v>
      </c>
      <c r="O1256" s="147">
        <v>155.5</v>
      </c>
      <c r="P1256" s="147">
        <v>14.97</v>
      </c>
      <c r="Q1256" s="30"/>
      <c r="R1256" s="147"/>
      <c r="S1256" s="146" t="s">
        <v>37</v>
      </c>
      <c r="T1256" s="146" t="s">
        <v>265</v>
      </c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3:44" s="9" customFormat="1" ht="37.5" x14ac:dyDescent="0.3">
      <c r="C1257" s="144"/>
      <c r="D1257" s="63"/>
      <c r="E1257" s="144"/>
      <c r="F1257" s="144"/>
      <c r="G1257" s="144"/>
      <c r="H1257" s="144"/>
      <c r="I1257" s="142"/>
      <c r="J1257" s="144"/>
      <c r="K1257" s="64" t="s">
        <v>45</v>
      </c>
      <c r="L1257" s="142">
        <f>I1256*O1257</f>
        <v>1481398.071</v>
      </c>
      <c r="M1257" s="147">
        <f>I1256*P1257</f>
        <v>53949.228000000003</v>
      </c>
      <c r="N1257" s="147">
        <f t="shared" si="133"/>
        <v>1535347.2990000001</v>
      </c>
      <c r="O1257" s="147">
        <v>409.69</v>
      </c>
      <c r="P1257" s="147">
        <v>14.92</v>
      </c>
      <c r="Q1257" s="30"/>
      <c r="R1257" s="147"/>
      <c r="S1257" s="146" t="s">
        <v>37</v>
      </c>
      <c r="T1257" s="146" t="s">
        <v>265</v>
      </c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3:44" s="9" customFormat="1" ht="56.25" x14ac:dyDescent="0.3">
      <c r="C1258" s="144">
        <v>13</v>
      </c>
      <c r="D1258" s="63" t="s">
        <v>314</v>
      </c>
      <c r="E1258" s="144">
        <v>1959</v>
      </c>
      <c r="F1258" s="144"/>
      <c r="G1258" s="144" t="s">
        <v>56</v>
      </c>
      <c r="H1258" s="144">
        <v>2</v>
      </c>
      <c r="I1258" s="142">
        <v>1063.8</v>
      </c>
      <c r="J1258" s="144">
        <v>419.3</v>
      </c>
      <c r="K1258" s="64" t="s">
        <v>42</v>
      </c>
      <c r="L1258" s="142">
        <f>I1258*O1258</f>
        <v>163389.04199999999</v>
      </c>
      <c r="M1258" s="147">
        <f>I1258*P1258</f>
        <v>16180.398000000001</v>
      </c>
      <c r="N1258" s="147">
        <f t="shared" si="133"/>
        <v>179569.44</v>
      </c>
      <c r="O1258" s="147">
        <v>153.59</v>
      </c>
      <c r="P1258" s="147">
        <v>15.21</v>
      </c>
      <c r="Q1258" s="30"/>
      <c r="R1258" s="147"/>
      <c r="S1258" s="146" t="s">
        <v>37</v>
      </c>
      <c r="T1258" s="146" t="s">
        <v>265</v>
      </c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3:44" s="9" customFormat="1" ht="37.5" x14ac:dyDescent="0.3">
      <c r="C1259" s="144"/>
      <c r="D1259" s="63"/>
      <c r="E1259" s="144"/>
      <c r="F1259" s="144"/>
      <c r="G1259" s="144"/>
      <c r="H1259" s="144"/>
      <c r="I1259" s="142"/>
      <c r="J1259" s="144"/>
      <c r="K1259" s="64" t="s">
        <v>45</v>
      </c>
      <c r="L1259" s="142">
        <f>I1258*O1259</f>
        <v>455476.60800000001</v>
      </c>
      <c r="M1259" s="147">
        <f>I1258*P1259</f>
        <v>18669.689999999999</v>
      </c>
      <c r="N1259" s="147">
        <f t="shared" si="133"/>
        <v>474146.29800000001</v>
      </c>
      <c r="O1259" s="147">
        <v>428.16</v>
      </c>
      <c r="P1259" s="147">
        <v>17.55</v>
      </c>
      <c r="Q1259" s="30"/>
      <c r="R1259" s="147"/>
      <c r="S1259" s="146" t="s">
        <v>37</v>
      </c>
      <c r="T1259" s="146" t="s">
        <v>265</v>
      </c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3:44" s="9" customFormat="1" ht="56.25" x14ac:dyDescent="0.3">
      <c r="C1260" s="144"/>
      <c r="D1260" s="63"/>
      <c r="E1260" s="144"/>
      <c r="F1260" s="144"/>
      <c r="G1260" s="144"/>
      <c r="H1260" s="144"/>
      <c r="I1260" s="142"/>
      <c r="J1260" s="144"/>
      <c r="K1260" s="64" t="s">
        <v>35</v>
      </c>
      <c r="L1260" s="142">
        <f>I1258*O1260</f>
        <v>57381.371999999996</v>
      </c>
      <c r="M1260" s="147">
        <f>I1258*P1260</f>
        <v>14616.611999999999</v>
      </c>
      <c r="N1260" s="147">
        <f t="shared" si="133"/>
        <v>71997.983999999997</v>
      </c>
      <c r="O1260" s="147">
        <v>53.94</v>
      </c>
      <c r="P1260" s="147">
        <v>13.74</v>
      </c>
      <c r="Q1260" s="30"/>
      <c r="R1260" s="147"/>
      <c r="S1260" s="146" t="s">
        <v>37</v>
      </c>
      <c r="T1260" s="146" t="s">
        <v>265</v>
      </c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3:44" s="9" customFormat="1" ht="37.5" x14ac:dyDescent="0.3">
      <c r="C1261" s="144"/>
      <c r="D1261" s="63"/>
      <c r="E1261" s="144"/>
      <c r="F1261" s="144"/>
      <c r="G1261" s="144"/>
      <c r="H1261" s="144"/>
      <c r="I1261" s="142"/>
      <c r="J1261" s="144"/>
      <c r="K1261" s="64" t="s">
        <v>53</v>
      </c>
      <c r="L1261" s="142">
        <f>I1258*O1261</f>
        <v>35701.128000000004</v>
      </c>
      <c r="M1261" s="147">
        <f>I1258*P1261</f>
        <v>14148.54</v>
      </c>
      <c r="N1261" s="147">
        <f t="shared" si="133"/>
        <v>49849.668000000005</v>
      </c>
      <c r="O1261" s="147">
        <v>33.56</v>
      </c>
      <c r="P1261" s="147">
        <v>13.3</v>
      </c>
      <c r="Q1261" s="30"/>
      <c r="R1261" s="147"/>
      <c r="S1261" s="146" t="s">
        <v>37</v>
      </c>
      <c r="T1261" s="146" t="s">
        <v>265</v>
      </c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3:44" s="9" customFormat="1" ht="56.25" x14ac:dyDescent="0.3">
      <c r="C1262" s="144">
        <v>14</v>
      </c>
      <c r="D1262" s="63" t="s">
        <v>315</v>
      </c>
      <c r="E1262" s="144">
        <v>1953</v>
      </c>
      <c r="F1262" s="144"/>
      <c r="G1262" s="144" t="s">
        <v>56</v>
      </c>
      <c r="H1262" s="144">
        <v>2</v>
      </c>
      <c r="I1262" s="142">
        <v>716.7</v>
      </c>
      <c r="J1262" s="144">
        <v>384.3</v>
      </c>
      <c r="K1262" s="64" t="s">
        <v>229</v>
      </c>
      <c r="L1262" s="142">
        <f>I1262*O1262</f>
        <v>771771.228</v>
      </c>
      <c r="M1262" s="147">
        <f>I1262*P1262</f>
        <v>27549.948</v>
      </c>
      <c r="N1262" s="147">
        <f t="shared" si="133"/>
        <v>799321.17599999998</v>
      </c>
      <c r="O1262" s="147">
        <v>1076.8399999999999</v>
      </c>
      <c r="P1262" s="147">
        <v>38.44</v>
      </c>
      <c r="Q1262" s="30"/>
      <c r="R1262" s="147"/>
      <c r="S1262" s="146" t="s">
        <v>37</v>
      </c>
      <c r="T1262" s="146" t="s">
        <v>265</v>
      </c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3:44" s="9" customFormat="1" ht="56.25" x14ac:dyDescent="0.3">
      <c r="C1263" s="144">
        <v>15</v>
      </c>
      <c r="D1263" s="63" t="s">
        <v>316</v>
      </c>
      <c r="E1263" s="144">
        <v>1954</v>
      </c>
      <c r="F1263" s="144"/>
      <c r="G1263" s="144" t="s">
        <v>56</v>
      </c>
      <c r="H1263" s="144">
        <v>2</v>
      </c>
      <c r="I1263" s="142">
        <v>726.8</v>
      </c>
      <c r="J1263" s="144">
        <v>387.6</v>
      </c>
      <c r="K1263" s="64" t="s">
        <v>229</v>
      </c>
      <c r="L1263" s="142">
        <f>I1263*O1263</f>
        <v>782647.31199999992</v>
      </c>
      <c r="M1263" s="147">
        <f>I1263*P1263</f>
        <v>27938.191999999995</v>
      </c>
      <c r="N1263" s="147">
        <f t="shared" si="133"/>
        <v>810585.50399999996</v>
      </c>
      <c r="O1263" s="147">
        <v>1076.8399999999999</v>
      </c>
      <c r="P1263" s="147">
        <v>38.44</v>
      </c>
      <c r="Q1263" s="30"/>
      <c r="R1263" s="147"/>
      <c r="S1263" s="146" t="s">
        <v>37</v>
      </c>
      <c r="T1263" s="146" t="s">
        <v>265</v>
      </c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3:44" s="9" customFormat="1" ht="56.25" x14ac:dyDescent="0.3">
      <c r="C1264" s="144">
        <v>16</v>
      </c>
      <c r="D1264" s="63" t="s">
        <v>317</v>
      </c>
      <c r="E1264" s="144">
        <v>1957</v>
      </c>
      <c r="F1264" s="144"/>
      <c r="G1264" s="144" t="s">
        <v>56</v>
      </c>
      <c r="H1264" s="144">
        <v>2</v>
      </c>
      <c r="I1264" s="142">
        <v>1813</v>
      </c>
      <c r="J1264" s="144">
        <v>732.7</v>
      </c>
      <c r="K1264" s="64" t="s">
        <v>104</v>
      </c>
      <c r="L1264" s="142">
        <f>I1264*O1264</f>
        <v>1199372.02</v>
      </c>
      <c r="M1264" s="147">
        <f>I1264*P1264</f>
        <v>25672.080000000002</v>
      </c>
      <c r="N1264" s="147">
        <f t="shared" si="133"/>
        <v>1225044.1000000001</v>
      </c>
      <c r="O1264" s="147">
        <v>661.54</v>
      </c>
      <c r="P1264" s="147">
        <v>14.16</v>
      </c>
      <c r="Q1264" s="30"/>
      <c r="R1264" s="147"/>
      <c r="S1264" s="146" t="s">
        <v>37</v>
      </c>
      <c r="T1264" s="146" t="s">
        <v>265</v>
      </c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3:44" s="9" customFormat="1" ht="56.25" x14ac:dyDescent="0.3">
      <c r="C1265" s="144">
        <v>17</v>
      </c>
      <c r="D1265" s="63" t="s">
        <v>318</v>
      </c>
      <c r="E1265" s="144">
        <v>1956</v>
      </c>
      <c r="F1265" s="144"/>
      <c r="G1265" s="144" t="s">
        <v>56</v>
      </c>
      <c r="H1265" s="144">
        <v>2</v>
      </c>
      <c r="I1265" s="142">
        <v>729.9</v>
      </c>
      <c r="J1265" s="144">
        <v>384.4</v>
      </c>
      <c r="K1265" s="64" t="s">
        <v>42</v>
      </c>
      <c r="L1265" s="142">
        <f>I1265*O1265</f>
        <v>119761.992</v>
      </c>
      <c r="M1265" s="147">
        <f>I1265*P1265</f>
        <v>11101.779</v>
      </c>
      <c r="N1265" s="147">
        <f t="shared" si="133"/>
        <v>130863.77099999999</v>
      </c>
      <c r="O1265" s="147">
        <v>164.08</v>
      </c>
      <c r="P1265" s="147">
        <v>15.21</v>
      </c>
      <c r="Q1265" s="30"/>
      <c r="R1265" s="147"/>
      <c r="S1265" s="146" t="s">
        <v>37</v>
      </c>
      <c r="T1265" s="146" t="s">
        <v>265</v>
      </c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3:44" s="9" customFormat="1" x14ac:dyDescent="0.3">
      <c r="C1266" s="144"/>
      <c r="D1266" s="63"/>
      <c r="E1266" s="144"/>
      <c r="F1266" s="144"/>
      <c r="G1266" s="144"/>
      <c r="H1266" s="144"/>
      <c r="I1266" s="142"/>
      <c r="J1266" s="144"/>
      <c r="K1266" s="64" t="s">
        <v>229</v>
      </c>
      <c r="L1266" s="142">
        <f>I1265*O1266</f>
        <v>785985.51599999995</v>
      </c>
      <c r="M1266" s="147">
        <f>I1265*P1266</f>
        <v>28057.355999999996</v>
      </c>
      <c r="N1266" s="147">
        <f t="shared" si="133"/>
        <v>814042.87199999997</v>
      </c>
      <c r="O1266" s="147">
        <v>1076.8399999999999</v>
      </c>
      <c r="P1266" s="147">
        <v>38.44</v>
      </c>
      <c r="Q1266" s="30"/>
      <c r="R1266" s="147"/>
      <c r="S1266" s="146" t="s">
        <v>37</v>
      </c>
      <c r="T1266" s="146" t="s">
        <v>265</v>
      </c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3:44" s="9" customFormat="1" ht="56.25" x14ac:dyDescent="0.3">
      <c r="C1267" s="144">
        <v>18</v>
      </c>
      <c r="D1267" s="63" t="s">
        <v>319</v>
      </c>
      <c r="E1267" s="144">
        <v>1952</v>
      </c>
      <c r="F1267" s="144"/>
      <c r="G1267" s="144" t="s">
        <v>56</v>
      </c>
      <c r="H1267" s="144">
        <v>2</v>
      </c>
      <c r="I1267" s="142">
        <v>694.9</v>
      </c>
      <c r="J1267" s="144">
        <v>368.9</v>
      </c>
      <c r="K1267" s="64" t="s">
        <v>42</v>
      </c>
      <c r="L1267" s="142">
        <f t="shared" ref="L1267:L1284" si="134">I1267*O1267</f>
        <v>114019.19200000001</v>
      </c>
      <c r="M1267" s="147">
        <f t="shared" ref="M1267:M1284" si="135">I1267*P1267</f>
        <v>10569.429</v>
      </c>
      <c r="N1267" s="147">
        <f t="shared" si="133"/>
        <v>124588.62100000001</v>
      </c>
      <c r="O1267" s="147">
        <v>164.08</v>
      </c>
      <c r="P1267" s="147">
        <v>15.21</v>
      </c>
      <c r="Q1267" s="30"/>
      <c r="R1267" s="147"/>
      <c r="S1267" s="146" t="s">
        <v>37</v>
      </c>
      <c r="T1267" s="146" t="s">
        <v>265</v>
      </c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3:44" s="9" customFormat="1" ht="37.5" x14ac:dyDescent="0.3">
      <c r="C1268" s="144">
        <v>19</v>
      </c>
      <c r="D1268" s="63" t="s">
        <v>320</v>
      </c>
      <c r="E1268" s="144">
        <v>1981</v>
      </c>
      <c r="F1268" s="144"/>
      <c r="G1268" s="144" t="s">
        <v>34</v>
      </c>
      <c r="H1268" s="144">
        <v>2</v>
      </c>
      <c r="I1268" s="142">
        <v>1305.1500000000001</v>
      </c>
      <c r="J1268" s="144">
        <v>726.6</v>
      </c>
      <c r="K1268" s="64" t="s">
        <v>42</v>
      </c>
      <c r="L1268" s="142">
        <f t="shared" si="134"/>
        <v>213835.77600000001</v>
      </c>
      <c r="M1268" s="147">
        <f t="shared" si="135"/>
        <v>19838.28</v>
      </c>
      <c r="N1268" s="147">
        <f t="shared" si="133"/>
        <v>233674.05600000001</v>
      </c>
      <c r="O1268" s="147">
        <v>163.84</v>
      </c>
      <c r="P1268" s="147">
        <v>15.2</v>
      </c>
      <c r="Q1268" s="30"/>
      <c r="R1268" s="147"/>
      <c r="S1268" s="146" t="s">
        <v>37</v>
      </c>
      <c r="T1268" s="146" t="s">
        <v>265</v>
      </c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3:44" s="9" customFormat="1" ht="56.25" x14ac:dyDescent="0.3">
      <c r="C1269" s="144">
        <v>20</v>
      </c>
      <c r="D1269" s="63" t="s">
        <v>321</v>
      </c>
      <c r="E1269" s="144">
        <v>1957</v>
      </c>
      <c r="F1269" s="144"/>
      <c r="G1269" s="144" t="s">
        <v>56</v>
      </c>
      <c r="H1269" s="144">
        <v>3</v>
      </c>
      <c r="I1269" s="142">
        <v>2862.5</v>
      </c>
      <c r="J1269" s="144">
        <v>1502</v>
      </c>
      <c r="K1269" s="64" t="s">
        <v>229</v>
      </c>
      <c r="L1269" s="142">
        <f t="shared" si="134"/>
        <v>2858578.375</v>
      </c>
      <c r="M1269" s="147">
        <f t="shared" si="135"/>
        <v>61171.625</v>
      </c>
      <c r="N1269" s="147">
        <f t="shared" si="133"/>
        <v>2919750</v>
      </c>
      <c r="O1269" s="147">
        <v>998.63</v>
      </c>
      <c r="P1269" s="147">
        <v>21.37</v>
      </c>
      <c r="Q1269" s="30"/>
      <c r="R1269" s="147"/>
      <c r="S1269" s="146" t="s">
        <v>37</v>
      </c>
      <c r="T1269" s="146" t="s">
        <v>265</v>
      </c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3:44" s="9" customFormat="1" ht="56.25" x14ac:dyDescent="0.3">
      <c r="C1270" s="144">
        <v>21</v>
      </c>
      <c r="D1270" s="63" t="s">
        <v>322</v>
      </c>
      <c r="E1270" s="144">
        <v>1963</v>
      </c>
      <c r="F1270" s="144"/>
      <c r="G1270" s="144" t="s">
        <v>56</v>
      </c>
      <c r="H1270" s="144">
        <v>2</v>
      </c>
      <c r="I1270" s="142">
        <v>1011.9</v>
      </c>
      <c r="J1270" s="144">
        <v>380.9</v>
      </c>
      <c r="K1270" s="64" t="s">
        <v>229</v>
      </c>
      <c r="L1270" s="142">
        <f t="shared" si="134"/>
        <v>1046061.7439999999</v>
      </c>
      <c r="M1270" s="147">
        <f t="shared" si="135"/>
        <v>38897.435999999994</v>
      </c>
      <c r="N1270" s="147">
        <f t="shared" si="133"/>
        <v>1084959.18</v>
      </c>
      <c r="O1270" s="147">
        <v>1033.76</v>
      </c>
      <c r="P1270" s="147">
        <v>38.44</v>
      </c>
      <c r="Q1270" s="30"/>
      <c r="R1270" s="147"/>
      <c r="S1270" s="146" t="s">
        <v>37</v>
      </c>
      <c r="T1270" s="146" t="s">
        <v>265</v>
      </c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3:44" s="9" customFormat="1" ht="56.25" x14ac:dyDescent="0.3">
      <c r="C1271" s="144">
        <v>22</v>
      </c>
      <c r="D1271" s="63" t="s">
        <v>323</v>
      </c>
      <c r="E1271" s="144">
        <v>1958</v>
      </c>
      <c r="F1271" s="144"/>
      <c r="G1271" s="144" t="s">
        <v>56</v>
      </c>
      <c r="H1271" s="144">
        <v>2</v>
      </c>
      <c r="I1271" s="142">
        <v>2519.2199999999998</v>
      </c>
      <c r="J1271" s="144">
        <v>988.22</v>
      </c>
      <c r="K1271" s="64" t="s">
        <v>229</v>
      </c>
      <c r="L1271" s="142">
        <f t="shared" si="134"/>
        <v>2604268.8671999997</v>
      </c>
      <c r="M1271" s="147">
        <f t="shared" si="135"/>
        <v>96838.816799999986</v>
      </c>
      <c r="N1271" s="147">
        <f t="shared" si="133"/>
        <v>2701107.6839999999</v>
      </c>
      <c r="O1271" s="147">
        <v>1033.76</v>
      </c>
      <c r="P1271" s="147">
        <v>38.44</v>
      </c>
      <c r="Q1271" s="30"/>
      <c r="R1271" s="147"/>
      <c r="S1271" s="146" t="s">
        <v>37</v>
      </c>
      <c r="T1271" s="146" t="s">
        <v>265</v>
      </c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3:44" s="9" customFormat="1" ht="37.5" x14ac:dyDescent="0.3">
      <c r="C1272" s="144">
        <v>23</v>
      </c>
      <c r="D1272" s="63" t="s">
        <v>324</v>
      </c>
      <c r="E1272" s="144">
        <v>1987</v>
      </c>
      <c r="F1272" s="144"/>
      <c r="G1272" s="144" t="s">
        <v>34</v>
      </c>
      <c r="H1272" s="144">
        <v>4</v>
      </c>
      <c r="I1272" s="142">
        <v>9191.1</v>
      </c>
      <c r="J1272" s="144">
        <v>4925.5</v>
      </c>
      <c r="K1272" s="64" t="s">
        <v>229</v>
      </c>
      <c r="L1272" s="142">
        <f t="shared" si="134"/>
        <v>9564074.8379999995</v>
      </c>
      <c r="M1272" s="147">
        <f t="shared" si="135"/>
        <v>204685.79699999999</v>
      </c>
      <c r="N1272" s="147">
        <f t="shared" si="133"/>
        <v>9768760.6349999998</v>
      </c>
      <c r="O1272" s="147">
        <v>1040.58</v>
      </c>
      <c r="P1272" s="147">
        <v>22.27</v>
      </c>
      <c r="Q1272" s="30"/>
      <c r="R1272" s="147"/>
      <c r="S1272" s="146" t="s">
        <v>37</v>
      </c>
      <c r="T1272" s="146" t="s">
        <v>265</v>
      </c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3:44" s="9" customFormat="1" ht="56.25" x14ac:dyDescent="0.3">
      <c r="C1273" s="144">
        <v>24</v>
      </c>
      <c r="D1273" s="63" t="s">
        <v>325</v>
      </c>
      <c r="E1273" s="144">
        <v>1967</v>
      </c>
      <c r="F1273" s="144"/>
      <c r="G1273" s="144" t="s">
        <v>56</v>
      </c>
      <c r="H1273" s="144">
        <v>2</v>
      </c>
      <c r="I1273" s="142">
        <v>687.6</v>
      </c>
      <c r="J1273" s="144">
        <v>362.5</v>
      </c>
      <c r="K1273" s="64" t="s">
        <v>42</v>
      </c>
      <c r="L1273" s="142">
        <f t="shared" si="134"/>
        <v>112766.40000000001</v>
      </c>
      <c r="M1273" s="147">
        <f t="shared" si="135"/>
        <v>10458.396000000001</v>
      </c>
      <c r="N1273" s="147">
        <f t="shared" si="133"/>
        <v>123224.796</v>
      </c>
      <c r="O1273" s="147">
        <v>164</v>
      </c>
      <c r="P1273" s="147">
        <v>15.21</v>
      </c>
      <c r="Q1273" s="30"/>
      <c r="R1273" s="147"/>
      <c r="S1273" s="146" t="s">
        <v>37</v>
      </c>
      <c r="T1273" s="146" t="s">
        <v>265</v>
      </c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3:44" s="9" customFormat="1" ht="56.25" x14ac:dyDescent="0.3">
      <c r="C1274" s="144">
        <v>25</v>
      </c>
      <c r="D1274" s="63" t="s">
        <v>326</v>
      </c>
      <c r="E1274" s="144">
        <v>1969</v>
      </c>
      <c r="F1274" s="144"/>
      <c r="G1274" s="144" t="s">
        <v>56</v>
      </c>
      <c r="H1274" s="144">
        <v>2</v>
      </c>
      <c r="I1274" s="142">
        <v>1124.4000000000001</v>
      </c>
      <c r="J1274" s="144">
        <v>577.70000000000005</v>
      </c>
      <c r="K1274" s="64" t="s">
        <v>42</v>
      </c>
      <c r="L1274" s="142">
        <f t="shared" si="134"/>
        <v>184401.6</v>
      </c>
      <c r="M1274" s="147">
        <f t="shared" si="135"/>
        <v>17102.124000000003</v>
      </c>
      <c r="N1274" s="147">
        <f t="shared" si="133"/>
        <v>201503.72400000002</v>
      </c>
      <c r="O1274" s="147">
        <v>164</v>
      </c>
      <c r="P1274" s="147">
        <v>15.21</v>
      </c>
      <c r="Q1274" s="30"/>
      <c r="R1274" s="147"/>
      <c r="S1274" s="146" t="s">
        <v>37</v>
      </c>
      <c r="T1274" s="146" t="s">
        <v>265</v>
      </c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3:44" s="9" customFormat="1" ht="56.25" x14ac:dyDescent="0.3">
      <c r="C1275" s="144">
        <v>26</v>
      </c>
      <c r="D1275" s="63" t="s">
        <v>327</v>
      </c>
      <c r="E1275" s="144">
        <v>1965</v>
      </c>
      <c r="F1275" s="144"/>
      <c r="G1275" s="144" t="s">
        <v>56</v>
      </c>
      <c r="H1275" s="144">
        <v>2</v>
      </c>
      <c r="I1275" s="142">
        <v>571.9</v>
      </c>
      <c r="J1275" s="144">
        <v>334.9</v>
      </c>
      <c r="K1275" s="64" t="s">
        <v>42</v>
      </c>
      <c r="L1275" s="142">
        <f t="shared" si="134"/>
        <v>93791.599999999991</v>
      </c>
      <c r="M1275" s="147">
        <f t="shared" si="135"/>
        <v>8698.5990000000002</v>
      </c>
      <c r="N1275" s="147">
        <f t="shared" si="133"/>
        <v>102490.19899999999</v>
      </c>
      <c r="O1275" s="147">
        <v>164</v>
      </c>
      <c r="P1275" s="147">
        <v>15.21</v>
      </c>
      <c r="Q1275" s="30"/>
      <c r="R1275" s="147"/>
      <c r="S1275" s="146" t="s">
        <v>37</v>
      </c>
      <c r="T1275" s="146" t="s">
        <v>265</v>
      </c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3:44" s="9" customFormat="1" ht="56.25" x14ac:dyDescent="0.3">
      <c r="C1276" s="144">
        <v>27</v>
      </c>
      <c r="D1276" s="63" t="s">
        <v>328</v>
      </c>
      <c r="E1276" s="144">
        <v>1965</v>
      </c>
      <c r="F1276" s="144"/>
      <c r="G1276" s="144" t="s">
        <v>56</v>
      </c>
      <c r="H1276" s="144">
        <v>2</v>
      </c>
      <c r="I1276" s="142">
        <v>656</v>
      </c>
      <c r="J1276" s="144">
        <v>350.8</v>
      </c>
      <c r="K1276" s="64" t="s">
        <v>42</v>
      </c>
      <c r="L1276" s="142">
        <f t="shared" si="134"/>
        <v>107584</v>
      </c>
      <c r="M1276" s="147">
        <f t="shared" si="135"/>
        <v>9977.76</v>
      </c>
      <c r="N1276" s="147">
        <f t="shared" si="133"/>
        <v>117561.76</v>
      </c>
      <c r="O1276" s="147">
        <v>164</v>
      </c>
      <c r="P1276" s="147">
        <v>15.21</v>
      </c>
      <c r="Q1276" s="30"/>
      <c r="R1276" s="147"/>
      <c r="S1276" s="146" t="s">
        <v>37</v>
      </c>
      <c r="T1276" s="146" t="s">
        <v>265</v>
      </c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3:44" s="9" customFormat="1" ht="37.5" x14ac:dyDescent="0.3">
      <c r="C1277" s="144">
        <v>28</v>
      </c>
      <c r="D1277" s="63" t="s">
        <v>329</v>
      </c>
      <c r="E1277" s="144">
        <v>1974</v>
      </c>
      <c r="F1277" s="144"/>
      <c r="G1277" s="144" t="s">
        <v>34</v>
      </c>
      <c r="H1277" s="144">
        <v>2</v>
      </c>
      <c r="I1277" s="142">
        <v>1290.3</v>
      </c>
      <c r="J1277" s="144">
        <v>711.7</v>
      </c>
      <c r="K1277" s="64" t="s">
        <v>42</v>
      </c>
      <c r="L1277" s="142">
        <f t="shared" si="134"/>
        <v>211286.625</v>
      </c>
      <c r="M1277" s="147">
        <f t="shared" si="135"/>
        <v>19612.559999999998</v>
      </c>
      <c r="N1277" s="147">
        <f t="shared" si="133"/>
        <v>230899.185</v>
      </c>
      <c r="O1277" s="147">
        <v>163.75</v>
      </c>
      <c r="P1277" s="147">
        <v>15.2</v>
      </c>
      <c r="Q1277" s="30"/>
      <c r="R1277" s="147"/>
      <c r="S1277" s="146" t="s">
        <v>37</v>
      </c>
      <c r="T1277" s="146" t="s">
        <v>265</v>
      </c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3:44" s="9" customFormat="1" ht="37.5" x14ac:dyDescent="0.3">
      <c r="C1278" s="144">
        <v>29</v>
      </c>
      <c r="D1278" s="63" t="s">
        <v>330</v>
      </c>
      <c r="E1278" s="144">
        <v>1972</v>
      </c>
      <c r="F1278" s="144"/>
      <c r="G1278" s="144" t="s">
        <v>34</v>
      </c>
      <c r="H1278" s="144">
        <v>2</v>
      </c>
      <c r="I1278" s="142">
        <v>1726.2</v>
      </c>
      <c r="J1278" s="144">
        <v>672.4</v>
      </c>
      <c r="K1278" s="64" t="s">
        <v>42</v>
      </c>
      <c r="L1278" s="142">
        <f t="shared" si="134"/>
        <v>264695.50800000003</v>
      </c>
      <c r="M1278" s="147">
        <f t="shared" si="135"/>
        <v>26238.239999999998</v>
      </c>
      <c r="N1278" s="147">
        <f t="shared" si="133"/>
        <v>290933.74800000002</v>
      </c>
      <c r="O1278" s="147">
        <v>153.34</v>
      </c>
      <c r="P1278" s="147">
        <v>15.2</v>
      </c>
      <c r="Q1278" s="30"/>
      <c r="R1278" s="147"/>
      <c r="S1278" s="146" t="s">
        <v>37</v>
      </c>
      <c r="T1278" s="146" t="s">
        <v>265</v>
      </c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3:44" s="9" customFormat="1" ht="37.5" x14ac:dyDescent="0.3">
      <c r="C1279" s="144">
        <v>30</v>
      </c>
      <c r="D1279" s="63" t="s">
        <v>331</v>
      </c>
      <c r="E1279" s="144">
        <v>1980</v>
      </c>
      <c r="F1279" s="144"/>
      <c r="G1279" s="144" t="s">
        <v>34</v>
      </c>
      <c r="H1279" s="144">
        <v>2</v>
      </c>
      <c r="I1279" s="142">
        <v>2293.3200000000002</v>
      </c>
      <c r="J1279" s="144">
        <v>921.2</v>
      </c>
      <c r="K1279" s="64" t="s">
        <v>45</v>
      </c>
      <c r="L1279" s="142">
        <f t="shared" si="134"/>
        <v>1023531.6492000001</v>
      </c>
      <c r="M1279" s="147">
        <f t="shared" si="135"/>
        <v>41142.160800000005</v>
      </c>
      <c r="N1279" s="147">
        <f t="shared" si="133"/>
        <v>1064673.81</v>
      </c>
      <c r="O1279" s="147">
        <v>446.31</v>
      </c>
      <c r="P1279" s="147">
        <v>17.940000000000001</v>
      </c>
      <c r="Q1279" s="147"/>
      <c r="R1279" s="147"/>
      <c r="S1279" s="146" t="s">
        <v>37</v>
      </c>
      <c r="T1279" s="146" t="s">
        <v>265</v>
      </c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3:44" s="9" customFormat="1" ht="37.5" x14ac:dyDescent="0.3">
      <c r="C1280" s="144">
        <v>31</v>
      </c>
      <c r="D1280" s="63" t="s">
        <v>332</v>
      </c>
      <c r="E1280" s="144">
        <v>1982</v>
      </c>
      <c r="F1280" s="144"/>
      <c r="G1280" s="144" t="s">
        <v>34</v>
      </c>
      <c r="H1280" s="144">
        <v>2</v>
      </c>
      <c r="I1280" s="142">
        <v>2250.1</v>
      </c>
      <c r="J1280" s="144">
        <v>885.4</v>
      </c>
      <c r="K1280" s="64" t="s">
        <v>42</v>
      </c>
      <c r="L1280" s="142">
        <f t="shared" si="134"/>
        <v>345030.33399999997</v>
      </c>
      <c r="M1280" s="147">
        <f t="shared" si="135"/>
        <v>34201.519999999997</v>
      </c>
      <c r="N1280" s="147">
        <f t="shared" si="133"/>
        <v>379231.85399999999</v>
      </c>
      <c r="O1280" s="147">
        <v>153.34</v>
      </c>
      <c r="P1280" s="147">
        <v>15.2</v>
      </c>
      <c r="Q1280" s="30"/>
      <c r="R1280" s="147"/>
      <c r="S1280" s="146" t="s">
        <v>37</v>
      </c>
      <c r="T1280" s="146" t="s">
        <v>265</v>
      </c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3:44" s="9" customFormat="1" ht="37.5" x14ac:dyDescent="0.3">
      <c r="C1281" s="144">
        <v>32</v>
      </c>
      <c r="D1281" s="63" t="s">
        <v>333</v>
      </c>
      <c r="E1281" s="144">
        <v>1982</v>
      </c>
      <c r="F1281" s="144"/>
      <c r="G1281" s="144" t="s">
        <v>34</v>
      </c>
      <c r="H1281" s="144">
        <v>2</v>
      </c>
      <c r="I1281" s="142">
        <v>2138.1</v>
      </c>
      <c r="J1281" s="144">
        <v>879</v>
      </c>
      <c r="K1281" s="64" t="s">
        <v>42</v>
      </c>
      <c r="L1281" s="142">
        <f t="shared" si="134"/>
        <v>327856.25400000002</v>
      </c>
      <c r="M1281" s="147">
        <f t="shared" si="135"/>
        <v>32499.119999999995</v>
      </c>
      <c r="N1281" s="147">
        <f t="shared" si="133"/>
        <v>360355.37400000001</v>
      </c>
      <c r="O1281" s="147">
        <v>153.34</v>
      </c>
      <c r="P1281" s="147">
        <v>15.2</v>
      </c>
      <c r="Q1281" s="30"/>
      <c r="R1281" s="147"/>
      <c r="S1281" s="146" t="s">
        <v>37</v>
      </c>
      <c r="T1281" s="146" t="s">
        <v>265</v>
      </c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3:44" s="9" customFormat="1" ht="37.5" x14ac:dyDescent="0.3">
      <c r="C1282" s="144">
        <v>33</v>
      </c>
      <c r="D1282" s="63" t="s">
        <v>334</v>
      </c>
      <c r="E1282" s="144">
        <v>1986</v>
      </c>
      <c r="F1282" s="144"/>
      <c r="G1282" s="144" t="s">
        <v>34</v>
      </c>
      <c r="H1282" s="144">
        <v>2</v>
      </c>
      <c r="I1282" s="142">
        <v>2149.8000000000002</v>
      </c>
      <c r="J1282" s="144">
        <v>913.1</v>
      </c>
      <c r="K1282" s="64" t="s">
        <v>42</v>
      </c>
      <c r="L1282" s="142">
        <f t="shared" si="134"/>
        <v>329650.33200000005</v>
      </c>
      <c r="M1282" s="147">
        <f t="shared" si="135"/>
        <v>32676.960000000003</v>
      </c>
      <c r="N1282" s="147">
        <f t="shared" si="133"/>
        <v>362327.29200000007</v>
      </c>
      <c r="O1282" s="147">
        <v>153.34</v>
      </c>
      <c r="P1282" s="147">
        <v>15.2</v>
      </c>
      <c r="Q1282" s="30"/>
      <c r="R1282" s="147"/>
      <c r="S1282" s="146" t="s">
        <v>37</v>
      </c>
      <c r="T1282" s="146" t="s">
        <v>265</v>
      </c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3:44" s="9" customFormat="1" ht="56.25" x14ac:dyDescent="0.3">
      <c r="C1283" s="144">
        <v>34</v>
      </c>
      <c r="D1283" s="63" t="s">
        <v>335</v>
      </c>
      <c r="E1283" s="144">
        <v>1960</v>
      </c>
      <c r="F1283" s="144"/>
      <c r="G1283" s="144" t="s">
        <v>56</v>
      </c>
      <c r="H1283" s="144">
        <v>2</v>
      </c>
      <c r="I1283" s="142">
        <v>1053.8</v>
      </c>
      <c r="J1283" s="144">
        <v>397.6</v>
      </c>
      <c r="K1283" s="64" t="s">
        <v>45</v>
      </c>
      <c r="L1283" s="142">
        <f t="shared" si="134"/>
        <v>451195.00800000003</v>
      </c>
      <c r="M1283" s="147">
        <f t="shared" si="135"/>
        <v>18494.189999999999</v>
      </c>
      <c r="N1283" s="147">
        <f t="shared" si="133"/>
        <v>469689.19800000003</v>
      </c>
      <c r="O1283" s="147">
        <v>428.16</v>
      </c>
      <c r="P1283" s="147">
        <v>17.55</v>
      </c>
      <c r="Q1283" s="30"/>
      <c r="R1283" s="147"/>
      <c r="S1283" s="146" t="s">
        <v>37</v>
      </c>
      <c r="T1283" s="146" t="s">
        <v>265</v>
      </c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3:44" s="9" customFormat="1" ht="37.5" x14ac:dyDescent="0.3">
      <c r="C1284" s="144">
        <v>35</v>
      </c>
      <c r="D1284" s="63" t="s">
        <v>336</v>
      </c>
      <c r="E1284" s="144">
        <v>1976</v>
      </c>
      <c r="F1284" s="144"/>
      <c r="G1284" s="144" t="s">
        <v>34</v>
      </c>
      <c r="H1284" s="144">
        <v>2</v>
      </c>
      <c r="I1284" s="142">
        <v>1271.7</v>
      </c>
      <c r="J1284" s="144">
        <v>710.5</v>
      </c>
      <c r="K1284" s="64" t="s">
        <v>45</v>
      </c>
      <c r="L1284" s="142">
        <f t="shared" si="134"/>
        <v>567572.42700000003</v>
      </c>
      <c r="M1284" s="147">
        <f t="shared" si="135"/>
        <v>22814.298000000003</v>
      </c>
      <c r="N1284" s="147">
        <f t="shared" si="133"/>
        <v>590386.72499999998</v>
      </c>
      <c r="O1284" s="147">
        <v>446.31</v>
      </c>
      <c r="P1284" s="147">
        <v>17.940000000000001</v>
      </c>
      <c r="Q1284" s="147"/>
      <c r="R1284" s="147"/>
      <c r="S1284" s="146" t="s">
        <v>37</v>
      </c>
      <c r="T1284" s="146" t="s">
        <v>265</v>
      </c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3:44" s="9" customFormat="1" ht="56.25" x14ac:dyDescent="0.3">
      <c r="C1285" s="144"/>
      <c r="D1285" s="63"/>
      <c r="E1285" s="144"/>
      <c r="F1285" s="144"/>
      <c r="G1285" s="144"/>
      <c r="H1285" s="144"/>
      <c r="I1285" s="142"/>
      <c r="J1285" s="144"/>
      <c r="K1285" s="64" t="s">
        <v>35</v>
      </c>
      <c r="L1285" s="142">
        <f>I1284*O1285</f>
        <v>71507.690999999992</v>
      </c>
      <c r="M1285" s="147">
        <f>I1284*P1285</f>
        <v>17536.742999999999</v>
      </c>
      <c r="N1285" s="147">
        <f t="shared" si="133"/>
        <v>89044.433999999994</v>
      </c>
      <c r="O1285" s="147">
        <v>56.23</v>
      </c>
      <c r="P1285" s="147">
        <v>13.79</v>
      </c>
      <c r="Q1285" s="30"/>
      <c r="R1285" s="147"/>
      <c r="S1285" s="146" t="s">
        <v>37</v>
      </c>
      <c r="T1285" s="146" t="s">
        <v>265</v>
      </c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3:44" s="9" customFormat="1" x14ac:dyDescent="0.3">
      <c r="C1286" s="144">
        <v>36</v>
      </c>
      <c r="D1286" s="63" t="s">
        <v>87</v>
      </c>
      <c r="E1286" s="144">
        <v>1980</v>
      </c>
      <c r="F1286" s="144"/>
      <c r="G1286" s="144" t="s">
        <v>34</v>
      </c>
      <c r="H1286" s="144">
        <v>2</v>
      </c>
      <c r="I1286" s="142">
        <v>1647.7</v>
      </c>
      <c r="J1286" s="144">
        <v>944.8</v>
      </c>
      <c r="K1286" s="64" t="s">
        <v>229</v>
      </c>
      <c r="L1286" s="142">
        <f>I1286*O1286</f>
        <v>1899995.8239999998</v>
      </c>
      <c r="M1286" s="147">
        <f>I1286*P1286</f>
        <v>59383.108</v>
      </c>
      <c r="N1286" s="147">
        <f t="shared" si="133"/>
        <v>1959378.9319999998</v>
      </c>
      <c r="O1286" s="147">
        <v>1153.1199999999999</v>
      </c>
      <c r="P1286" s="147">
        <v>36.04</v>
      </c>
      <c r="Q1286" s="30"/>
      <c r="R1286" s="147"/>
      <c r="S1286" s="146" t="s">
        <v>37</v>
      </c>
      <c r="T1286" s="146" t="s">
        <v>265</v>
      </c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3:44" s="9" customFormat="1" x14ac:dyDescent="0.3">
      <c r="C1287" s="144">
        <v>37</v>
      </c>
      <c r="D1287" s="63" t="s">
        <v>88</v>
      </c>
      <c r="E1287" s="144">
        <v>1980</v>
      </c>
      <c r="F1287" s="144"/>
      <c r="G1287" s="144" t="s">
        <v>34</v>
      </c>
      <c r="H1287" s="144">
        <v>2</v>
      </c>
      <c r="I1287" s="142">
        <v>1647.7</v>
      </c>
      <c r="J1287" s="144">
        <v>944.8</v>
      </c>
      <c r="K1287" s="64" t="s">
        <v>229</v>
      </c>
      <c r="L1287" s="142">
        <f>I1287*O1287</f>
        <v>1899995.8239999998</v>
      </c>
      <c r="M1287" s="147">
        <f>I1287*P1287</f>
        <v>59383.108</v>
      </c>
      <c r="N1287" s="147">
        <f t="shared" si="133"/>
        <v>1959378.9319999998</v>
      </c>
      <c r="O1287" s="147">
        <v>1153.1199999999999</v>
      </c>
      <c r="P1287" s="147">
        <v>36.04</v>
      </c>
      <c r="Q1287" s="30"/>
      <c r="R1287" s="147"/>
      <c r="S1287" s="146" t="s">
        <v>37</v>
      </c>
      <c r="T1287" s="146" t="s">
        <v>265</v>
      </c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3:44" s="9" customFormat="1" x14ac:dyDescent="0.3">
      <c r="C1288" s="144">
        <v>38</v>
      </c>
      <c r="D1288" s="63" t="s">
        <v>86</v>
      </c>
      <c r="E1288" s="144">
        <v>1980</v>
      </c>
      <c r="F1288" s="144"/>
      <c r="G1288" s="144" t="s">
        <v>34</v>
      </c>
      <c r="H1288" s="144">
        <v>2</v>
      </c>
      <c r="I1288" s="142">
        <v>1647.7</v>
      </c>
      <c r="J1288" s="144">
        <v>944.8</v>
      </c>
      <c r="K1288" s="64" t="s">
        <v>229</v>
      </c>
      <c r="L1288" s="142">
        <f>I1288*O1288</f>
        <v>1899995.8239999998</v>
      </c>
      <c r="M1288" s="147">
        <f>I1288*P1288</f>
        <v>59383.108</v>
      </c>
      <c r="N1288" s="147">
        <f t="shared" si="133"/>
        <v>1959378.9319999998</v>
      </c>
      <c r="O1288" s="147">
        <v>1153.1199999999999</v>
      </c>
      <c r="P1288" s="147">
        <v>36.04</v>
      </c>
      <c r="Q1288" s="30"/>
      <c r="R1288" s="147"/>
      <c r="S1288" s="146" t="s">
        <v>37</v>
      </c>
      <c r="T1288" s="146" t="s">
        <v>265</v>
      </c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3:44" s="66" customFormat="1" x14ac:dyDescent="0.3">
      <c r="C1289" s="32"/>
      <c r="D1289" s="62" t="s">
        <v>107</v>
      </c>
      <c r="E1289" s="32"/>
      <c r="F1289" s="32"/>
      <c r="G1289" s="32"/>
      <c r="H1289" s="32"/>
      <c r="I1289" s="26"/>
      <c r="J1289" s="32"/>
      <c r="K1289" s="27"/>
      <c r="L1289" s="26">
        <f>SUM(L1290:L1301)</f>
        <v>7697373.7489999989</v>
      </c>
      <c r="M1289" s="30">
        <f>SUM(M1290:M1301)</f>
        <v>355725.97899999993</v>
      </c>
      <c r="N1289" s="30">
        <f>SUM(N1290:N1301)</f>
        <v>8053099.7279999983</v>
      </c>
      <c r="O1289" s="30"/>
      <c r="P1289" s="147"/>
      <c r="Q1289" s="30"/>
      <c r="R1289" s="30"/>
      <c r="S1289" s="30"/>
      <c r="T1289" s="47"/>
      <c r="U1289" s="61"/>
      <c r="V1289" s="61"/>
      <c r="W1289" s="61"/>
      <c r="X1289" s="61"/>
      <c r="Y1289" s="61"/>
      <c r="Z1289" s="61"/>
      <c r="AA1289" s="61"/>
      <c r="AB1289" s="61"/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61"/>
    </row>
    <row r="1290" spans="3:44" s="9" customFormat="1" ht="37.5" x14ac:dyDescent="0.3">
      <c r="C1290" s="144">
        <v>1</v>
      </c>
      <c r="D1290" s="63" t="s">
        <v>337</v>
      </c>
      <c r="E1290" s="144">
        <v>1970</v>
      </c>
      <c r="F1290" s="144"/>
      <c r="G1290" s="144" t="s">
        <v>34</v>
      </c>
      <c r="H1290" s="144">
        <v>2</v>
      </c>
      <c r="I1290" s="142">
        <v>1840.9</v>
      </c>
      <c r="J1290" s="144">
        <v>738.1</v>
      </c>
      <c r="K1290" s="64" t="s">
        <v>42</v>
      </c>
      <c r="L1290" s="142">
        <f>I1290*O1290</f>
        <v>282283.60600000003</v>
      </c>
      <c r="M1290" s="147">
        <f>I1290*P1290</f>
        <v>27981.68</v>
      </c>
      <c r="N1290" s="147">
        <f t="shared" ref="N1290:N1301" si="136">L1290+M1290</f>
        <v>310265.28600000002</v>
      </c>
      <c r="O1290" s="147">
        <v>153.34</v>
      </c>
      <c r="P1290" s="147">
        <v>15.2</v>
      </c>
      <c r="Q1290" s="30"/>
      <c r="R1290" s="147"/>
      <c r="S1290" s="146" t="s">
        <v>37</v>
      </c>
      <c r="T1290" s="146" t="s">
        <v>265</v>
      </c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3:44" s="9" customFormat="1" ht="37.5" x14ac:dyDescent="0.3">
      <c r="C1291" s="144">
        <v>2</v>
      </c>
      <c r="D1291" s="63" t="s">
        <v>338</v>
      </c>
      <c r="E1291" s="144">
        <v>1972</v>
      </c>
      <c r="F1291" s="144"/>
      <c r="G1291" s="144" t="s">
        <v>63</v>
      </c>
      <c r="H1291" s="144">
        <v>2</v>
      </c>
      <c r="I1291" s="142">
        <v>694.8</v>
      </c>
      <c r="J1291" s="144">
        <v>389.4</v>
      </c>
      <c r="K1291" s="64" t="s">
        <v>42</v>
      </c>
      <c r="L1291" s="142">
        <f>I1291*O1291</f>
        <v>86599.871999999988</v>
      </c>
      <c r="M1291" s="147">
        <f>I1291*P1291</f>
        <v>10595.699999999999</v>
      </c>
      <c r="N1291" s="147">
        <f t="shared" si="136"/>
        <v>97195.571999999986</v>
      </c>
      <c r="O1291" s="147">
        <v>124.64</v>
      </c>
      <c r="P1291" s="147">
        <v>15.25</v>
      </c>
      <c r="Q1291" s="30"/>
      <c r="R1291" s="147"/>
      <c r="S1291" s="146" t="s">
        <v>37</v>
      </c>
      <c r="T1291" s="146" t="s">
        <v>265</v>
      </c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3:44" s="9" customFormat="1" ht="37.5" x14ac:dyDescent="0.3">
      <c r="C1292" s="144">
        <v>3</v>
      </c>
      <c r="D1292" s="63" t="s">
        <v>339</v>
      </c>
      <c r="E1292" s="144">
        <v>1973</v>
      </c>
      <c r="F1292" s="144"/>
      <c r="G1292" s="144" t="s">
        <v>63</v>
      </c>
      <c r="H1292" s="144">
        <v>2</v>
      </c>
      <c r="I1292" s="142">
        <v>899.4</v>
      </c>
      <c r="J1292" s="144">
        <v>497.2</v>
      </c>
      <c r="K1292" s="64" t="s">
        <v>42</v>
      </c>
      <c r="L1292" s="142">
        <f>I1292*O1292</f>
        <v>112101.216</v>
      </c>
      <c r="M1292" s="147">
        <f>I1292*P1292</f>
        <v>13715.85</v>
      </c>
      <c r="N1292" s="147">
        <f t="shared" si="136"/>
        <v>125817.06600000001</v>
      </c>
      <c r="O1292" s="147">
        <v>124.64</v>
      </c>
      <c r="P1292" s="147">
        <v>15.25</v>
      </c>
      <c r="Q1292" s="30"/>
      <c r="R1292" s="147"/>
      <c r="S1292" s="146" t="s">
        <v>37</v>
      </c>
      <c r="T1292" s="146" t="s">
        <v>265</v>
      </c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3:44" s="9" customFormat="1" x14ac:dyDescent="0.3">
      <c r="C1293" s="144"/>
      <c r="D1293" s="63"/>
      <c r="E1293" s="144"/>
      <c r="F1293" s="144"/>
      <c r="G1293" s="144"/>
      <c r="H1293" s="144"/>
      <c r="I1293" s="142"/>
      <c r="J1293" s="144"/>
      <c r="K1293" s="64" t="s">
        <v>229</v>
      </c>
      <c r="L1293" s="142">
        <f>I1292*O1293</f>
        <v>765344.43</v>
      </c>
      <c r="M1293" s="147">
        <f>I1292*P1293</f>
        <v>16378.074000000001</v>
      </c>
      <c r="N1293" s="147">
        <f t="shared" si="136"/>
        <v>781722.50400000007</v>
      </c>
      <c r="O1293" s="147">
        <v>850.95</v>
      </c>
      <c r="P1293" s="147">
        <v>18.21</v>
      </c>
      <c r="Q1293" s="30"/>
      <c r="R1293" s="147"/>
      <c r="S1293" s="146" t="s">
        <v>37</v>
      </c>
      <c r="T1293" s="146" t="s">
        <v>265</v>
      </c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3:44" s="9" customFormat="1" ht="37.5" x14ac:dyDescent="0.3">
      <c r="C1294" s="144">
        <v>4</v>
      </c>
      <c r="D1294" s="63" t="s">
        <v>340</v>
      </c>
      <c r="E1294" s="144">
        <v>1973</v>
      </c>
      <c r="F1294" s="144"/>
      <c r="G1294" s="144" t="s">
        <v>34</v>
      </c>
      <c r="H1294" s="144">
        <v>2</v>
      </c>
      <c r="I1294" s="142">
        <v>1568.1</v>
      </c>
      <c r="J1294" s="144">
        <v>862</v>
      </c>
      <c r="K1294" s="64" t="s">
        <v>42</v>
      </c>
      <c r="L1294" s="142">
        <f>I1294*O1294</f>
        <v>256776.37499999997</v>
      </c>
      <c r="M1294" s="147">
        <f>I1294*P1294</f>
        <v>23835.119999999999</v>
      </c>
      <c r="N1294" s="147">
        <f t="shared" si="136"/>
        <v>280611.495</v>
      </c>
      <c r="O1294" s="147">
        <v>163.75</v>
      </c>
      <c r="P1294" s="147">
        <v>15.2</v>
      </c>
      <c r="Q1294" s="30"/>
      <c r="R1294" s="147"/>
      <c r="S1294" s="146" t="s">
        <v>37</v>
      </c>
      <c r="T1294" s="146" t="s">
        <v>265</v>
      </c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3:44" s="9" customFormat="1" x14ac:dyDescent="0.3">
      <c r="C1295" s="144"/>
      <c r="D1295" s="63"/>
      <c r="E1295" s="144"/>
      <c r="F1295" s="144"/>
      <c r="G1295" s="144"/>
      <c r="H1295" s="144"/>
      <c r="I1295" s="142"/>
      <c r="J1295" s="144"/>
      <c r="K1295" s="64" t="s">
        <v>229</v>
      </c>
      <c r="L1295" s="142">
        <f>I1294*O1295</f>
        <v>1780577.5499999998</v>
      </c>
      <c r="M1295" s="147">
        <f>I1294*P1295</f>
        <v>61453.838999999993</v>
      </c>
      <c r="N1295" s="147">
        <f t="shared" si="136"/>
        <v>1842031.3889999997</v>
      </c>
      <c r="O1295" s="147">
        <v>1135.5</v>
      </c>
      <c r="P1295" s="147">
        <v>39.19</v>
      </c>
      <c r="Q1295" s="30"/>
      <c r="R1295" s="147"/>
      <c r="S1295" s="146" t="s">
        <v>37</v>
      </c>
      <c r="T1295" s="146" t="s">
        <v>265</v>
      </c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3:44" ht="37.5" x14ac:dyDescent="0.3">
      <c r="C1296" s="144">
        <v>5</v>
      </c>
      <c r="D1296" s="63" t="s">
        <v>341</v>
      </c>
      <c r="E1296" s="144">
        <v>1973</v>
      </c>
      <c r="F1296" s="144"/>
      <c r="G1296" s="144" t="s">
        <v>34</v>
      </c>
      <c r="H1296" s="144">
        <v>2</v>
      </c>
      <c r="I1296" s="142">
        <v>1572.3</v>
      </c>
      <c r="J1296" s="144">
        <v>866.2</v>
      </c>
      <c r="K1296" s="64" t="s">
        <v>42</v>
      </c>
      <c r="L1296" s="142">
        <f>I1296*O1296</f>
        <v>257464.125</v>
      </c>
      <c r="M1296" s="147">
        <f>I1296*P1296</f>
        <v>23898.959999999999</v>
      </c>
      <c r="N1296" s="147">
        <f t="shared" si="136"/>
        <v>281363.08500000002</v>
      </c>
      <c r="O1296" s="147">
        <v>163.75</v>
      </c>
      <c r="P1296" s="147">
        <v>15.2</v>
      </c>
      <c r="Q1296" s="30"/>
      <c r="R1296" s="147"/>
      <c r="S1296" s="146" t="s">
        <v>37</v>
      </c>
      <c r="T1296" s="146" t="s">
        <v>265</v>
      </c>
    </row>
    <row r="1297" spans="1:20" x14ac:dyDescent="0.3">
      <c r="C1297" s="144"/>
      <c r="D1297" s="63"/>
      <c r="E1297" s="144"/>
      <c r="F1297" s="144"/>
      <c r="G1297" s="144"/>
      <c r="H1297" s="144"/>
      <c r="I1297" s="142"/>
      <c r="J1297" s="144"/>
      <c r="K1297" s="64" t="s">
        <v>229</v>
      </c>
      <c r="L1297" s="142">
        <f>I1296*O1297</f>
        <v>1785346.65</v>
      </c>
      <c r="M1297" s="147">
        <f>I1296*P1297</f>
        <v>61618.436999999998</v>
      </c>
      <c r="N1297" s="147">
        <f t="shared" si="136"/>
        <v>1846965.0869999998</v>
      </c>
      <c r="O1297" s="147">
        <v>1135.5</v>
      </c>
      <c r="P1297" s="147">
        <v>39.19</v>
      </c>
      <c r="Q1297" s="147"/>
      <c r="R1297" s="147"/>
      <c r="S1297" s="146" t="s">
        <v>37</v>
      </c>
      <c r="T1297" s="146" t="s">
        <v>265</v>
      </c>
    </row>
    <row r="1298" spans="1:20" ht="37.5" x14ac:dyDescent="0.3">
      <c r="C1298" s="144">
        <v>6</v>
      </c>
      <c r="D1298" s="63" t="s">
        <v>342</v>
      </c>
      <c r="E1298" s="144">
        <v>1975</v>
      </c>
      <c r="F1298" s="144"/>
      <c r="G1298" s="144" t="s">
        <v>34</v>
      </c>
      <c r="H1298" s="144">
        <v>2</v>
      </c>
      <c r="I1298" s="142">
        <v>1018.4</v>
      </c>
      <c r="J1298" s="144">
        <v>568.4</v>
      </c>
      <c r="K1298" s="64" t="s">
        <v>42</v>
      </c>
      <c r="L1298" s="142">
        <f>I1298*O1298</f>
        <v>166763</v>
      </c>
      <c r="M1298" s="147">
        <f>I1298*P1298</f>
        <v>15479.679999999998</v>
      </c>
      <c r="N1298" s="147">
        <f t="shared" si="136"/>
        <v>182242.68</v>
      </c>
      <c r="O1298" s="147">
        <v>163.75</v>
      </c>
      <c r="P1298" s="147">
        <v>15.2</v>
      </c>
      <c r="Q1298" s="30"/>
      <c r="R1298" s="147"/>
      <c r="S1298" s="146" t="s">
        <v>37</v>
      </c>
      <c r="T1298" s="146" t="s">
        <v>265</v>
      </c>
    </row>
    <row r="1299" spans="1:20" ht="37.5" x14ac:dyDescent="0.3">
      <c r="C1299" s="144">
        <v>7</v>
      </c>
      <c r="D1299" s="63" t="s">
        <v>343</v>
      </c>
      <c r="E1299" s="144">
        <v>1975</v>
      </c>
      <c r="F1299" s="144"/>
      <c r="G1299" s="144" t="s">
        <v>34</v>
      </c>
      <c r="H1299" s="144">
        <v>2</v>
      </c>
      <c r="I1299" s="142">
        <v>1018.4</v>
      </c>
      <c r="J1299" s="144">
        <v>568.4</v>
      </c>
      <c r="K1299" s="64" t="s">
        <v>42</v>
      </c>
      <c r="L1299" s="142">
        <f>I1299*O1299</f>
        <v>166763</v>
      </c>
      <c r="M1299" s="147">
        <f>I1299*P1299</f>
        <v>15479.679999999998</v>
      </c>
      <c r="N1299" s="147">
        <f t="shared" si="136"/>
        <v>182242.68</v>
      </c>
      <c r="O1299" s="147">
        <v>163.75</v>
      </c>
      <c r="P1299" s="147">
        <v>15.2</v>
      </c>
      <c r="Q1299" s="30"/>
      <c r="R1299" s="147"/>
      <c r="S1299" s="146" t="s">
        <v>37</v>
      </c>
      <c r="T1299" s="146" t="s">
        <v>265</v>
      </c>
    </row>
    <row r="1300" spans="1:20" ht="37.5" x14ac:dyDescent="0.3">
      <c r="C1300" s="144">
        <v>8</v>
      </c>
      <c r="D1300" s="63" t="s">
        <v>344</v>
      </c>
      <c r="E1300" s="144">
        <v>1974</v>
      </c>
      <c r="F1300" s="144"/>
      <c r="G1300" s="144" t="s">
        <v>34</v>
      </c>
      <c r="H1300" s="144">
        <v>2</v>
      </c>
      <c r="I1300" s="142">
        <v>1568.1</v>
      </c>
      <c r="J1300" s="144">
        <v>862</v>
      </c>
      <c r="K1300" s="64" t="s">
        <v>42</v>
      </c>
      <c r="L1300" s="142">
        <f>I1300*O1300</f>
        <v>256776.37499999997</v>
      </c>
      <c r="M1300" s="147">
        <f>I1300*P1300</f>
        <v>23835.119999999999</v>
      </c>
      <c r="N1300" s="147">
        <f t="shared" si="136"/>
        <v>280611.495</v>
      </c>
      <c r="O1300" s="147">
        <v>163.75</v>
      </c>
      <c r="P1300" s="147">
        <v>15.2</v>
      </c>
      <c r="Q1300" s="147"/>
      <c r="R1300" s="147"/>
      <c r="S1300" s="146" t="s">
        <v>37</v>
      </c>
      <c r="T1300" s="146" t="s">
        <v>265</v>
      </c>
    </row>
    <row r="1301" spans="1:20" x14ac:dyDescent="0.3">
      <c r="C1301" s="144"/>
      <c r="D1301" s="63"/>
      <c r="E1301" s="144"/>
      <c r="F1301" s="144"/>
      <c r="G1301" s="144"/>
      <c r="H1301" s="144"/>
      <c r="I1301" s="142"/>
      <c r="J1301" s="144"/>
      <c r="K1301" s="64" t="s">
        <v>229</v>
      </c>
      <c r="L1301" s="142">
        <f>I1300*O1301</f>
        <v>1780577.5499999998</v>
      </c>
      <c r="M1301" s="147">
        <f>I1300*P1301</f>
        <v>61453.838999999993</v>
      </c>
      <c r="N1301" s="147">
        <f t="shared" si="136"/>
        <v>1842031.3889999997</v>
      </c>
      <c r="O1301" s="147">
        <v>1135.5</v>
      </c>
      <c r="P1301" s="147">
        <v>39.19</v>
      </c>
      <c r="Q1301" s="30"/>
      <c r="R1301" s="147"/>
      <c r="S1301" s="146" t="s">
        <v>37</v>
      </c>
      <c r="T1301" s="146" t="s">
        <v>265</v>
      </c>
    </row>
    <row r="1302" spans="1:20" s="61" customFormat="1" x14ac:dyDescent="0.3">
      <c r="A1302" s="133"/>
      <c r="B1302" s="1"/>
      <c r="C1302" s="32"/>
      <c r="D1302" s="62" t="s">
        <v>109</v>
      </c>
      <c r="E1302" s="32"/>
      <c r="F1302" s="32"/>
      <c r="G1302" s="32"/>
      <c r="H1302" s="32"/>
      <c r="I1302" s="26"/>
      <c r="J1302" s="32"/>
      <c r="K1302" s="27"/>
      <c r="L1302" s="26">
        <f>SUM(L1303:L1313)</f>
        <v>3710533.7685999991</v>
      </c>
      <c r="M1302" s="30">
        <f>SUM(M1303:M1313)</f>
        <v>282995.788</v>
      </c>
      <c r="N1302" s="30">
        <f>SUM(N1303:N1313)</f>
        <v>3993529.5566000007</v>
      </c>
      <c r="O1302" s="30"/>
      <c r="P1302" s="147"/>
      <c r="Q1302" s="30"/>
      <c r="R1302" s="30"/>
      <c r="S1302" s="30"/>
      <c r="T1302" s="47"/>
    </row>
    <row r="1303" spans="1:20" ht="37.5" x14ac:dyDescent="0.3">
      <c r="C1303" s="144">
        <v>1</v>
      </c>
      <c r="D1303" s="63" t="s">
        <v>345</v>
      </c>
      <c r="E1303" s="144">
        <v>1983</v>
      </c>
      <c r="F1303" s="144"/>
      <c r="G1303" s="144" t="s">
        <v>34</v>
      </c>
      <c r="H1303" s="144">
        <v>2</v>
      </c>
      <c r="I1303" s="142">
        <v>1770</v>
      </c>
      <c r="J1303" s="144">
        <v>426.9</v>
      </c>
      <c r="K1303" s="64" t="s">
        <v>42</v>
      </c>
      <c r="L1303" s="142">
        <f>I1303*O1303</f>
        <v>271411.8</v>
      </c>
      <c r="M1303" s="147">
        <f>I1303*P1303</f>
        <v>26904</v>
      </c>
      <c r="N1303" s="147">
        <f t="shared" ref="N1303:N1313" si="137">L1303+M1303</f>
        <v>298315.8</v>
      </c>
      <c r="O1303" s="147">
        <v>153.34</v>
      </c>
      <c r="P1303" s="147">
        <v>15.2</v>
      </c>
      <c r="Q1303" s="30"/>
      <c r="R1303" s="147"/>
      <c r="S1303" s="146" t="s">
        <v>37</v>
      </c>
      <c r="T1303" s="146" t="s">
        <v>265</v>
      </c>
    </row>
    <row r="1304" spans="1:20" ht="37.5" x14ac:dyDescent="0.3">
      <c r="C1304" s="144">
        <v>2</v>
      </c>
      <c r="D1304" s="63" t="s">
        <v>110</v>
      </c>
      <c r="E1304" s="144">
        <v>1980</v>
      </c>
      <c r="F1304" s="144"/>
      <c r="G1304" s="144" t="s">
        <v>34</v>
      </c>
      <c r="H1304" s="144">
        <v>2</v>
      </c>
      <c r="I1304" s="142">
        <v>1971.9499999999998</v>
      </c>
      <c r="J1304" s="144">
        <v>832.3</v>
      </c>
      <c r="K1304" s="64" t="s">
        <v>42</v>
      </c>
      <c r="L1304" s="142">
        <f>I1304*O1304</f>
        <v>302378.81299999997</v>
      </c>
      <c r="M1304" s="147">
        <f>I1304*P1304</f>
        <v>29973.639999999996</v>
      </c>
      <c r="N1304" s="147">
        <f t="shared" si="137"/>
        <v>332352.45299999998</v>
      </c>
      <c r="O1304" s="147">
        <v>153.34</v>
      </c>
      <c r="P1304" s="147">
        <v>15.2</v>
      </c>
      <c r="Q1304" s="30"/>
      <c r="R1304" s="147"/>
      <c r="S1304" s="146" t="s">
        <v>37</v>
      </c>
      <c r="T1304" s="146" t="s">
        <v>265</v>
      </c>
    </row>
    <row r="1305" spans="1:20" ht="37.5" x14ac:dyDescent="0.3">
      <c r="C1305" s="144">
        <v>3</v>
      </c>
      <c r="D1305" s="63" t="s">
        <v>346</v>
      </c>
      <c r="E1305" s="144">
        <v>1980</v>
      </c>
      <c r="F1305" s="144"/>
      <c r="G1305" s="144" t="s">
        <v>34</v>
      </c>
      <c r="H1305" s="144">
        <v>2</v>
      </c>
      <c r="I1305" s="142">
        <v>2160.4</v>
      </c>
      <c r="J1305" s="144">
        <v>849.9</v>
      </c>
      <c r="K1305" s="64" t="s">
        <v>42</v>
      </c>
      <c r="L1305" s="142">
        <f>I1305*O1305</f>
        <v>331275.73600000003</v>
      </c>
      <c r="M1305" s="147">
        <f>I1305*P1305</f>
        <v>32838.080000000002</v>
      </c>
      <c r="N1305" s="147">
        <f t="shared" si="137"/>
        <v>364113.81600000005</v>
      </c>
      <c r="O1305" s="147">
        <v>153.34</v>
      </c>
      <c r="P1305" s="147">
        <v>15.2</v>
      </c>
      <c r="Q1305" s="30"/>
      <c r="R1305" s="147"/>
      <c r="S1305" s="146" t="s">
        <v>37</v>
      </c>
      <c r="T1305" s="146" t="s">
        <v>265</v>
      </c>
    </row>
    <row r="1306" spans="1:20" ht="37.5" x14ac:dyDescent="0.3">
      <c r="C1306" s="144"/>
      <c r="D1306" s="63"/>
      <c r="E1306" s="144"/>
      <c r="F1306" s="144"/>
      <c r="G1306" s="144"/>
      <c r="H1306" s="144"/>
      <c r="I1306" s="142"/>
      <c r="J1306" s="144"/>
      <c r="K1306" s="64" t="s">
        <v>45</v>
      </c>
      <c r="L1306" s="147">
        <f>I1305*O1306</f>
        <v>964208.12400000007</v>
      </c>
      <c r="M1306" s="147">
        <f>I1305*P1306</f>
        <v>38757.576000000001</v>
      </c>
      <c r="N1306" s="147">
        <f t="shared" si="137"/>
        <v>1002965.7000000001</v>
      </c>
      <c r="O1306" s="147">
        <v>446.31</v>
      </c>
      <c r="P1306" s="147">
        <v>17.940000000000001</v>
      </c>
      <c r="Q1306" s="147"/>
      <c r="R1306" s="147"/>
      <c r="S1306" s="146" t="s">
        <v>37</v>
      </c>
      <c r="T1306" s="146" t="s">
        <v>265</v>
      </c>
    </row>
    <row r="1307" spans="1:20" ht="37.5" x14ac:dyDescent="0.3">
      <c r="C1307" s="144">
        <v>4</v>
      </c>
      <c r="D1307" s="63" t="s">
        <v>347</v>
      </c>
      <c r="E1307" s="144">
        <v>1992</v>
      </c>
      <c r="F1307" s="144"/>
      <c r="G1307" s="144" t="s">
        <v>63</v>
      </c>
      <c r="H1307" s="144">
        <v>2</v>
      </c>
      <c r="I1307" s="142">
        <v>1248.7</v>
      </c>
      <c r="J1307" s="144">
        <v>743.5</v>
      </c>
      <c r="K1307" s="64" t="s">
        <v>42</v>
      </c>
      <c r="L1307" s="142">
        <f>I1307*O1307</f>
        <v>209169.73699999999</v>
      </c>
      <c r="M1307" s="147">
        <f>I1307*P1307</f>
        <v>19067.649000000001</v>
      </c>
      <c r="N1307" s="147">
        <f t="shared" si="137"/>
        <v>228237.386</v>
      </c>
      <c r="O1307" s="147">
        <v>167.51</v>
      </c>
      <c r="P1307" s="147">
        <v>15.27</v>
      </c>
      <c r="Q1307" s="30"/>
      <c r="R1307" s="147"/>
      <c r="S1307" s="146" t="s">
        <v>37</v>
      </c>
      <c r="T1307" s="146" t="s">
        <v>265</v>
      </c>
    </row>
    <row r="1308" spans="1:20" ht="37.5" x14ac:dyDescent="0.3">
      <c r="C1308" s="144">
        <v>5</v>
      </c>
      <c r="D1308" s="63" t="s">
        <v>348</v>
      </c>
      <c r="E1308" s="144">
        <v>1994</v>
      </c>
      <c r="F1308" s="144"/>
      <c r="G1308" s="144" t="s">
        <v>34</v>
      </c>
      <c r="H1308" s="144">
        <v>2</v>
      </c>
      <c r="I1308" s="142">
        <v>1503.29</v>
      </c>
      <c r="J1308" s="144">
        <v>490.2</v>
      </c>
      <c r="K1308" s="64" t="s">
        <v>42</v>
      </c>
      <c r="L1308" s="142">
        <f>I1308*O1308</f>
        <v>230514.48860000001</v>
      </c>
      <c r="M1308" s="147">
        <f>I1308*P1308</f>
        <v>22850.007999999998</v>
      </c>
      <c r="N1308" s="147">
        <f t="shared" si="137"/>
        <v>253364.49660000001</v>
      </c>
      <c r="O1308" s="147">
        <v>153.34</v>
      </c>
      <c r="P1308" s="147">
        <v>15.2</v>
      </c>
      <c r="Q1308" s="30"/>
      <c r="R1308" s="147"/>
      <c r="S1308" s="146" t="s">
        <v>37</v>
      </c>
      <c r="T1308" s="146" t="s">
        <v>265</v>
      </c>
    </row>
    <row r="1309" spans="1:20" ht="37.5" x14ac:dyDescent="0.3">
      <c r="C1309" s="144">
        <v>6</v>
      </c>
      <c r="D1309" s="63" t="s">
        <v>349</v>
      </c>
      <c r="E1309" s="144">
        <v>1976</v>
      </c>
      <c r="F1309" s="144"/>
      <c r="G1309" s="144" t="s">
        <v>34</v>
      </c>
      <c r="H1309" s="144">
        <v>2</v>
      </c>
      <c r="I1309" s="142">
        <v>1816.5</v>
      </c>
      <c r="J1309" s="144">
        <v>724.3</v>
      </c>
      <c r="K1309" s="64" t="s">
        <v>42</v>
      </c>
      <c r="L1309" s="142">
        <f>I1309*O1309</f>
        <v>278542.11</v>
      </c>
      <c r="M1309" s="147">
        <f>I1309*P1309</f>
        <v>27610.799999999999</v>
      </c>
      <c r="N1309" s="147">
        <f t="shared" si="137"/>
        <v>306152.90999999997</v>
      </c>
      <c r="O1309" s="147">
        <v>153.34</v>
      </c>
      <c r="P1309" s="147">
        <v>15.2</v>
      </c>
      <c r="Q1309" s="30"/>
      <c r="R1309" s="147"/>
      <c r="S1309" s="146" t="s">
        <v>37</v>
      </c>
      <c r="T1309" s="146" t="s">
        <v>265</v>
      </c>
    </row>
    <row r="1310" spans="1:20" ht="37.5" x14ac:dyDescent="0.3">
      <c r="C1310" s="144"/>
      <c r="D1310" s="63"/>
      <c r="E1310" s="144"/>
      <c r="F1310" s="144"/>
      <c r="G1310" s="144"/>
      <c r="H1310" s="144"/>
      <c r="I1310" s="142"/>
      <c r="J1310" s="144"/>
      <c r="K1310" s="64" t="s">
        <v>45</v>
      </c>
      <c r="L1310" s="142">
        <f>I1309*O1310</f>
        <v>810722.11499999999</v>
      </c>
      <c r="M1310" s="147">
        <f>I1309*P1310</f>
        <v>32588.010000000002</v>
      </c>
      <c r="N1310" s="147">
        <f t="shared" si="137"/>
        <v>843310.125</v>
      </c>
      <c r="O1310" s="147">
        <v>446.31</v>
      </c>
      <c r="P1310" s="147">
        <v>17.940000000000001</v>
      </c>
      <c r="Q1310" s="30"/>
      <c r="R1310" s="147"/>
      <c r="S1310" s="146" t="s">
        <v>37</v>
      </c>
      <c r="T1310" s="146" t="s">
        <v>265</v>
      </c>
    </row>
    <row r="1311" spans="1:20" ht="56.25" x14ac:dyDescent="0.3">
      <c r="C1311" s="144"/>
      <c r="D1311" s="63"/>
      <c r="E1311" s="144"/>
      <c r="F1311" s="144"/>
      <c r="G1311" s="144"/>
      <c r="H1311" s="144"/>
      <c r="I1311" s="142"/>
      <c r="J1311" s="144"/>
      <c r="K1311" s="64" t="s">
        <v>35</v>
      </c>
      <c r="L1311" s="142">
        <f>I1309*O1311</f>
        <v>102141.795</v>
      </c>
      <c r="M1311" s="147">
        <f>I1309*P1311</f>
        <v>25049.535</v>
      </c>
      <c r="N1311" s="147">
        <f t="shared" si="137"/>
        <v>127191.33</v>
      </c>
      <c r="O1311" s="147">
        <v>56.23</v>
      </c>
      <c r="P1311" s="147">
        <v>13.79</v>
      </c>
      <c r="Q1311" s="30"/>
      <c r="R1311" s="147"/>
      <c r="S1311" s="146" t="s">
        <v>37</v>
      </c>
      <c r="T1311" s="146" t="s">
        <v>265</v>
      </c>
    </row>
    <row r="1312" spans="1:20" ht="56.25" x14ac:dyDescent="0.3">
      <c r="C1312" s="144"/>
      <c r="D1312" s="63"/>
      <c r="E1312" s="144"/>
      <c r="F1312" s="144"/>
      <c r="G1312" s="144"/>
      <c r="H1312" s="144"/>
      <c r="I1312" s="142"/>
      <c r="J1312" s="144"/>
      <c r="K1312" s="64" t="s">
        <v>38</v>
      </c>
      <c r="L1312" s="142">
        <f>I1309*O1312</f>
        <v>63523.004999999997</v>
      </c>
      <c r="M1312" s="147">
        <f>I1309*P1312</f>
        <v>24213.945</v>
      </c>
      <c r="N1312" s="147">
        <f t="shared" si="137"/>
        <v>87736.95</v>
      </c>
      <c r="O1312" s="147">
        <v>34.97</v>
      </c>
      <c r="P1312" s="147">
        <v>13.33</v>
      </c>
      <c r="Q1312" s="30"/>
      <c r="R1312" s="147"/>
      <c r="S1312" s="146" t="s">
        <v>37</v>
      </c>
      <c r="T1312" s="146" t="s">
        <v>265</v>
      </c>
    </row>
    <row r="1313" spans="1:20" x14ac:dyDescent="0.3">
      <c r="C1313" s="144"/>
      <c r="D1313" s="63"/>
      <c r="E1313" s="144"/>
      <c r="F1313" s="144"/>
      <c r="G1313" s="144"/>
      <c r="H1313" s="144"/>
      <c r="I1313" s="142"/>
      <c r="J1313" s="144"/>
      <c r="K1313" s="64" t="s">
        <v>105</v>
      </c>
      <c r="L1313" s="142">
        <f>I1309*O1313</f>
        <v>146646.04500000001</v>
      </c>
      <c r="M1313" s="147">
        <f>I1309*P1313</f>
        <v>3142.5450000000001</v>
      </c>
      <c r="N1313" s="147">
        <f t="shared" si="137"/>
        <v>149788.59000000003</v>
      </c>
      <c r="O1313" s="147">
        <v>80.73</v>
      </c>
      <c r="P1313" s="147">
        <v>1.73</v>
      </c>
      <c r="Q1313" s="30"/>
      <c r="R1313" s="147"/>
      <c r="S1313" s="146" t="s">
        <v>37</v>
      </c>
      <c r="T1313" s="146" t="s">
        <v>265</v>
      </c>
    </row>
    <row r="1314" spans="1:20" s="61" customFormat="1" x14ac:dyDescent="0.3">
      <c r="A1314" s="133"/>
      <c r="B1314" s="1"/>
      <c r="C1314" s="32"/>
      <c r="D1314" s="62" t="s">
        <v>111</v>
      </c>
      <c r="E1314" s="32"/>
      <c r="F1314" s="32"/>
      <c r="G1314" s="32"/>
      <c r="H1314" s="32"/>
      <c r="I1314" s="26"/>
      <c r="J1314" s="32"/>
      <c r="K1314" s="27"/>
      <c r="L1314" s="26">
        <f>SUM(L1315:L1342)</f>
        <v>12648854.9211</v>
      </c>
      <c r="M1314" s="30">
        <f>SUM(M1315:M1342)</f>
        <v>626213.40520000004</v>
      </c>
      <c r="N1314" s="30">
        <f>SUM(N1315:N1342)</f>
        <v>13275068.326299997</v>
      </c>
      <c r="O1314" s="30"/>
      <c r="P1314" s="147"/>
      <c r="Q1314" s="30"/>
      <c r="R1314" s="30"/>
      <c r="S1314" s="30"/>
      <c r="T1314" s="47"/>
    </row>
    <row r="1315" spans="1:20" ht="37.5" x14ac:dyDescent="0.3">
      <c r="C1315" s="144">
        <v>1</v>
      </c>
      <c r="D1315" s="63" t="s">
        <v>350</v>
      </c>
      <c r="E1315" s="144">
        <v>1985</v>
      </c>
      <c r="F1315" s="144"/>
      <c r="G1315" s="144" t="s">
        <v>34</v>
      </c>
      <c r="H1315" s="144">
        <v>3</v>
      </c>
      <c r="I1315" s="142">
        <v>2125.42</v>
      </c>
      <c r="J1315" s="144">
        <v>878.96</v>
      </c>
      <c r="K1315" s="64" t="s">
        <v>42</v>
      </c>
      <c r="L1315" s="142">
        <f>I1315*O1315</f>
        <v>330502.81</v>
      </c>
      <c r="M1315" s="147">
        <f>I1315*P1315</f>
        <v>31817.537400000001</v>
      </c>
      <c r="N1315" s="147">
        <f t="shared" ref="N1315:N1342" si="138">L1315+M1315</f>
        <v>362320.34739999997</v>
      </c>
      <c r="O1315" s="147">
        <v>155.5</v>
      </c>
      <c r="P1315" s="147">
        <v>14.97</v>
      </c>
      <c r="Q1315" s="30"/>
      <c r="R1315" s="147"/>
      <c r="S1315" s="146" t="s">
        <v>37</v>
      </c>
      <c r="T1315" s="146" t="s">
        <v>265</v>
      </c>
    </row>
    <row r="1316" spans="1:20" ht="37.5" x14ac:dyDescent="0.3">
      <c r="C1316" s="144">
        <v>2</v>
      </c>
      <c r="D1316" s="63" t="s">
        <v>351</v>
      </c>
      <c r="E1316" s="144">
        <v>1971</v>
      </c>
      <c r="F1316" s="144"/>
      <c r="G1316" s="144" t="s">
        <v>34</v>
      </c>
      <c r="H1316" s="144">
        <v>3</v>
      </c>
      <c r="I1316" s="142">
        <v>3432.09</v>
      </c>
      <c r="J1316" s="144">
        <v>1480.73</v>
      </c>
      <c r="K1316" s="64" t="s">
        <v>45</v>
      </c>
      <c r="L1316" s="142">
        <f>I1316*O1316</f>
        <v>1406092.9521000001</v>
      </c>
      <c r="M1316" s="147">
        <f>I1316*P1316</f>
        <v>51206.782800000001</v>
      </c>
      <c r="N1316" s="147">
        <f t="shared" si="138"/>
        <v>1457299.7349</v>
      </c>
      <c r="O1316" s="147">
        <v>409.69</v>
      </c>
      <c r="P1316" s="147">
        <v>14.92</v>
      </c>
      <c r="Q1316" s="30"/>
      <c r="R1316" s="147"/>
      <c r="S1316" s="146" t="s">
        <v>37</v>
      </c>
      <c r="T1316" s="146" t="s">
        <v>265</v>
      </c>
    </row>
    <row r="1317" spans="1:20" x14ac:dyDescent="0.3">
      <c r="C1317" s="144"/>
      <c r="D1317" s="63"/>
      <c r="E1317" s="144"/>
      <c r="F1317" s="144"/>
      <c r="G1317" s="144"/>
      <c r="H1317" s="144"/>
      <c r="I1317" s="142"/>
      <c r="J1317" s="144"/>
      <c r="K1317" s="64" t="s">
        <v>229</v>
      </c>
      <c r="L1317" s="142">
        <f>I1316*O1317</f>
        <v>3571364.2122</v>
      </c>
      <c r="M1317" s="147">
        <f>I1316*P1317</f>
        <v>76432.6443</v>
      </c>
      <c r="N1317" s="147">
        <f t="shared" si="138"/>
        <v>3647796.8564999998</v>
      </c>
      <c r="O1317" s="147">
        <v>1040.58</v>
      </c>
      <c r="P1317" s="147">
        <v>22.27</v>
      </c>
      <c r="Q1317" s="30"/>
      <c r="R1317" s="147"/>
      <c r="S1317" s="146" t="s">
        <v>37</v>
      </c>
      <c r="T1317" s="146" t="s">
        <v>265</v>
      </c>
    </row>
    <row r="1318" spans="1:20" ht="56.25" x14ac:dyDescent="0.3">
      <c r="C1318" s="144">
        <v>3</v>
      </c>
      <c r="D1318" s="63" t="s">
        <v>352</v>
      </c>
      <c r="E1318" s="144">
        <v>1961</v>
      </c>
      <c r="F1318" s="144"/>
      <c r="G1318" s="144" t="s">
        <v>56</v>
      </c>
      <c r="H1318" s="144">
        <v>2</v>
      </c>
      <c r="I1318" s="142">
        <v>1815.59</v>
      </c>
      <c r="J1318" s="144">
        <v>716.59</v>
      </c>
      <c r="K1318" s="64" t="s">
        <v>42</v>
      </c>
      <c r="L1318" s="142">
        <f>I1318*O1318</f>
        <v>278747.53269999998</v>
      </c>
      <c r="M1318" s="147">
        <f>I1318*P1318</f>
        <v>27615.123899999999</v>
      </c>
      <c r="N1318" s="147">
        <f t="shared" si="138"/>
        <v>306362.65659999999</v>
      </c>
      <c r="O1318" s="147">
        <v>153.53</v>
      </c>
      <c r="P1318" s="147">
        <v>15.21</v>
      </c>
      <c r="Q1318" s="30"/>
      <c r="R1318" s="147"/>
      <c r="S1318" s="146" t="s">
        <v>37</v>
      </c>
      <c r="T1318" s="146" t="s">
        <v>265</v>
      </c>
    </row>
    <row r="1319" spans="1:20" ht="37.5" x14ac:dyDescent="0.3">
      <c r="C1319" s="144"/>
      <c r="D1319" s="63"/>
      <c r="E1319" s="144"/>
      <c r="F1319" s="144"/>
      <c r="G1319" s="144"/>
      <c r="H1319" s="144"/>
      <c r="I1319" s="142"/>
      <c r="J1319" s="144"/>
      <c r="K1319" s="64" t="s">
        <v>45</v>
      </c>
      <c r="L1319" s="142">
        <f>I1318*O1319</f>
        <v>777363.01439999999</v>
      </c>
      <c r="M1319" s="147">
        <f>I1318*P1319</f>
        <v>31863.604500000001</v>
      </c>
      <c r="N1319" s="147">
        <f t="shared" si="138"/>
        <v>809226.6189</v>
      </c>
      <c r="O1319" s="147">
        <v>428.16</v>
      </c>
      <c r="P1319" s="147">
        <v>17.55</v>
      </c>
      <c r="Q1319" s="30"/>
      <c r="R1319" s="147"/>
      <c r="S1319" s="146" t="s">
        <v>37</v>
      </c>
      <c r="T1319" s="146" t="s">
        <v>265</v>
      </c>
    </row>
    <row r="1320" spans="1:20" ht="56.25" x14ac:dyDescent="0.3">
      <c r="C1320" s="144"/>
      <c r="D1320" s="63"/>
      <c r="E1320" s="144"/>
      <c r="F1320" s="144"/>
      <c r="G1320" s="144"/>
      <c r="H1320" s="144"/>
      <c r="I1320" s="142"/>
      <c r="J1320" s="144"/>
      <c r="K1320" s="64" t="s">
        <v>35</v>
      </c>
      <c r="L1320" s="142">
        <f>I1318*O1320</f>
        <v>97932.924599999998</v>
      </c>
      <c r="M1320" s="147">
        <f>I1318*P1320</f>
        <v>24946.206599999998</v>
      </c>
      <c r="N1320" s="147">
        <f t="shared" si="138"/>
        <v>122879.1312</v>
      </c>
      <c r="O1320" s="147">
        <v>53.94</v>
      </c>
      <c r="P1320" s="147">
        <v>13.74</v>
      </c>
      <c r="Q1320" s="30"/>
      <c r="R1320" s="147"/>
      <c r="S1320" s="146" t="s">
        <v>37</v>
      </c>
      <c r="T1320" s="146" t="s">
        <v>265</v>
      </c>
    </row>
    <row r="1321" spans="1:20" ht="37.5" x14ac:dyDescent="0.3">
      <c r="C1321" s="144"/>
      <c r="D1321" s="63"/>
      <c r="E1321" s="144"/>
      <c r="F1321" s="144"/>
      <c r="G1321" s="144"/>
      <c r="H1321" s="144"/>
      <c r="I1321" s="142"/>
      <c r="J1321" s="144"/>
      <c r="K1321" s="64" t="s">
        <v>53</v>
      </c>
      <c r="L1321" s="142">
        <f>I1318*O1321</f>
        <v>60931.200400000002</v>
      </c>
      <c r="M1321" s="147">
        <f>I1318*P1321</f>
        <v>24147.347000000002</v>
      </c>
      <c r="N1321" s="147">
        <f t="shared" si="138"/>
        <v>85078.54740000001</v>
      </c>
      <c r="O1321" s="147">
        <v>33.56</v>
      </c>
      <c r="P1321" s="147">
        <v>13.3</v>
      </c>
      <c r="Q1321" s="30"/>
      <c r="R1321" s="147"/>
      <c r="S1321" s="146" t="s">
        <v>37</v>
      </c>
      <c r="T1321" s="146" t="s">
        <v>265</v>
      </c>
    </row>
    <row r="1322" spans="1:20" x14ac:dyDescent="0.3">
      <c r="C1322" s="144"/>
      <c r="D1322" s="63"/>
      <c r="E1322" s="144"/>
      <c r="F1322" s="144"/>
      <c r="G1322" s="144"/>
      <c r="H1322" s="144"/>
      <c r="I1322" s="142"/>
      <c r="J1322" s="144"/>
      <c r="K1322" s="64" t="s">
        <v>229</v>
      </c>
      <c r="L1322" s="142">
        <f>I1318*O1322</f>
        <v>1876866.1624999999</v>
      </c>
      <c r="M1322" s="147">
        <f>I1318*P1322</f>
        <v>69791.279599999994</v>
      </c>
      <c r="N1322" s="147">
        <f t="shared" si="138"/>
        <v>1946657.4420999999</v>
      </c>
      <c r="O1322" s="147">
        <v>1033.75</v>
      </c>
      <c r="P1322" s="147">
        <v>38.44</v>
      </c>
      <c r="Q1322" s="30"/>
      <c r="R1322" s="147"/>
      <c r="S1322" s="146" t="s">
        <v>37</v>
      </c>
      <c r="T1322" s="146" t="s">
        <v>265</v>
      </c>
    </row>
    <row r="1323" spans="1:20" ht="56.25" x14ac:dyDescent="0.3">
      <c r="C1323" s="144">
        <v>4</v>
      </c>
      <c r="D1323" s="63" t="s">
        <v>353</v>
      </c>
      <c r="E1323" s="144">
        <v>1960</v>
      </c>
      <c r="F1323" s="144"/>
      <c r="G1323" s="144" t="s">
        <v>56</v>
      </c>
      <c r="H1323" s="144">
        <v>2</v>
      </c>
      <c r="I1323" s="142">
        <v>689.53</v>
      </c>
      <c r="J1323" s="144">
        <v>378.2</v>
      </c>
      <c r="K1323" s="64" t="s">
        <v>45</v>
      </c>
      <c r="L1323" s="142">
        <f>I1323*O1323</f>
        <v>295229.16480000003</v>
      </c>
      <c r="M1323" s="147">
        <f>I1323*P1323</f>
        <v>12101.2515</v>
      </c>
      <c r="N1323" s="147">
        <f t="shared" si="138"/>
        <v>307330.41630000004</v>
      </c>
      <c r="O1323" s="147">
        <v>428.16</v>
      </c>
      <c r="P1323" s="147">
        <v>17.55</v>
      </c>
      <c r="Q1323" s="30"/>
      <c r="R1323" s="147"/>
      <c r="S1323" s="146" t="s">
        <v>37</v>
      </c>
      <c r="T1323" s="146" t="s">
        <v>265</v>
      </c>
    </row>
    <row r="1324" spans="1:20" ht="37.5" x14ac:dyDescent="0.3">
      <c r="C1324" s="144"/>
      <c r="D1324" s="63"/>
      <c r="E1324" s="144"/>
      <c r="F1324" s="144"/>
      <c r="G1324" s="144"/>
      <c r="H1324" s="144"/>
      <c r="I1324" s="142"/>
      <c r="J1324" s="144"/>
      <c r="K1324" s="64" t="s">
        <v>42</v>
      </c>
      <c r="L1324" s="142">
        <f>I1323*O1324</f>
        <v>113138.0824</v>
      </c>
      <c r="M1324" s="147">
        <f>I1323*P1324</f>
        <v>10487.7513</v>
      </c>
      <c r="N1324" s="147">
        <f t="shared" si="138"/>
        <v>123625.8337</v>
      </c>
      <c r="O1324" s="147">
        <v>164.08</v>
      </c>
      <c r="P1324" s="147">
        <v>15.21</v>
      </c>
      <c r="Q1324" s="30"/>
      <c r="R1324" s="147"/>
      <c r="S1324" s="146" t="s">
        <v>37</v>
      </c>
      <c r="T1324" s="146" t="s">
        <v>265</v>
      </c>
    </row>
    <row r="1325" spans="1:20" ht="37.5" x14ac:dyDescent="0.3">
      <c r="C1325" s="144"/>
      <c r="D1325" s="63"/>
      <c r="E1325" s="144"/>
      <c r="F1325" s="144"/>
      <c r="G1325" s="144"/>
      <c r="H1325" s="144"/>
      <c r="I1325" s="142"/>
      <c r="J1325" s="144"/>
      <c r="K1325" s="64" t="s">
        <v>354</v>
      </c>
      <c r="L1325" s="142">
        <f>I1323*O1325</f>
        <v>93569.22099999999</v>
      </c>
      <c r="M1325" s="147">
        <f>I1323*P1325</f>
        <v>10680.8197</v>
      </c>
      <c r="N1325" s="147">
        <f t="shared" si="138"/>
        <v>104250.04069999998</v>
      </c>
      <c r="O1325" s="147">
        <v>135.69999999999999</v>
      </c>
      <c r="P1325" s="147">
        <v>15.49</v>
      </c>
      <c r="Q1325" s="30"/>
      <c r="R1325" s="147"/>
      <c r="S1325" s="146" t="s">
        <v>37</v>
      </c>
      <c r="T1325" s="146" t="s">
        <v>265</v>
      </c>
    </row>
    <row r="1326" spans="1:20" ht="37.5" x14ac:dyDescent="0.3">
      <c r="C1326" s="144"/>
      <c r="D1326" s="63"/>
      <c r="E1326" s="144"/>
      <c r="F1326" s="144"/>
      <c r="G1326" s="144"/>
      <c r="H1326" s="144"/>
      <c r="I1326" s="142"/>
      <c r="J1326" s="144"/>
      <c r="K1326" s="64" t="s">
        <v>355</v>
      </c>
      <c r="L1326" s="142">
        <f>I1323*O1326</f>
        <v>37193.248199999995</v>
      </c>
      <c r="M1326" s="147">
        <f>I1323*P1326</f>
        <v>9474.1422000000002</v>
      </c>
      <c r="N1326" s="147">
        <f t="shared" si="138"/>
        <v>46667.390399999997</v>
      </c>
      <c r="O1326" s="147">
        <v>53.94</v>
      </c>
      <c r="P1326" s="147">
        <v>13.74</v>
      </c>
      <c r="Q1326" s="30"/>
      <c r="R1326" s="147"/>
      <c r="S1326" s="146" t="s">
        <v>37</v>
      </c>
      <c r="T1326" s="146" t="s">
        <v>265</v>
      </c>
    </row>
    <row r="1327" spans="1:20" ht="56.25" x14ac:dyDescent="0.3">
      <c r="C1327" s="144">
        <v>5</v>
      </c>
      <c r="D1327" s="63" t="s">
        <v>356</v>
      </c>
      <c r="E1327" s="144">
        <v>1960</v>
      </c>
      <c r="F1327" s="144"/>
      <c r="G1327" s="144" t="s">
        <v>56</v>
      </c>
      <c r="H1327" s="144">
        <v>2</v>
      </c>
      <c r="I1327" s="142">
        <v>658.2</v>
      </c>
      <c r="J1327" s="144">
        <v>381.9</v>
      </c>
      <c r="K1327" s="64" t="s">
        <v>354</v>
      </c>
      <c r="L1327" s="142">
        <f>I1327*O1327</f>
        <v>89317.74</v>
      </c>
      <c r="M1327" s="147">
        <f>I1327*P1327</f>
        <v>10195.518</v>
      </c>
      <c r="N1327" s="147">
        <f t="shared" si="138"/>
        <v>99513.258000000002</v>
      </c>
      <c r="O1327" s="147">
        <v>135.69999999999999</v>
      </c>
      <c r="P1327" s="147">
        <v>15.49</v>
      </c>
      <c r="Q1327" s="30"/>
      <c r="R1327" s="147"/>
      <c r="S1327" s="146" t="s">
        <v>37</v>
      </c>
      <c r="T1327" s="146" t="s">
        <v>265</v>
      </c>
    </row>
    <row r="1328" spans="1:20" ht="37.5" x14ac:dyDescent="0.3">
      <c r="C1328" s="144"/>
      <c r="D1328" s="63"/>
      <c r="E1328" s="144"/>
      <c r="F1328" s="144"/>
      <c r="G1328" s="144"/>
      <c r="H1328" s="144"/>
      <c r="I1328" s="142"/>
      <c r="J1328" s="144"/>
      <c r="K1328" s="64" t="s">
        <v>42</v>
      </c>
      <c r="L1328" s="142">
        <f>I1327*O1328</f>
        <v>107997.45600000002</v>
      </c>
      <c r="M1328" s="147">
        <f>I1327*P1328</f>
        <v>10011.222000000002</v>
      </c>
      <c r="N1328" s="147">
        <f t="shared" si="138"/>
        <v>118008.67800000001</v>
      </c>
      <c r="O1328" s="147">
        <v>164.08</v>
      </c>
      <c r="P1328" s="147">
        <v>15.21</v>
      </c>
      <c r="Q1328" s="30"/>
      <c r="R1328" s="147"/>
      <c r="S1328" s="146" t="s">
        <v>37</v>
      </c>
      <c r="T1328" s="146" t="s">
        <v>265</v>
      </c>
    </row>
    <row r="1329" spans="1:20" ht="37.5" x14ac:dyDescent="0.3">
      <c r="C1329" s="144"/>
      <c r="D1329" s="63"/>
      <c r="E1329" s="144"/>
      <c r="F1329" s="144"/>
      <c r="G1329" s="144"/>
      <c r="H1329" s="144"/>
      <c r="I1329" s="142"/>
      <c r="J1329" s="144"/>
      <c r="K1329" s="64" t="s">
        <v>45</v>
      </c>
      <c r="L1329" s="142">
        <f>I1327*O1329</f>
        <v>281814.91200000001</v>
      </c>
      <c r="M1329" s="147">
        <f>I1327*P1329</f>
        <v>11551.410000000002</v>
      </c>
      <c r="N1329" s="147">
        <f t="shared" si="138"/>
        <v>293366.32199999999</v>
      </c>
      <c r="O1329" s="147">
        <v>428.16</v>
      </c>
      <c r="P1329" s="147">
        <v>17.55</v>
      </c>
      <c r="Q1329" s="30"/>
      <c r="R1329" s="147"/>
      <c r="S1329" s="146" t="s">
        <v>37</v>
      </c>
      <c r="T1329" s="146" t="s">
        <v>265</v>
      </c>
    </row>
    <row r="1330" spans="1:20" ht="37.5" x14ac:dyDescent="0.3">
      <c r="C1330" s="144"/>
      <c r="D1330" s="63"/>
      <c r="E1330" s="144"/>
      <c r="F1330" s="144"/>
      <c r="G1330" s="144"/>
      <c r="H1330" s="144"/>
      <c r="I1330" s="142"/>
      <c r="J1330" s="144"/>
      <c r="K1330" s="64" t="s">
        <v>355</v>
      </c>
      <c r="L1330" s="142">
        <f>I1327*O1330</f>
        <v>35503.308000000005</v>
      </c>
      <c r="M1330" s="147">
        <f>I1327*P1330</f>
        <v>9043.6680000000015</v>
      </c>
      <c r="N1330" s="147">
        <f t="shared" si="138"/>
        <v>44546.97600000001</v>
      </c>
      <c r="O1330" s="147">
        <v>53.94</v>
      </c>
      <c r="P1330" s="147">
        <v>13.74</v>
      </c>
      <c r="Q1330" s="30"/>
      <c r="R1330" s="147"/>
      <c r="S1330" s="146" t="s">
        <v>37</v>
      </c>
      <c r="T1330" s="146" t="s">
        <v>265</v>
      </c>
    </row>
    <row r="1331" spans="1:20" ht="56.25" x14ac:dyDescent="0.3">
      <c r="C1331" s="144">
        <v>6</v>
      </c>
      <c r="D1331" s="63" t="s">
        <v>357</v>
      </c>
      <c r="E1331" s="144">
        <v>1961</v>
      </c>
      <c r="F1331" s="144"/>
      <c r="G1331" s="144" t="s">
        <v>56</v>
      </c>
      <c r="H1331" s="144">
        <v>2</v>
      </c>
      <c r="I1331" s="142">
        <v>676.94</v>
      </c>
      <c r="J1331" s="144">
        <v>368.58</v>
      </c>
      <c r="K1331" s="64" t="s">
        <v>104</v>
      </c>
      <c r="L1331" s="142">
        <f>I1331*O1331</f>
        <v>447822.88760000002</v>
      </c>
      <c r="M1331" s="147">
        <f>I1331*P1331</f>
        <v>9585.4704000000002</v>
      </c>
      <c r="N1331" s="147">
        <f t="shared" si="138"/>
        <v>457408.35800000001</v>
      </c>
      <c r="O1331" s="147">
        <v>661.54</v>
      </c>
      <c r="P1331" s="147">
        <v>14.16</v>
      </c>
      <c r="Q1331" s="30"/>
      <c r="R1331" s="147"/>
      <c r="S1331" s="146" t="s">
        <v>37</v>
      </c>
      <c r="T1331" s="146" t="s">
        <v>265</v>
      </c>
    </row>
    <row r="1332" spans="1:20" ht="37.5" x14ac:dyDescent="0.3">
      <c r="C1332" s="144"/>
      <c r="D1332" s="63"/>
      <c r="E1332" s="144"/>
      <c r="F1332" s="144"/>
      <c r="G1332" s="144"/>
      <c r="H1332" s="144"/>
      <c r="I1332" s="142"/>
      <c r="J1332" s="144"/>
      <c r="K1332" s="64" t="s">
        <v>358</v>
      </c>
      <c r="L1332" s="142">
        <f>I1331*O1332</f>
        <v>111072.31520000001</v>
      </c>
      <c r="M1332" s="147">
        <f>I1331*P1332</f>
        <v>10296.257400000002</v>
      </c>
      <c r="N1332" s="147">
        <f t="shared" si="138"/>
        <v>121368.57260000001</v>
      </c>
      <c r="O1332" s="147">
        <v>164.08</v>
      </c>
      <c r="P1332" s="147">
        <v>15.21</v>
      </c>
      <c r="Q1332" s="30"/>
      <c r="R1332" s="147"/>
      <c r="S1332" s="146" t="s">
        <v>37</v>
      </c>
      <c r="T1332" s="146" t="s">
        <v>265</v>
      </c>
    </row>
    <row r="1333" spans="1:20" ht="37.5" x14ac:dyDescent="0.3">
      <c r="C1333" s="144"/>
      <c r="D1333" s="63"/>
      <c r="E1333" s="144"/>
      <c r="F1333" s="144"/>
      <c r="G1333" s="144"/>
      <c r="H1333" s="144"/>
      <c r="I1333" s="142"/>
      <c r="J1333" s="144"/>
      <c r="K1333" s="64" t="s">
        <v>355</v>
      </c>
      <c r="L1333" s="142">
        <f>I1331*O1333</f>
        <v>36514.143600000003</v>
      </c>
      <c r="M1333" s="147">
        <f>I1331*P1333</f>
        <v>9301.1556</v>
      </c>
      <c r="N1333" s="147">
        <f t="shared" si="138"/>
        <v>45815.299200000001</v>
      </c>
      <c r="O1333" s="147">
        <v>53.94</v>
      </c>
      <c r="P1333" s="147">
        <v>13.74</v>
      </c>
      <c r="Q1333" s="30"/>
      <c r="R1333" s="147"/>
      <c r="S1333" s="146" t="s">
        <v>37</v>
      </c>
      <c r="T1333" s="146" t="s">
        <v>265</v>
      </c>
    </row>
    <row r="1334" spans="1:20" ht="56.25" x14ac:dyDescent="0.3">
      <c r="C1334" s="144">
        <v>7</v>
      </c>
      <c r="D1334" s="63" t="s">
        <v>359</v>
      </c>
      <c r="E1334" s="144">
        <v>1960</v>
      </c>
      <c r="F1334" s="144"/>
      <c r="G1334" s="144" t="s">
        <v>56</v>
      </c>
      <c r="H1334" s="144">
        <v>2</v>
      </c>
      <c r="I1334" s="142">
        <v>680.74</v>
      </c>
      <c r="J1334" s="144">
        <v>367.85</v>
      </c>
      <c r="K1334" s="64" t="s">
        <v>45</v>
      </c>
      <c r="L1334" s="142">
        <f>I1334*O1334</f>
        <v>291465.6384</v>
      </c>
      <c r="M1334" s="147">
        <f>I1334*P1334</f>
        <v>11946.987000000001</v>
      </c>
      <c r="N1334" s="147">
        <f t="shared" si="138"/>
        <v>303412.62540000002</v>
      </c>
      <c r="O1334" s="147">
        <v>428.16</v>
      </c>
      <c r="P1334" s="147">
        <v>17.55</v>
      </c>
      <c r="Q1334" s="30"/>
      <c r="R1334" s="147"/>
      <c r="S1334" s="146" t="s">
        <v>37</v>
      </c>
      <c r="T1334" s="146" t="s">
        <v>265</v>
      </c>
    </row>
    <row r="1335" spans="1:20" ht="37.5" x14ac:dyDescent="0.3">
      <c r="C1335" s="144"/>
      <c r="D1335" s="63"/>
      <c r="E1335" s="144"/>
      <c r="F1335" s="144"/>
      <c r="G1335" s="144"/>
      <c r="H1335" s="144"/>
      <c r="I1335" s="142"/>
      <c r="J1335" s="144"/>
      <c r="K1335" s="64" t="s">
        <v>354</v>
      </c>
      <c r="L1335" s="142">
        <f>I1334*O1335</f>
        <v>92376.417999999991</v>
      </c>
      <c r="M1335" s="147">
        <f>I1334*P1335</f>
        <v>10544.6626</v>
      </c>
      <c r="N1335" s="147">
        <f t="shared" si="138"/>
        <v>102921.08059999999</v>
      </c>
      <c r="O1335" s="147">
        <v>135.69999999999999</v>
      </c>
      <c r="P1335" s="147">
        <v>15.49</v>
      </c>
      <c r="Q1335" s="30"/>
      <c r="R1335" s="147"/>
      <c r="S1335" s="146" t="s">
        <v>37</v>
      </c>
      <c r="T1335" s="146" t="s">
        <v>265</v>
      </c>
    </row>
    <row r="1336" spans="1:20" ht="37.5" x14ac:dyDescent="0.3">
      <c r="C1336" s="144"/>
      <c r="D1336" s="63"/>
      <c r="E1336" s="144"/>
      <c r="F1336" s="144"/>
      <c r="G1336" s="144"/>
      <c r="H1336" s="144"/>
      <c r="I1336" s="142"/>
      <c r="J1336" s="144"/>
      <c r="K1336" s="64" t="s">
        <v>355</v>
      </c>
      <c r="L1336" s="142">
        <f>I1334*O1336</f>
        <v>36719.115599999997</v>
      </c>
      <c r="M1336" s="147">
        <f>I1334*P1336</f>
        <v>9353.3675999999996</v>
      </c>
      <c r="N1336" s="147">
        <f t="shared" si="138"/>
        <v>46072.483199999995</v>
      </c>
      <c r="O1336" s="147">
        <v>53.94</v>
      </c>
      <c r="P1336" s="147">
        <v>13.74</v>
      </c>
      <c r="Q1336" s="30"/>
      <c r="R1336" s="147"/>
      <c r="S1336" s="146" t="s">
        <v>37</v>
      </c>
      <c r="T1336" s="146" t="s">
        <v>265</v>
      </c>
    </row>
    <row r="1337" spans="1:20" ht="37.5" x14ac:dyDescent="0.3">
      <c r="C1337" s="144"/>
      <c r="D1337" s="63"/>
      <c r="E1337" s="144"/>
      <c r="F1337" s="144"/>
      <c r="G1337" s="144"/>
      <c r="H1337" s="144"/>
      <c r="I1337" s="142"/>
      <c r="J1337" s="144"/>
      <c r="K1337" s="64" t="s">
        <v>42</v>
      </c>
      <c r="L1337" s="142">
        <f>I1334*O1337</f>
        <v>111695.81920000001</v>
      </c>
      <c r="M1337" s="147">
        <f>I1334*P1337</f>
        <v>10354.055400000001</v>
      </c>
      <c r="N1337" s="147">
        <f t="shared" si="138"/>
        <v>122049.87460000001</v>
      </c>
      <c r="O1337" s="147">
        <v>164.08</v>
      </c>
      <c r="P1337" s="147">
        <v>15.21</v>
      </c>
      <c r="Q1337" s="30"/>
      <c r="R1337" s="147"/>
      <c r="S1337" s="146" t="s">
        <v>37</v>
      </c>
      <c r="T1337" s="146" t="s">
        <v>265</v>
      </c>
    </row>
    <row r="1338" spans="1:20" ht="56.25" x14ac:dyDescent="0.3">
      <c r="C1338" s="144">
        <v>8</v>
      </c>
      <c r="D1338" s="63" t="s">
        <v>360</v>
      </c>
      <c r="E1338" s="144">
        <v>1961</v>
      </c>
      <c r="F1338" s="144"/>
      <c r="G1338" s="144" t="s">
        <v>56</v>
      </c>
      <c r="H1338" s="144">
        <v>2</v>
      </c>
      <c r="I1338" s="142">
        <v>681.96</v>
      </c>
      <c r="J1338" s="144">
        <v>407.76</v>
      </c>
      <c r="K1338" s="64" t="s">
        <v>104</v>
      </c>
      <c r="L1338" s="142">
        <f>I1338*O1338</f>
        <v>451143.81839999999</v>
      </c>
      <c r="M1338" s="147">
        <f>I1338*P1338</f>
        <v>9656.5536000000011</v>
      </c>
      <c r="N1338" s="147">
        <f t="shared" si="138"/>
        <v>460800.37199999997</v>
      </c>
      <c r="O1338" s="147">
        <v>661.54</v>
      </c>
      <c r="P1338" s="147">
        <v>14.16</v>
      </c>
      <c r="Q1338" s="30"/>
      <c r="R1338" s="147"/>
      <c r="S1338" s="146" t="s">
        <v>37</v>
      </c>
      <c r="T1338" s="146" t="s">
        <v>265</v>
      </c>
    </row>
    <row r="1339" spans="1:20" ht="56.25" x14ac:dyDescent="0.3">
      <c r="C1339" s="144">
        <v>9</v>
      </c>
      <c r="D1339" s="63" t="s">
        <v>361</v>
      </c>
      <c r="E1339" s="144">
        <v>1960</v>
      </c>
      <c r="F1339" s="144"/>
      <c r="G1339" s="144" t="s">
        <v>56</v>
      </c>
      <c r="H1339" s="144">
        <v>2</v>
      </c>
      <c r="I1339" s="142">
        <v>675.37</v>
      </c>
      <c r="J1339" s="144">
        <v>399.37</v>
      </c>
      <c r="K1339" s="64" t="s">
        <v>104</v>
      </c>
      <c r="L1339" s="142">
        <f>I1339*O1339</f>
        <v>446784.26979999995</v>
      </c>
      <c r="M1339" s="147">
        <f>I1339*P1339</f>
        <v>9563.2392</v>
      </c>
      <c r="N1339" s="147">
        <f t="shared" si="138"/>
        <v>456347.50899999996</v>
      </c>
      <c r="O1339" s="147">
        <v>661.54</v>
      </c>
      <c r="P1339" s="147">
        <v>14.16</v>
      </c>
      <c r="Q1339" s="30"/>
      <c r="R1339" s="147"/>
      <c r="S1339" s="146" t="s">
        <v>37</v>
      </c>
      <c r="T1339" s="146" t="s">
        <v>265</v>
      </c>
    </row>
    <row r="1340" spans="1:20" ht="56.25" x14ac:dyDescent="0.3">
      <c r="C1340" s="144"/>
      <c r="D1340" s="63"/>
      <c r="E1340" s="144"/>
      <c r="F1340" s="144"/>
      <c r="G1340" s="144"/>
      <c r="H1340" s="144"/>
      <c r="I1340" s="142"/>
      <c r="J1340" s="144"/>
      <c r="K1340" s="64" t="s">
        <v>84</v>
      </c>
      <c r="L1340" s="142">
        <f>I1339*O1340</f>
        <v>91647.708999999988</v>
      </c>
      <c r="M1340" s="147">
        <f>I1339*P1340</f>
        <v>10461.481299999999</v>
      </c>
      <c r="N1340" s="147">
        <f t="shared" si="138"/>
        <v>102109.19029999999</v>
      </c>
      <c r="O1340" s="147">
        <v>135.69999999999999</v>
      </c>
      <c r="P1340" s="147">
        <v>15.49</v>
      </c>
      <c r="Q1340" s="30"/>
      <c r="R1340" s="147"/>
      <c r="S1340" s="146" t="s">
        <v>37</v>
      </c>
      <c r="T1340" s="146" t="s">
        <v>265</v>
      </c>
    </row>
    <row r="1341" spans="1:20" ht="37.5" x14ac:dyDescent="0.3">
      <c r="C1341" s="144">
        <v>10</v>
      </c>
      <c r="D1341" s="63" t="s">
        <v>362</v>
      </c>
      <c r="E1341" s="144">
        <v>1994</v>
      </c>
      <c r="F1341" s="144"/>
      <c r="G1341" s="144" t="s">
        <v>34</v>
      </c>
      <c r="H1341" s="144">
        <v>3</v>
      </c>
      <c r="I1341" s="142">
        <v>3743.47</v>
      </c>
      <c r="J1341" s="144">
        <v>1838.76</v>
      </c>
      <c r="K1341" s="64" t="s">
        <v>42</v>
      </c>
      <c r="L1341" s="142">
        <f>I1341*O1341</f>
        <v>582109.58499999996</v>
      </c>
      <c r="M1341" s="147">
        <f>I1341*P1341</f>
        <v>56039.745900000002</v>
      </c>
      <c r="N1341" s="147">
        <f t="shared" si="138"/>
        <v>638149.33089999994</v>
      </c>
      <c r="O1341" s="147">
        <v>155.5</v>
      </c>
      <c r="P1341" s="147">
        <v>14.97</v>
      </c>
      <c r="Q1341" s="30"/>
      <c r="R1341" s="147"/>
      <c r="S1341" s="146" t="s">
        <v>37</v>
      </c>
      <c r="T1341" s="146" t="s">
        <v>265</v>
      </c>
    </row>
    <row r="1342" spans="1:20" ht="37.5" x14ac:dyDescent="0.3">
      <c r="C1342" s="144">
        <v>11</v>
      </c>
      <c r="D1342" s="63" t="s">
        <v>363</v>
      </c>
      <c r="E1342" s="144">
        <v>1989</v>
      </c>
      <c r="F1342" s="144"/>
      <c r="G1342" s="144" t="s">
        <v>34</v>
      </c>
      <c r="H1342" s="144">
        <v>5</v>
      </c>
      <c r="I1342" s="142">
        <v>3189.32</v>
      </c>
      <c r="J1342" s="144">
        <v>1955.39</v>
      </c>
      <c r="K1342" s="64" t="s">
        <v>42</v>
      </c>
      <c r="L1342" s="142">
        <f>I1342*O1342</f>
        <v>495939.26</v>
      </c>
      <c r="M1342" s="147">
        <f>I1342*P1342</f>
        <v>47744.120400000007</v>
      </c>
      <c r="N1342" s="147">
        <f t="shared" si="138"/>
        <v>543683.38040000002</v>
      </c>
      <c r="O1342" s="147">
        <v>155.5</v>
      </c>
      <c r="P1342" s="147">
        <v>14.97</v>
      </c>
      <c r="Q1342" s="30"/>
      <c r="R1342" s="147"/>
      <c r="S1342" s="146" t="s">
        <v>37</v>
      </c>
      <c r="T1342" s="146" t="s">
        <v>265</v>
      </c>
    </row>
    <row r="1343" spans="1:20" s="61" customFormat="1" x14ac:dyDescent="0.3">
      <c r="A1343" s="133"/>
      <c r="B1343" s="1"/>
      <c r="C1343" s="32"/>
      <c r="D1343" s="62" t="s">
        <v>122</v>
      </c>
      <c r="E1343" s="32"/>
      <c r="F1343" s="32"/>
      <c r="G1343" s="32"/>
      <c r="H1343" s="32"/>
      <c r="I1343" s="26"/>
      <c r="J1343" s="32"/>
      <c r="K1343" s="27"/>
      <c r="L1343" s="26">
        <f>SUM(L1344:L1346)</f>
        <v>1656895.3280000002</v>
      </c>
      <c r="M1343" s="30">
        <f>SUM(M1344:M1346)</f>
        <v>164552.72639999999</v>
      </c>
      <c r="N1343" s="30">
        <f>SUM(N1344:N1346)</f>
        <v>1821448.0544</v>
      </c>
      <c r="O1343" s="30"/>
      <c r="P1343" s="147"/>
      <c r="Q1343" s="30"/>
      <c r="R1343" s="30"/>
      <c r="S1343" s="30"/>
      <c r="T1343" s="47"/>
    </row>
    <row r="1344" spans="1:20" ht="37.5" x14ac:dyDescent="0.3">
      <c r="C1344" s="144">
        <v>1</v>
      </c>
      <c r="D1344" s="63" t="s">
        <v>364</v>
      </c>
      <c r="E1344" s="144">
        <v>1989</v>
      </c>
      <c r="F1344" s="144"/>
      <c r="G1344" s="144" t="s">
        <v>83</v>
      </c>
      <c r="H1344" s="144">
        <v>5</v>
      </c>
      <c r="I1344" s="142">
        <v>3552.52</v>
      </c>
      <c r="J1344" s="144">
        <v>2249.8000000000002</v>
      </c>
      <c r="K1344" s="64" t="s">
        <v>42</v>
      </c>
      <c r="L1344" s="142">
        <f>I1344*O1344</f>
        <v>525097.98120000004</v>
      </c>
      <c r="M1344" s="147">
        <f>I1344*P1344</f>
        <v>52968.073199999999</v>
      </c>
      <c r="N1344" s="147">
        <f>L1344+M1344</f>
        <v>578066.05440000002</v>
      </c>
      <c r="O1344" s="147">
        <v>147.81</v>
      </c>
      <c r="P1344" s="147">
        <v>14.91</v>
      </c>
      <c r="Q1344" s="30"/>
      <c r="R1344" s="147"/>
      <c r="S1344" s="146" t="s">
        <v>37</v>
      </c>
      <c r="T1344" s="146" t="s">
        <v>265</v>
      </c>
    </row>
    <row r="1345" spans="1:20" ht="37.5" x14ac:dyDescent="0.3">
      <c r="C1345" s="144">
        <v>2</v>
      </c>
      <c r="D1345" s="63" t="s">
        <v>365</v>
      </c>
      <c r="E1345" s="144">
        <v>1990</v>
      </c>
      <c r="F1345" s="144"/>
      <c r="G1345" s="144" t="s">
        <v>83</v>
      </c>
      <c r="H1345" s="144">
        <v>5</v>
      </c>
      <c r="I1345" s="142">
        <v>3552.52</v>
      </c>
      <c r="J1345" s="144">
        <v>2249.8000000000002</v>
      </c>
      <c r="K1345" s="64" t="s">
        <v>42</v>
      </c>
      <c r="L1345" s="142">
        <f>I1345*O1345</f>
        <v>525097.98120000004</v>
      </c>
      <c r="M1345" s="147">
        <f>I1345*P1345</f>
        <v>52968.073199999999</v>
      </c>
      <c r="N1345" s="147">
        <f>L1345+M1345</f>
        <v>578066.05440000002</v>
      </c>
      <c r="O1345" s="147">
        <v>147.81</v>
      </c>
      <c r="P1345" s="147">
        <v>14.91</v>
      </c>
      <c r="Q1345" s="30"/>
      <c r="R1345" s="147"/>
      <c r="S1345" s="146" t="s">
        <v>37</v>
      </c>
      <c r="T1345" s="146" t="s">
        <v>265</v>
      </c>
    </row>
    <row r="1346" spans="1:20" ht="37.5" x14ac:dyDescent="0.3">
      <c r="C1346" s="144">
        <v>3</v>
      </c>
      <c r="D1346" s="63" t="s">
        <v>366</v>
      </c>
      <c r="E1346" s="144">
        <v>1989</v>
      </c>
      <c r="F1346" s="144"/>
      <c r="G1346" s="144" t="s">
        <v>83</v>
      </c>
      <c r="H1346" s="144">
        <v>5</v>
      </c>
      <c r="I1346" s="142">
        <v>3552.52</v>
      </c>
      <c r="J1346" s="144">
        <v>2249.8000000000002</v>
      </c>
      <c r="K1346" s="64" t="s">
        <v>42</v>
      </c>
      <c r="L1346" s="142">
        <f>I1346*O1346</f>
        <v>606699.36560000002</v>
      </c>
      <c r="M1346" s="147">
        <f>I1346*P1346</f>
        <v>58616.58</v>
      </c>
      <c r="N1346" s="147">
        <f>L1346+M1346</f>
        <v>665315.94559999998</v>
      </c>
      <c r="O1346" s="147">
        <v>170.78</v>
      </c>
      <c r="P1346" s="147">
        <v>16.5</v>
      </c>
      <c r="Q1346" s="30"/>
      <c r="R1346" s="147"/>
      <c r="S1346" s="146" t="s">
        <v>37</v>
      </c>
      <c r="T1346" s="146" t="s">
        <v>265</v>
      </c>
    </row>
    <row r="1347" spans="1:20" s="61" customFormat="1" x14ac:dyDescent="0.3">
      <c r="A1347" s="133"/>
      <c r="B1347" s="1"/>
      <c r="C1347" s="32"/>
      <c r="D1347" s="62" t="s">
        <v>126</v>
      </c>
      <c r="E1347" s="32"/>
      <c r="F1347" s="32"/>
      <c r="G1347" s="32"/>
      <c r="H1347" s="32"/>
      <c r="I1347" s="26"/>
      <c r="J1347" s="32"/>
      <c r="K1347" s="27"/>
      <c r="L1347" s="26">
        <f>SUM(L1348:L1354)</f>
        <v>4036470.3347</v>
      </c>
      <c r="M1347" s="30">
        <f>SUM(M1348:M1354)</f>
        <v>381613.87029999995</v>
      </c>
      <c r="N1347" s="30">
        <f>SUM(N1348:N1354)</f>
        <v>4418084.2050000001</v>
      </c>
      <c r="O1347" s="30"/>
      <c r="P1347" s="147"/>
      <c r="Q1347" s="30"/>
      <c r="R1347" s="30"/>
      <c r="S1347" s="30"/>
      <c r="T1347" s="47"/>
    </row>
    <row r="1348" spans="1:20" ht="37.5" x14ac:dyDescent="0.3">
      <c r="C1348" s="144">
        <v>1</v>
      </c>
      <c r="D1348" s="63" t="s">
        <v>367</v>
      </c>
      <c r="E1348" s="144">
        <v>1984</v>
      </c>
      <c r="F1348" s="144"/>
      <c r="G1348" s="144" t="s">
        <v>34</v>
      </c>
      <c r="H1348" s="144">
        <v>3</v>
      </c>
      <c r="I1348" s="142">
        <v>2538.48</v>
      </c>
      <c r="J1348" s="144">
        <v>1318.8</v>
      </c>
      <c r="K1348" s="64" t="s">
        <v>42</v>
      </c>
      <c r="L1348" s="142">
        <f t="shared" ref="L1348:L1354" si="139">I1348*O1348</f>
        <v>457383.32640000002</v>
      </c>
      <c r="M1348" s="147">
        <f t="shared" ref="M1348:M1354" si="140">I1348*P1348</f>
        <v>38889.513599999998</v>
      </c>
      <c r="N1348" s="147">
        <f t="shared" ref="N1348:N1354" si="141">L1348+M1348</f>
        <v>496272.84</v>
      </c>
      <c r="O1348" s="147">
        <v>180.18</v>
      </c>
      <c r="P1348" s="147">
        <v>15.32</v>
      </c>
      <c r="Q1348" s="30"/>
      <c r="R1348" s="147"/>
      <c r="S1348" s="146" t="s">
        <v>37</v>
      </c>
      <c r="T1348" s="146" t="s">
        <v>265</v>
      </c>
    </row>
    <row r="1349" spans="1:20" ht="37.5" x14ac:dyDescent="0.3">
      <c r="C1349" s="144">
        <v>2</v>
      </c>
      <c r="D1349" s="63" t="s">
        <v>128</v>
      </c>
      <c r="E1349" s="144">
        <v>1984</v>
      </c>
      <c r="F1349" s="144"/>
      <c r="G1349" s="144" t="s">
        <v>34</v>
      </c>
      <c r="H1349" s="144">
        <v>3</v>
      </c>
      <c r="I1349" s="142">
        <v>4057.1</v>
      </c>
      <c r="J1349" s="144">
        <v>2129.1999999999998</v>
      </c>
      <c r="K1349" s="64" t="s">
        <v>42</v>
      </c>
      <c r="L1349" s="142">
        <f t="shared" si="139"/>
        <v>731008.27800000005</v>
      </c>
      <c r="M1349" s="147">
        <f t="shared" si="140"/>
        <v>62154.771999999997</v>
      </c>
      <c r="N1349" s="147">
        <f t="shared" si="141"/>
        <v>793163.05</v>
      </c>
      <c r="O1349" s="147">
        <v>180.18</v>
      </c>
      <c r="P1349" s="147">
        <v>15.32</v>
      </c>
      <c r="Q1349" s="30"/>
      <c r="R1349" s="147"/>
      <c r="S1349" s="146" t="s">
        <v>37</v>
      </c>
      <c r="T1349" s="146" t="s">
        <v>265</v>
      </c>
    </row>
    <row r="1350" spans="1:20" ht="37.5" x14ac:dyDescent="0.3">
      <c r="C1350" s="144">
        <v>3</v>
      </c>
      <c r="D1350" s="63" t="s">
        <v>368</v>
      </c>
      <c r="E1350" s="144">
        <v>1981</v>
      </c>
      <c r="F1350" s="144"/>
      <c r="G1350" s="144" t="s">
        <v>34</v>
      </c>
      <c r="H1350" s="144">
        <v>3</v>
      </c>
      <c r="I1350" s="142">
        <v>2278.98</v>
      </c>
      <c r="J1350" s="144">
        <v>1262.4000000000001</v>
      </c>
      <c r="K1350" s="64" t="s">
        <v>42</v>
      </c>
      <c r="L1350" s="142">
        <f t="shared" si="139"/>
        <v>410626.6164</v>
      </c>
      <c r="M1350" s="147">
        <f t="shared" si="140"/>
        <v>34913.973599999998</v>
      </c>
      <c r="N1350" s="147">
        <f t="shared" si="141"/>
        <v>445540.58999999997</v>
      </c>
      <c r="O1350" s="147">
        <v>180.18</v>
      </c>
      <c r="P1350" s="147">
        <v>15.32</v>
      </c>
      <c r="Q1350" s="30"/>
      <c r="R1350" s="147"/>
      <c r="S1350" s="146" t="s">
        <v>37</v>
      </c>
      <c r="T1350" s="146" t="s">
        <v>265</v>
      </c>
    </row>
    <row r="1351" spans="1:20" ht="56.25" x14ac:dyDescent="0.3">
      <c r="C1351" s="144">
        <v>4</v>
      </c>
      <c r="D1351" s="63" t="s">
        <v>369</v>
      </c>
      <c r="E1351" s="144">
        <v>1972</v>
      </c>
      <c r="F1351" s="144"/>
      <c r="G1351" s="144" t="s">
        <v>56</v>
      </c>
      <c r="H1351" s="144">
        <v>2</v>
      </c>
      <c r="I1351" s="142">
        <v>794.51</v>
      </c>
      <c r="J1351" s="144">
        <v>371.2</v>
      </c>
      <c r="K1351" s="64" t="s">
        <v>229</v>
      </c>
      <c r="L1351" s="142">
        <f t="shared" si="139"/>
        <v>121949.33990000001</v>
      </c>
      <c r="M1351" s="147">
        <f t="shared" si="140"/>
        <v>12084.497100000001</v>
      </c>
      <c r="N1351" s="147">
        <f t="shared" si="141"/>
        <v>134033.837</v>
      </c>
      <c r="O1351" s="147">
        <v>153.49</v>
      </c>
      <c r="P1351" s="147">
        <v>15.21</v>
      </c>
      <c r="Q1351" s="30"/>
      <c r="R1351" s="147"/>
      <c r="S1351" s="146" t="s">
        <v>37</v>
      </c>
      <c r="T1351" s="146" t="s">
        <v>265</v>
      </c>
    </row>
    <row r="1352" spans="1:20" ht="37.5" x14ac:dyDescent="0.3">
      <c r="C1352" s="144">
        <v>5</v>
      </c>
      <c r="D1352" s="63" t="s">
        <v>370</v>
      </c>
      <c r="E1352" s="144">
        <v>1988</v>
      </c>
      <c r="F1352" s="144"/>
      <c r="G1352" s="144" t="s">
        <v>83</v>
      </c>
      <c r="H1352" s="144">
        <v>5</v>
      </c>
      <c r="I1352" s="142">
        <v>5239.6000000000004</v>
      </c>
      <c r="J1352" s="144">
        <v>3157.3</v>
      </c>
      <c r="K1352" s="64" t="s">
        <v>42</v>
      </c>
      <c r="L1352" s="142">
        <f t="shared" si="139"/>
        <v>774465.27600000007</v>
      </c>
      <c r="M1352" s="147">
        <f t="shared" si="140"/>
        <v>78122.436000000002</v>
      </c>
      <c r="N1352" s="147">
        <f t="shared" si="141"/>
        <v>852587.71200000006</v>
      </c>
      <c r="O1352" s="147">
        <v>147.81</v>
      </c>
      <c r="P1352" s="147">
        <v>14.91</v>
      </c>
      <c r="Q1352" s="30"/>
      <c r="R1352" s="147"/>
      <c r="S1352" s="146" t="s">
        <v>37</v>
      </c>
      <c r="T1352" s="146" t="s">
        <v>265</v>
      </c>
    </row>
    <row r="1353" spans="1:20" ht="37.5" x14ac:dyDescent="0.3">
      <c r="C1353" s="144">
        <v>6</v>
      </c>
      <c r="D1353" s="63" t="s">
        <v>371</v>
      </c>
      <c r="E1353" s="144">
        <v>1988</v>
      </c>
      <c r="F1353" s="144"/>
      <c r="G1353" s="144" t="s">
        <v>83</v>
      </c>
      <c r="H1353" s="144">
        <v>5</v>
      </c>
      <c r="I1353" s="142">
        <v>5191.7</v>
      </c>
      <c r="J1353" s="144">
        <v>2999.9</v>
      </c>
      <c r="K1353" s="64" t="s">
        <v>42</v>
      </c>
      <c r="L1353" s="142">
        <f t="shared" si="139"/>
        <v>767385.17700000003</v>
      </c>
      <c r="M1353" s="147">
        <f t="shared" si="140"/>
        <v>77408.247000000003</v>
      </c>
      <c r="N1353" s="147">
        <f t="shared" si="141"/>
        <v>844793.424</v>
      </c>
      <c r="O1353" s="147">
        <v>147.81</v>
      </c>
      <c r="P1353" s="147">
        <v>14.91</v>
      </c>
      <c r="Q1353" s="30"/>
      <c r="R1353" s="147"/>
      <c r="S1353" s="146" t="s">
        <v>37</v>
      </c>
      <c r="T1353" s="146" t="s">
        <v>265</v>
      </c>
    </row>
    <row r="1354" spans="1:20" ht="37.5" x14ac:dyDescent="0.3">
      <c r="C1354" s="144">
        <v>7</v>
      </c>
      <c r="D1354" s="63" t="s">
        <v>372</v>
      </c>
      <c r="E1354" s="144">
        <v>1988</v>
      </c>
      <c r="F1354" s="144"/>
      <c r="G1354" s="144" t="s">
        <v>83</v>
      </c>
      <c r="H1354" s="144">
        <v>5</v>
      </c>
      <c r="I1354" s="142">
        <v>5234.1000000000004</v>
      </c>
      <c r="J1354" s="144">
        <v>3168.2</v>
      </c>
      <c r="K1354" s="64" t="s">
        <v>42</v>
      </c>
      <c r="L1354" s="142">
        <f t="shared" si="139"/>
        <v>773652.32100000011</v>
      </c>
      <c r="M1354" s="147">
        <f t="shared" si="140"/>
        <v>78040.431000000011</v>
      </c>
      <c r="N1354" s="147">
        <f t="shared" si="141"/>
        <v>851692.75200000009</v>
      </c>
      <c r="O1354" s="147">
        <v>147.81</v>
      </c>
      <c r="P1354" s="147">
        <v>14.91</v>
      </c>
      <c r="Q1354" s="30"/>
      <c r="R1354" s="147"/>
      <c r="S1354" s="146" t="s">
        <v>37</v>
      </c>
      <c r="T1354" s="146" t="s">
        <v>265</v>
      </c>
    </row>
    <row r="1355" spans="1:20" s="61" customFormat="1" x14ac:dyDescent="0.3">
      <c r="A1355" s="133"/>
      <c r="B1355" s="1"/>
      <c r="C1355" s="32"/>
      <c r="D1355" s="62" t="s">
        <v>129</v>
      </c>
      <c r="E1355" s="32"/>
      <c r="F1355" s="32"/>
      <c r="G1355" s="32"/>
      <c r="H1355" s="32"/>
      <c r="I1355" s="26"/>
      <c r="J1355" s="32"/>
      <c r="K1355" s="27"/>
      <c r="L1355" s="26">
        <f>SUM(L1356:L1375)</f>
        <v>7330538.1999999993</v>
      </c>
      <c r="M1355" s="26">
        <f>SUM(M1356:M1375)</f>
        <v>550951.39999999991</v>
      </c>
      <c r="N1355" s="26">
        <f>SUM(N1356:N1375)</f>
        <v>7881489.6000000006</v>
      </c>
      <c r="O1355" s="30"/>
      <c r="P1355" s="147"/>
      <c r="Q1355" s="30"/>
      <c r="R1355" s="30"/>
      <c r="S1355" s="30"/>
      <c r="T1355" s="47"/>
    </row>
    <row r="1356" spans="1:20" ht="37.5" x14ac:dyDescent="0.3">
      <c r="C1356" s="144">
        <v>1</v>
      </c>
      <c r="D1356" s="63" t="s">
        <v>373</v>
      </c>
      <c r="E1356" s="144">
        <v>1959</v>
      </c>
      <c r="F1356" s="144"/>
      <c r="G1356" s="144" t="s">
        <v>374</v>
      </c>
      <c r="H1356" s="144">
        <v>2</v>
      </c>
      <c r="I1356" s="142">
        <v>730</v>
      </c>
      <c r="J1356" s="144">
        <v>398.4</v>
      </c>
      <c r="K1356" s="67" t="s">
        <v>42</v>
      </c>
      <c r="L1356" s="142">
        <f>I1356*O1356</f>
        <v>119537.5</v>
      </c>
      <c r="M1356" s="147">
        <f>I1356*P1356</f>
        <v>11096</v>
      </c>
      <c r="N1356" s="147">
        <f t="shared" ref="N1356:N1365" si="142">L1356+M1356</f>
        <v>130633.5</v>
      </c>
      <c r="O1356" s="147">
        <v>163.75</v>
      </c>
      <c r="P1356" s="147">
        <v>15.2</v>
      </c>
      <c r="Q1356" s="30"/>
      <c r="R1356" s="147"/>
      <c r="S1356" s="146" t="s">
        <v>37</v>
      </c>
      <c r="T1356" s="146" t="s">
        <v>265</v>
      </c>
    </row>
    <row r="1357" spans="1:20" ht="37.5" x14ac:dyDescent="0.3">
      <c r="C1357" s="144"/>
      <c r="D1357" s="63"/>
      <c r="E1357" s="144"/>
      <c r="F1357" s="144"/>
      <c r="G1357" s="144"/>
      <c r="H1357" s="144"/>
      <c r="I1357" s="142"/>
      <c r="J1357" s="144"/>
      <c r="K1357" s="67" t="s">
        <v>45</v>
      </c>
      <c r="L1357" s="142">
        <f>I1356*O1357</f>
        <v>325806.3</v>
      </c>
      <c r="M1357" s="147">
        <f>I1356*P1357</f>
        <v>13096.2</v>
      </c>
      <c r="N1357" s="147">
        <f t="shared" si="142"/>
        <v>338902.5</v>
      </c>
      <c r="O1357" s="147">
        <v>446.31</v>
      </c>
      <c r="P1357" s="147">
        <v>17.940000000000001</v>
      </c>
      <c r="Q1357" s="30"/>
      <c r="R1357" s="147"/>
      <c r="S1357" s="146" t="s">
        <v>37</v>
      </c>
      <c r="T1357" s="146" t="s">
        <v>265</v>
      </c>
    </row>
    <row r="1358" spans="1:20" ht="56.25" x14ac:dyDescent="0.3">
      <c r="C1358" s="144"/>
      <c r="D1358" s="63"/>
      <c r="E1358" s="144"/>
      <c r="F1358" s="144"/>
      <c r="G1358" s="144"/>
      <c r="H1358" s="144"/>
      <c r="I1358" s="142"/>
      <c r="J1358" s="144"/>
      <c r="K1358" s="67" t="s">
        <v>35</v>
      </c>
      <c r="L1358" s="142">
        <f>I1356*O1358</f>
        <v>41047.899999999994</v>
      </c>
      <c r="M1358" s="147">
        <f>I1356*P1358</f>
        <v>10066.699999999999</v>
      </c>
      <c r="N1358" s="147">
        <f t="shared" si="142"/>
        <v>51114.599999999991</v>
      </c>
      <c r="O1358" s="147">
        <v>56.23</v>
      </c>
      <c r="P1358" s="147">
        <v>13.79</v>
      </c>
      <c r="Q1358" s="30"/>
      <c r="R1358" s="147"/>
      <c r="S1358" s="146" t="s">
        <v>37</v>
      </c>
      <c r="T1358" s="146" t="s">
        <v>265</v>
      </c>
    </row>
    <row r="1359" spans="1:20" ht="37.5" x14ac:dyDescent="0.3">
      <c r="C1359" s="144"/>
      <c r="D1359" s="63"/>
      <c r="E1359" s="144"/>
      <c r="F1359" s="144"/>
      <c r="G1359" s="144"/>
      <c r="H1359" s="144"/>
      <c r="I1359" s="142"/>
      <c r="J1359" s="144"/>
      <c r="K1359" s="67" t="s">
        <v>53</v>
      </c>
      <c r="L1359" s="142">
        <f>I1356*O1359</f>
        <v>25528.1</v>
      </c>
      <c r="M1359" s="147">
        <f>I1356*P1359</f>
        <v>9730.9</v>
      </c>
      <c r="N1359" s="147">
        <f t="shared" si="142"/>
        <v>35259</v>
      </c>
      <c r="O1359" s="147">
        <v>34.97</v>
      </c>
      <c r="P1359" s="147">
        <v>13.33</v>
      </c>
      <c r="Q1359" s="30"/>
      <c r="R1359" s="147"/>
      <c r="S1359" s="146" t="s">
        <v>37</v>
      </c>
      <c r="T1359" s="146" t="s">
        <v>265</v>
      </c>
    </row>
    <row r="1360" spans="1:20" ht="37.5" x14ac:dyDescent="0.3">
      <c r="C1360" s="144">
        <v>2</v>
      </c>
      <c r="D1360" s="63" t="s">
        <v>375</v>
      </c>
      <c r="E1360" s="144">
        <v>1971</v>
      </c>
      <c r="F1360" s="144"/>
      <c r="G1360" s="144" t="s">
        <v>34</v>
      </c>
      <c r="H1360" s="144">
        <v>2</v>
      </c>
      <c r="I1360" s="142">
        <v>1920</v>
      </c>
      <c r="J1360" s="144">
        <v>718.1</v>
      </c>
      <c r="K1360" s="67" t="s">
        <v>42</v>
      </c>
      <c r="L1360" s="142">
        <f>I1360*O1360</f>
        <v>294412.79999999999</v>
      </c>
      <c r="M1360" s="147">
        <f>I1360*P1360</f>
        <v>29184</v>
      </c>
      <c r="N1360" s="147">
        <f t="shared" si="142"/>
        <v>323596.79999999999</v>
      </c>
      <c r="O1360" s="147">
        <v>153.34</v>
      </c>
      <c r="P1360" s="147">
        <v>15.2</v>
      </c>
      <c r="Q1360" s="30"/>
      <c r="R1360" s="147"/>
      <c r="S1360" s="146" t="s">
        <v>37</v>
      </c>
      <c r="T1360" s="146" t="s">
        <v>265</v>
      </c>
    </row>
    <row r="1361" spans="1:1025" s="68" customFormat="1" ht="37.5" x14ac:dyDescent="0.3">
      <c r="A1361" s="132"/>
      <c r="B1361" s="136"/>
      <c r="C1361" s="69"/>
      <c r="D1361" s="70"/>
      <c r="E1361" s="69"/>
      <c r="F1361" s="69"/>
      <c r="G1361" s="69"/>
      <c r="H1361" s="69"/>
      <c r="I1361" s="71"/>
      <c r="J1361" s="69"/>
      <c r="K1361" s="67" t="s">
        <v>45</v>
      </c>
      <c r="L1361" s="142">
        <f>I1360*O1361</f>
        <v>856915.2</v>
      </c>
      <c r="M1361" s="147">
        <f>I1360*P1361</f>
        <v>34444.800000000003</v>
      </c>
      <c r="N1361" s="147">
        <f t="shared" si="142"/>
        <v>891360</v>
      </c>
      <c r="O1361" s="72">
        <v>446.31</v>
      </c>
      <c r="P1361" s="72">
        <v>17.940000000000001</v>
      </c>
      <c r="Q1361" s="73"/>
      <c r="R1361" s="74"/>
      <c r="S1361" s="146" t="s">
        <v>37</v>
      </c>
      <c r="T1361" s="146" t="s">
        <v>265</v>
      </c>
    </row>
    <row r="1362" spans="1:1025" s="107" customFormat="1" ht="68.25" customHeight="1" x14ac:dyDescent="0.3">
      <c r="A1362" s="134"/>
      <c r="B1362" s="4"/>
      <c r="C1362" s="75"/>
      <c r="D1362" s="75"/>
      <c r="E1362" s="75"/>
      <c r="F1362" s="76"/>
      <c r="G1362" s="75"/>
      <c r="H1362" s="75"/>
      <c r="I1362" s="77"/>
      <c r="J1362" s="77"/>
      <c r="K1362" s="78" t="s">
        <v>35</v>
      </c>
      <c r="L1362" s="142">
        <f>I1360*O1362</f>
        <v>107961.59999999999</v>
      </c>
      <c r="M1362" s="147">
        <f>I1360*P1362</f>
        <v>26476.799999999999</v>
      </c>
      <c r="N1362" s="147">
        <f t="shared" si="142"/>
        <v>134438.39999999999</v>
      </c>
      <c r="O1362" s="72">
        <v>56.23</v>
      </c>
      <c r="P1362" s="72">
        <v>13.79</v>
      </c>
      <c r="Q1362" s="79">
        <v>2018</v>
      </c>
      <c r="R1362" s="79">
        <v>2019</v>
      </c>
      <c r="S1362" s="146" t="s">
        <v>37</v>
      </c>
      <c r="T1362" s="146" t="s">
        <v>265</v>
      </c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80"/>
      <c r="AF1362" s="80"/>
      <c r="AG1362" s="80"/>
      <c r="AH1362" s="80"/>
      <c r="AI1362" s="80"/>
      <c r="AJ1362" s="80"/>
      <c r="AK1362" s="80"/>
      <c r="AL1362" s="80"/>
      <c r="AM1362" s="80"/>
      <c r="AN1362" s="80"/>
      <c r="AO1362" s="80"/>
      <c r="AP1362" s="80"/>
      <c r="AQ1362" s="80"/>
      <c r="AR1362" s="80"/>
      <c r="AS1362" s="80"/>
      <c r="AT1362" s="80"/>
      <c r="AU1362" s="80"/>
      <c r="AV1362" s="80"/>
      <c r="AW1362" s="80"/>
      <c r="AX1362" s="80"/>
      <c r="AY1362" s="80"/>
      <c r="AZ1362" s="80"/>
      <c r="BA1362" s="80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A1362" s="80"/>
      <c r="CB1362" s="80"/>
      <c r="CC1362" s="80"/>
      <c r="CD1362" s="80"/>
      <c r="CE1362" s="80"/>
      <c r="CF1362" s="80"/>
      <c r="CG1362" s="80"/>
      <c r="CH1362" s="80"/>
      <c r="CI1362" s="80"/>
      <c r="CJ1362" s="80"/>
      <c r="CK1362" s="80"/>
      <c r="CL1362" s="80"/>
      <c r="CM1362" s="80"/>
      <c r="CN1362" s="80"/>
      <c r="CO1362" s="80"/>
      <c r="CP1362" s="80"/>
      <c r="CQ1362" s="80"/>
      <c r="CR1362" s="80"/>
      <c r="CS1362" s="80"/>
      <c r="CT1362" s="80"/>
      <c r="CU1362" s="80"/>
      <c r="CV1362" s="80"/>
      <c r="CW1362" s="80"/>
      <c r="CX1362" s="80"/>
      <c r="CY1362" s="80"/>
      <c r="CZ1362" s="80"/>
      <c r="DA1362" s="80"/>
      <c r="DB1362" s="80"/>
      <c r="DC1362" s="80"/>
      <c r="DD1362" s="80"/>
      <c r="DE1362" s="80"/>
      <c r="DF1362" s="80"/>
      <c r="DG1362" s="80"/>
      <c r="DH1362" s="80"/>
      <c r="DI1362" s="80"/>
      <c r="DJ1362" s="80"/>
      <c r="DK1362" s="80"/>
      <c r="DL1362" s="80"/>
      <c r="DM1362" s="80"/>
      <c r="DN1362" s="80"/>
      <c r="DO1362" s="80"/>
      <c r="DP1362" s="80"/>
      <c r="DQ1362" s="80"/>
      <c r="DR1362" s="80"/>
      <c r="DS1362" s="80"/>
      <c r="DT1362" s="80"/>
      <c r="DU1362" s="80"/>
      <c r="DV1362" s="80"/>
      <c r="DW1362" s="80"/>
      <c r="DX1362" s="80"/>
      <c r="DY1362" s="80"/>
      <c r="DZ1362" s="80"/>
      <c r="EA1362" s="80"/>
      <c r="EB1362" s="80"/>
      <c r="EC1362" s="80"/>
      <c r="ED1362" s="80"/>
      <c r="EE1362" s="80"/>
      <c r="EF1362" s="80"/>
      <c r="EG1362" s="80"/>
      <c r="EH1362" s="80"/>
      <c r="EI1362" s="80"/>
      <c r="EJ1362" s="80"/>
      <c r="EK1362" s="80"/>
      <c r="EL1362" s="80"/>
      <c r="EM1362" s="80"/>
      <c r="EN1362" s="80"/>
      <c r="EO1362" s="80"/>
      <c r="EP1362" s="80"/>
      <c r="EQ1362" s="80"/>
      <c r="ER1362" s="80"/>
      <c r="ES1362" s="80"/>
      <c r="ET1362" s="80"/>
      <c r="EU1362" s="80"/>
      <c r="EV1362" s="80"/>
      <c r="EW1362" s="80"/>
      <c r="EX1362" s="80"/>
      <c r="EY1362" s="80"/>
      <c r="EZ1362" s="80"/>
      <c r="FA1362" s="80"/>
      <c r="FB1362" s="80"/>
      <c r="FC1362" s="80"/>
      <c r="FD1362" s="80"/>
      <c r="FE1362" s="80"/>
      <c r="FF1362" s="80"/>
      <c r="FG1362" s="80"/>
      <c r="FH1362" s="80"/>
      <c r="FI1362" s="80"/>
      <c r="FJ1362" s="80"/>
      <c r="FK1362" s="80"/>
      <c r="FL1362" s="80"/>
      <c r="FM1362" s="80"/>
      <c r="FN1362" s="80"/>
      <c r="FO1362" s="80"/>
      <c r="FP1362" s="80"/>
      <c r="FQ1362" s="80"/>
      <c r="FR1362" s="80"/>
      <c r="FS1362" s="80"/>
      <c r="FT1362" s="80"/>
      <c r="FU1362" s="80"/>
      <c r="FV1362" s="80"/>
      <c r="FW1362" s="80"/>
      <c r="FX1362" s="80"/>
      <c r="FY1362" s="80"/>
      <c r="FZ1362" s="80"/>
      <c r="GA1362" s="80"/>
      <c r="GB1362" s="80"/>
      <c r="GC1362" s="80"/>
      <c r="GD1362" s="80"/>
      <c r="GE1362" s="80"/>
      <c r="GF1362" s="80"/>
      <c r="GG1362" s="80"/>
      <c r="GH1362" s="80"/>
      <c r="GI1362" s="80"/>
      <c r="GJ1362" s="80"/>
      <c r="GK1362" s="80"/>
      <c r="GL1362" s="80"/>
      <c r="GM1362" s="80"/>
      <c r="GN1362" s="80"/>
      <c r="GO1362" s="80"/>
      <c r="GP1362" s="80"/>
      <c r="GQ1362" s="80"/>
      <c r="GR1362" s="80"/>
      <c r="GS1362" s="80"/>
      <c r="GT1362" s="80"/>
      <c r="GU1362" s="80"/>
      <c r="GV1362" s="80"/>
      <c r="GW1362" s="80"/>
      <c r="GX1362" s="80"/>
      <c r="GY1362" s="80"/>
      <c r="GZ1362" s="80"/>
      <c r="HA1362" s="80"/>
      <c r="HB1362" s="80"/>
      <c r="HC1362" s="80"/>
      <c r="HD1362" s="80"/>
      <c r="HE1362" s="80"/>
      <c r="HF1362" s="80"/>
      <c r="HG1362" s="80"/>
      <c r="HH1362" s="80"/>
      <c r="HI1362" s="80"/>
      <c r="HJ1362" s="80"/>
      <c r="HK1362" s="80"/>
      <c r="HL1362" s="80"/>
      <c r="HM1362" s="80"/>
      <c r="HN1362" s="80"/>
      <c r="HO1362" s="80"/>
      <c r="HP1362" s="80"/>
      <c r="HQ1362" s="80"/>
      <c r="HR1362" s="80"/>
      <c r="HS1362" s="80"/>
      <c r="HT1362" s="80"/>
      <c r="HU1362" s="80"/>
      <c r="HV1362" s="80"/>
      <c r="HW1362" s="80"/>
      <c r="HX1362" s="80"/>
      <c r="HY1362" s="80"/>
      <c r="HZ1362" s="80"/>
      <c r="IA1362" s="80"/>
      <c r="IB1362" s="80"/>
      <c r="IC1362" s="80"/>
      <c r="ID1362" s="80"/>
      <c r="IE1362" s="80"/>
      <c r="IF1362" s="80"/>
      <c r="IG1362" s="80"/>
      <c r="IH1362" s="80"/>
      <c r="II1362" s="80"/>
      <c r="IJ1362" s="80"/>
      <c r="IK1362" s="80"/>
      <c r="IL1362" s="80"/>
      <c r="IM1362" s="80"/>
      <c r="IN1362" s="80"/>
      <c r="IO1362" s="80"/>
      <c r="IP1362" s="80"/>
      <c r="IQ1362" s="80"/>
      <c r="IR1362" s="80"/>
      <c r="IS1362" s="80"/>
      <c r="IT1362" s="80"/>
      <c r="IU1362" s="80"/>
      <c r="IV1362" s="80"/>
      <c r="IW1362" s="80"/>
      <c r="IX1362" s="80"/>
      <c r="IY1362" s="80"/>
      <c r="IZ1362" s="80"/>
      <c r="JA1362" s="80"/>
      <c r="JB1362" s="80"/>
      <c r="JC1362" s="80"/>
      <c r="JD1362" s="80"/>
      <c r="JE1362" s="80"/>
      <c r="JF1362" s="80"/>
      <c r="JG1362" s="80"/>
      <c r="JH1362" s="80"/>
      <c r="JI1362" s="80"/>
      <c r="JJ1362" s="80"/>
      <c r="JK1362" s="80"/>
      <c r="JL1362" s="80"/>
      <c r="JM1362" s="80"/>
      <c r="JN1362" s="80"/>
      <c r="JO1362" s="80"/>
      <c r="JP1362" s="80"/>
      <c r="JQ1362" s="80"/>
      <c r="JR1362" s="80"/>
      <c r="JS1362" s="80"/>
      <c r="JT1362" s="80"/>
      <c r="JU1362" s="80"/>
      <c r="JV1362" s="80"/>
      <c r="JW1362" s="80"/>
      <c r="JX1362" s="80"/>
      <c r="JY1362" s="80"/>
      <c r="JZ1362" s="80"/>
      <c r="KA1362" s="80"/>
      <c r="KB1362" s="80"/>
      <c r="KC1362" s="80"/>
      <c r="KD1362" s="80"/>
      <c r="KE1362" s="80"/>
      <c r="KF1362" s="80"/>
      <c r="KG1362" s="80"/>
      <c r="KH1362" s="80"/>
      <c r="KI1362" s="80"/>
      <c r="KJ1362" s="80"/>
      <c r="KK1362" s="80"/>
      <c r="KL1362" s="80"/>
      <c r="KM1362" s="80"/>
      <c r="KN1362" s="80"/>
      <c r="KO1362" s="80"/>
      <c r="KP1362" s="80"/>
      <c r="KQ1362" s="80"/>
      <c r="KR1362" s="80"/>
      <c r="KS1362" s="80"/>
      <c r="KT1362" s="80"/>
      <c r="KU1362" s="80"/>
      <c r="KV1362" s="80"/>
      <c r="KW1362" s="80"/>
      <c r="KX1362" s="80"/>
      <c r="KY1362" s="80"/>
      <c r="KZ1362" s="80"/>
      <c r="LA1362" s="80"/>
      <c r="LB1362" s="80"/>
      <c r="LC1362" s="80"/>
      <c r="LD1362" s="80"/>
      <c r="LE1362" s="80"/>
      <c r="LF1362" s="80"/>
      <c r="LG1362" s="80"/>
      <c r="LH1362" s="80"/>
      <c r="LI1362" s="80"/>
      <c r="LJ1362" s="80"/>
      <c r="LK1362" s="80"/>
      <c r="LL1362" s="80"/>
      <c r="LM1362" s="80"/>
      <c r="LN1362" s="80"/>
      <c r="LO1362" s="80"/>
      <c r="LP1362" s="80"/>
      <c r="LQ1362" s="80"/>
      <c r="LR1362" s="80"/>
      <c r="LS1362" s="80"/>
      <c r="LT1362" s="80"/>
      <c r="LU1362" s="80"/>
      <c r="LV1362" s="80"/>
      <c r="LW1362" s="80"/>
      <c r="LX1362" s="80"/>
      <c r="LY1362" s="80"/>
      <c r="LZ1362" s="80"/>
      <c r="MA1362" s="80"/>
      <c r="MB1362" s="80"/>
      <c r="MC1362" s="80"/>
      <c r="MD1362" s="80"/>
      <c r="ME1362" s="80"/>
      <c r="MF1362" s="80"/>
      <c r="MG1362" s="80"/>
      <c r="MH1362" s="80"/>
      <c r="MI1362" s="80"/>
      <c r="MJ1362" s="80"/>
      <c r="MK1362" s="80"/>
      <c r="ML1362" s="80"/>
      <c r="MM1362" s="80"/>
      <c r="MN1362" s="80"/>
      <c r="MO1362" s="80"/>
      <c r="MP1362" s="80"/>
      <c r="MQ1362" s="80"/>
      <c r="MR1362" s="80"/>
      <c r="MS1362" s="80"/>
      <c r="MT1362" s="80"/>
      <c r="MU1362" s="80"/>
      <c r="MV1362" s="80"/>
      <c r="MW1362" s="80"/>
      <c r="MX1362" s="80"/>
      <c r="MY1362" s="80"/>
      <c r="MZ1362" s="80"/>
      <c r="NA1362" s="80"/>
      <c r="NB1362" s="80"/>
      <c r="NC1362" s="80"/>
      <c r="ND1362" s="80"/>
      <c r="NE1362" s="80"/>
      <c r="NF1362" s="80"/>
      <c r="NG1362" s="80"/>
      <c r="NH1362" s="80"/>
      <c r="NI1362" s="80"/>
      <c r="NJ1362" s="80"/>
      <c r="NK1362" s="80"/>
      <c r="NL1362" s="80"/>
      <c r="NM1362" s="80"/>
      <c r="NN1362" s="80"/>
      <c r="NO1362" s="80"/>
      <c r="NP1362" s="80"/>
      <c r="NQ1362" s="80"/>
      <c r="NR1362" s="80"/>
      <c r="NS1362" s="80"/>
      <c r="NT1362" s="80"/>
      <c r="NU1362" s="80"/>
      <c r="NV1362" s="80"/>
      <c r="NW1362" s="80"/>
      <c r="NX1362" s="80"/>
      <c r="NY1362" s="80"/>
      <c r="NZ1362" s="80"/>
      <c r="OA1362" s="80"/>
      <c r="OB1362" s="80"/>
      <c r="OC1362" s="80"/>
      <c r="OD1362" s="80"/>
      <c r="OE1362" s="80"/>
      <c r="OF1362" s="80"/>
      <c r="OG1362" s="80"/>
      <c r="OH1362" s="80"/>
      <c r="OI1362" s="80"/>
      <c r="OJ1362" s="80"/>
      <c r="OK1362" s="80"/>
      <c r="OL1362" s="80"/>
      <c r="OM1362" s="80"/>
      <c r="ON1362" s="80"/>
      <c r="OO1362" s="80"/>
      <c r="OP1362" s="80"/>
      <c r="OQ1362" s="80"/>
      <c r="OR1362" s="80"/>
      <c r="OS1362" s="80"/>
      <c r="OT1362" s="80"/>
      <c r="OU1362" s="80"/>
      <c r="OV1362" s="80"/>
      <c r="OW1362" s="80"/>
      <c r="OX1362" s="80"/>
      <c r="OY1362" s="80"/>
      <c r="OZ1362" s="80"/>
      <c r="PA1362" s="80"/>
      <c r="PB1362" s="80"/>
      <c r="PC1362" s="80"/>
      <c r="PD1362" s="80"/>
      <c r="PE1362" s="80"/>
      <c r="PF1362" s="80"/>
      <c r="PG1362" s="80"/>
      <c r="PH1362" s="80"/>
      <c r="PI1362" s="80"/>
      <c r="PJ1362" s="80"/>
      <c r="PK1362" s="80"/>
      <c r="PL1362" s="80"/>
      <c r="PM1362" s="80"/>
      <c r="PN1362" s="80"/>
      <c r="PO1362" s="80"/>
      <c r="PP1362" s="80"/>
      <c r="PQ1362" s="80"/>
      <c r="PR1362" s="80"/>
      <c r="PS1362" s="80"/>
      <c r="PT1362" s="80"/>
      <c r="PU1362" s="80"/>
      <c r="PV1362" s="80"/>
      <c r="PW1362" s="80"/>
      <c r="PX1362" s="80"/>
      <c r="PY1362" s="80"/>
      <c r="PZ1362" s="80"/>
      <c r="QA1362" s="80"/>
      <c r="QB1362" s="80"/>
      <c r="QC1362" s="80"/>
      <c r="QD1362" s="80"/>
      <c r="QE1362" s="80"/>
      <c r="QF1362" s="80"/>
      <c r="QG1362" s="80"/>
      <c r="QH1362" s="80"/>
      <c r="QI1362" s="80"/>
      <c r="QJ1362" s="80"/>
      <c r="QK1362" s="80"/>
      <c r="QL1362" s="80"/>
      <c r="QM1362" s="80"/>
      <c r="QN1362" s="80"/>
      <c r="QO1362" s="80"/>
      <c r="QP1362" s="80"/>
      <c r="QQ1362" s="80"/>
      <c r="QR1362" s="80"/>
      <c r="QS1362" s="80"/>
      <c r="QT1362" s="80"/>
      <c r="QU1362" s="80"/>
      <c r="QV1362" s="80"/>
      <c r="QW1362" s="80"/>
      <c r="QX1362" s="80"/>
      <c r="QY1362" s="80"/>
      <c r="QZ1362" s="80"/>
      <c r="RA1362" s="80"/>
      <c r="RB1362" s="80"/>
      <c r="RC1362" s="80"/>
      <c r="RD1362" s="80"/>
      <c r="RE1362" s="80"/>
      <c r="RF1362" s="80"/>
      <c r="RG1362" s="80"/>
      <c r="RH1362" s="80"/>
      <c r="RI1362" s="80"/>
      <c r="RJ1362" s="80"/>
      <c r="RK1362" s="80"/>
      <c r="RL1362" s="80"/>
      <c r="RM1362" s="80"/>
      <c r="RN1362" s="80"/>
      <c r="RO1362" s="80"/>
      <c r="RP1362" s="80"/>
      <c r="RQ1362" s="80"/>
      <c r="RR1362" s="80"/>
      <c r="RS1362" s="80"/>
      <c r="RT1362" s="80"/>
      <c r="RU1362" s="80"/>
      <c r="RV1362" s="80"/>
      <c r="RW1362" s="80"/>
      <c r="RX1362" s="80"/>
      <c r="RY1362" s="80"/>
      <c r="RZ1362" s="80"/>
      <c r="SA1362" s="80"/>
      <c r="SB1362" s="80"/>
      <c r="SC1362" s="80"/>
      <c r="SD1362" s="80"/>
      <c r="SE1362" s="80"/>
      <c r="SF1362" s="80"/>
      <c r="SG1362" s="80"/>
      <c r="SH1362" s="80"/>
      <c r="SI1362" s="80"/>
      <c r="SJ1362" s="80"/>
      <c r="SK1362" s="80"/>
      <c r="SL1362" s="80"/>
      <c r="SM1362" s="80"/>
      <c r="SN1362" s="80"/>
      <c r="SO1362" s="80"/>
      <c r="SP1362" s="80"/>
      <c r="SQ1362" s="80"/>
      <c r="SR1362" s="80"/>
      <c r="SS1362" s="80"/>
      <c r="ST1362" s="80"/>
      <c r="SU1362" s="80"/>
      <c r="SV1362" s="80"/>
      <c r="SW1362" s="80"/>
      <c r="SX1362" s="80"/>
      <c r="SY1362" s="80"/>
      <c r="SZ1362" s="80"/>
      <c r="TA1362" s="80"/>
      <c r="TB1362" s="80"/>
      <c r="TC1362" s="80"/>
      <c r="TD1362" s="80"/>
      <c r="TE1362" s="80"/>
      <c r="TF1362" s="80"/>
      <c r="TG1362" s="80"/>
      <c r="TH1362" s="80"/>
      <c r="TI1362" s="80"/>
      <c r="TJ1362" s="80"/>
      <c r="TK1362" s="80"/>
      <c r="TL1362" s="80"/>
      <c r="TM1362" s="80"/>
      <c r="TN1362" s="80"/>
      <c r="TO1362" s="80"/>
      <c r="TP1362" s="80"/>
      <c r="TQ1362" s="80"/>
      <c r="TR1362" s="80"/>
      <c r="TS1362" s="80"/>
      <c r="TT1362" s="80"/>
      <c r="TU1362" s="80"/>
      <c r="TV1362" s="80"/>
      <c r="TW1362" s="80"/>
      <c r="TX1362" s="80"/>
      <c r="TY1362" s="80"/>
      <c r="TZ1362" s="80"/>
      <c r="UA1362" s="80"/>
      <c r="UB1362" s="80"/>
      <c r="UC1362" s="80"/>
      <c r="UD1362" s="80"/>
      <c r="UE1362" s="80"/>
      <c r="UF1362" s="80"/>
      <c r="UG1362" s="80"/>
      <c r="UH1362" s="80"/>
      <c r="UI1362" s="80"/>
      <c r="UJ1362" s="80"/>
      <c r="UK1362" s="80"/>
      <c r="UL1362" s="80"/>
      <c r="UM1362" s="80"/>
      <c r="UN1362" s="80"/>
      <c r="UO1362" s="80"/>
      <c r="UP1362" s="80"/>
      <c r="UQ1362" s="80"/>
      <c r="UR1362" s="80"/>
      <c r="US1362" s="80"/>
      <c r="UT1362" s="80"/>
      <c r="UU1362" s="80"/>
      <c r="UV1362" s="80"/>
      <c r="UW1362" s="80"/>
      <c r="UX1362" s="80"/>
      <c r="UY1362" s="80"/>
      <c r="UZ1362" s="80"/>
      <c r="VA1362" s="80"/>
      <c r="VB1362" s="80"/>
      <c r="VC1362" s="80"/>
      <c r="VD1362" s="80"/>
      <c r="VE1362" s="80"/>
      <c r="VF1362" s="80"/>
      <c r="VG1362" s="80"/>
      <c r="VH1362" s="80"/>
      <c r="VI1362" s="80"/>
      <c r="VJ1362" s="80"/>
      <c r="VK1362" s="80"/>
      <c r="VL1362" s="80"/>
      <c r="VM1362" s="80"/>
      <c r="VN1362" s="80"/>
      <c r="VO1362" s="80"/>
      <c r="VP1362" s="80"/>
      <c r="VQ1362" s="80"/>
      <c r="VR1362" s="80"/>
      <c r="VS1362" s="80"/>
      <c r="VT1362" s="80"/>
      <c r="VU1362" s="80"/>
      <c r="VV1362" s="80"/>
      <c r="VW1362" s="80"/>
      <c r="VX1362" s="80"/>
      <c r="VY1362" s="80"/>
      <c r="VZ1362" s="80"/>
      <c r="WA1362" s="80"/>
      <c r="WB1362" s="80"/>
      <c r="WC1362" s="80"/>
      <c r="WD1362" s="80"/>
      <c r="WE1362" s="80"/>
      <c r="WF1362" s="80"/>
      <c r="WG1362" s="80"/>
      <c r="WH1362" s="80"/>
      <c r="WI1362" s="80"/>
      <c r="WJ1362" s="80"/>
      <c r="WK1362" s="80"/>
      <c r="WL1362" s="80"/>
      <c r="WM1362" s="80"/>
      <c r="WN1362" s="80"/>
      <c r="WO1362" s="80"/>
      <c r="WP1362" s="80"/>
      <c r="WQ1362" s="80"/>
      <c r="WR1362" s="80"/>
      <c r="WS1362" s="80"/>
      <c r="WT1362" s="80"/>
      <c r="WU1362" s="80"/>
      <c r="WV1362" s="80"/>
      <c r="WW1362" s="80"/>
      <c r="WX1362" s="80"/>
      <c r="WY1362" s="80"/>
      <c r="WZ1362" s="80"/>
      <c r="XA1362" s="80"/>
      <c r="XB1362" s="80"/>
      <c r="XC1362" s="80"/>
      <c r="XD1362" s="80"/>
      <c r="XE1362" s="80"/>
      <c r="XF1362" s="80"/>
      <c r="XG1362" s="80"/>
      <c r="XH1362" s="80"/>
      <c r="XI1362" s="80"/>
      <c r="XJ1362" s="80"/>
      <c r="XK1362" s="80"/>
      <c r="XL1362" s="80"/>
      <c r="XM1362" s="80"/>
      <c r="XN1362" s="80"/>
      <c r="XO1362" s="80"/>
      <c r="XP1362" s="80"/>
      <c r="XQ1362" s="80"/>
      <c r="XR1362" s="80"/>
      <c r="XS1362" s="80"/>
      <c r="XT1362" s="80"/>
      <c r="XU1362" s="80"/>
      <c r="XV1362" s="80"/>
      <c r="XW1362" s="80"/>
      <c r="XX1362" s="80"/>
      <c r="XY1362" s="80"/>
      <c r="XZ1362" s="80"/>
      <c r="YA1362" s="80"/>
      <c r="YB1362" s="80"/>
      <c r="YC1362" s="80"/>
      <c r="YD1362" s="80"/>
      <c r="YE1362" s="80"/>
      <c r="YF1362" s="80"/>
      <c r="YG1362" s="80"/>
      <c r="YH1362" s="80"/>
      <c r="YI1362" s="80"/>
      <c r="YJ1362" s="80"/>
      <c r="YK1362" s="80"/>
      <c r="YL1362" s="80"/>
      <c r="YM1362" s="80"/>
      <c r="YN1362" s="80"/>
      <c r="YO1362" s="80"/>
      <c r="YP1362" s="80"/>
      <c r="YQ1362" s="80"/>
      <c r="YR1362" s="80"/>
      <c r="YS1362" s="80"/>
      <c r="YT1362" s="80"/>
      <c r="YU1362" s="80"/>
      <c r="YV1362" s="80"/>
      <c r="YW1362" s="80"/>
      <c r="YX1362" s="80"/>
      <c r="YY1362" s="80"/>
      <c r="YZ1362" s="80"/>
      <c r="ZA1362" s="80"/>
      <c r="ZB1362" s="80"/>
      <c r="ZC1362" s="80"/>
      <c r="ZD1362" s="80"/>
      <c r="ZE1362" s="80"/>
      <c r="ZF1362" s="80"/>
      <c r="ZG1362" s="80"/>
      <c r="ZH1362" s="80"/>
      <c r="ZI1362" s="80"/>
      <c r="ZJ1362" s="80"/>
      <c r="ZK1362" s="80"/>
      <c r="ZL1362" s="80"/>
      <c r="ZM1362" s="80"/>
      <c r="ZN1362" s="80"/>
      <c r="ZO1362" s="80"/>
      <c r="ZP1362" s="80"/>
      <c r="ZQ1362" s="80"/>
      <c r="ZR1362" s="80"/>
      <c r="ZS1362" s="80"/>
      <c r="ZT1362" s="80"/>
      <c r="ZU1362" s="80"/>
      <c r="ZV1362" s="80"/>
      <c r="ZW1362" s="80"/>
      <c r="ZX1362" s="80"/>
      <c r="ZY1362" s="80"/>
      <c r="ZZ1362" s="80"/>
      <c r="AAA1362" s="80"/>
      <c r="AAB1362" s="80"/>
      <c r="AAC1362" s="80"/>
      <c r="AAD1362" s="80"/>
      <c r="AAE1362" s="80"/>
      <c r="AAF1362" s="80"/>
      <c r="AAG1362" s="80"/>
      <c r="AAH1362" s="80"/>
      <c r="AAI1362" s="80"/>
      <c r="AAJ1362" s="80"/>
      <c r="AAK1362" s="80"/>
      <c r="AAL1362" s="80"/>
      <c r="AAM1362" s="80"/>
      <c r="AAN1362" s="80"/>
      <c r="AAO1362" s="80"/>
      <c r="AAP1362" s="80"/>
      <c r="AAQ1362" s="80"/>
      <c r="AAR1362" s="80"/>
      <c r="AAS1362" s="80"/>
      <c r="AAT1362" s="80"/>
      <c r="AAU1362" s="80"/>
      <c r="AAV1362" s="80"/>
      <c r="AAW1362" s="80"/>
      <c r="AAX1362" s="80"/>
      <c r="AAY1362" s="80"/>
      <c r="AAZ1362" s="80"/>
      <c r="ABA1362" s="80"/>
      <c r="ABB1362" s="80"/>
      <c r="ABC1362" s="80"/>
      <c r="ABD1362" s="80"/>
      <c r="ABE1362" s="80"/>
      <c r="ABF1362" s="80"/>
      <c r="ABG1362" s="80"/>
      <c r="ABH1362" s="80"/>
      <c r="ABI1362" s="80"/>
      <c r="ABJ1362" s="80"/>
      <c r="ABK1362" s="80"/>
      <c r="ABL1362" s="80"/>
      <c r="ABM1362" s="80"/>
      <c r="ABN1362" s="80"/>
      <c r="ABO1362" s="80"/>
      <c r="ABP1362" s="80"/>
      <c r="ABQ1362" s="80"/>
      <c r="ABR1362" s="80"/>
      <c r="ABS1362" s="80"/>
      <c r="ABT1362" s="80"/>
      <c r="ABU1362" s="80"/>
      <c r="ABV1362" s="80"/>
      <c r="ABW1362" s="80"/>
      <c r="ABX1362" s="80"/>
      <c r="ABY1362" s="80"/>
      <c r="ABZ1362" s="80"/>
      <c r="ACA1362" s="80"/>
      <c r="ACB1362" s="80"/>
      <c r="ACC1362" s="80"/>
      <c r="ACD1362" s="80"/>
      <c r="ACE1362" s="80"/>
      <c r="ACF1362" s="80"/>
      <c r="ACG1362" s="80"/>
      <c r="ACH1362" s="80"/>
      <c r="ACI1362" s="80"/>
      <c r="ACJ1362" s="80"/>
      <c r="ACK1362" s="80"/>
      <c r="ACL1362" s="80"/>
      <c r="ACM1362" s="80"/>
      <c r="ACN1362" s="80"/>
      <c r="ACO1362" s="80"/>
      <c r="ACP1362" s="80"/>
      <c r="ACQ1362" s="80"/>
      <c r="ACR1362" s="80"/>
      <c r="ACS1362" s="80"/>
      <c r="ACT1362" s="80"/>
      <c r="ACU1362" s="80"/>
      <c r="ACV1362" s="80"/>
      <c r="ACW1362" s="80"/>
      <c r="ACX1362" s="80"/>
      <c r="ACY1362" s="80"/>
      <c r="ACZ1362" s="80"/>
      <c r="ADA1362" s="80"/>
      <c r="ADB1362" s="80"/>
      <c r="ADC1362" s="80"/>
      <c r="ADD1362" s="80"/>
      <c r="ADE1362" s="80"/>
      <c r="ADF1362" s="80"/>
      <c r="ADG1362" s="80"/>
      <c r="ADH1362" s="80"/>
      <c r="ADI1362" s="80"/>
      <c r="ADJ1362" s="80"/>
      <c r="ADK1362" s="80"/>
      <c r="ADL1362" s="80"/>
      <c r="ADM1362" s="80"/>
      <c r="ADN1362" s="80"/>
      <c r="ADO1362" s="80"/>
      <c r="ADP1362" s="80"/>
      <c r="ADQ1362" s="80"/>
      <c r="ADR1362" s="80"/>
      <c r="ADS1362" s="80"/>
      <c r="ADT1362" s="80"/>
      <c r="ADU1362" s="80"/>
      <c r="ADV1362" s="80"/>
      <c r="ADW1362" s="80"/>
      <c r="ADX1362" s="80"/>
      <c r="ADY1362" s="80"/>
      <c r="ADZ1362" s="80"/>
      <c r="AEA1362" s="80"/>
      <c r="AEB1362" s="80"/>
      <c r="AEC1362" s="80"/>
      <c r="AED1362" s="80"/>
      <c r="AEE1362" s="80"/>
      <c r="AEF1362" s="80"/>
      <c r="AEG1362" s="80"/>
      <c r="AEH1362" s="80"/>
      <c r="AEI1362" s="80"/>
      <c r="AEJ1362" s="80"/>
      <c r="AEK1362" s="80"/>
      <c r="AEL1362" s="80"/>
      <c r="AEM1362" s="80"/>
      <c r="AEN1362" s="80"/>
      <c r="AEO1362" s="80"/>
      <c r="AEP1362" s="80"/>
      <c r="AEQ1362" s="80"/>
      <c r="AER1362" s="80"/>
      <c r="AES1362" s="80"/>
      <c r="AET1362" s="80"/>
      <c r="AEU1362" s="80"/>
      <c r="AEV1362" s="80"/>
      <c r="AEW1362" s="80"/>
      <c r="AEX1362" s="80"/>
      <c r="AEY1362" s="80"/>
      <c r="AEZ1362" s="80"/>
      <c r="AFA1362" s="80"/>
      <c r="AFB1362" s="80"/>
      <c r="AFC1362" s="80"/>
      <c r="AFD1362" s="80"/>
      <c r="AFE1362" s="80"/>
      <c r="AFF1362" s="80"/>
      <c r="AFG1362" s="80"/>
      <c r="AFH1362" s="80"/>
      <c r="AFI1362" s="80"/>
      <c r="AFJ1362" s="80"/>
      <c r="AFK1362" s="80"/>
      <c r="AFL1362" s="80"/>
      <c r="AFM1362" s="80"/>
      <c r="AFN1362" s="80"/>
      <c r="AFO1362" s="80"/>
      <c r="AFP1362" s="80"/>
      <c r="AFQ1362" s="80"/>
      <c r="AFR1362" s="80"/>
      <c r="AFS1362" s="80"/>
      <c r="AFT1362" s="80"/>
      <c r="AFU1362" s="80"/>
      <c r="AFV1362" s="80"/>
      <c r="AFW1362" s="80"/>
      <c r="AFX1362" s="80"/>
      <c r="AFY1362" s="80"/>
      <c r="AFZ1362" s="80"/>
      <c r="AGA1362" s="80"/>
      <c r="AGB1362" s="80"/>
      <c r="AGC1362" s="80"/>
      <c r="AGD1362" s="80"/>
      <c r="AGE1362" s="80"/>
      <c r="AGF1362" s="80"/>
      <c r="AGG1362" s="80"/>
      <c r="AGH1362" s="80"/>
      <c r="AGI1362" s="80"/>
      <c r="AGJ1362" s="80"/>
      <c r="AGK1362" s="80"/>
      <c r="AGL1362" s="80"/>
      <c r="AGM1362" s="80"/>
      <c r="AGN1362" s="80"/>
      <c r="AGO1362" s="80"/>
      <c r="AGP1362" s="80"/>
      <c r="AGQ1362" s="80"/>
      <c r="AGR1362" s="80"/>
      <c r="AGS1362" s="80"/>
      <c r="AGT1362" s="80"/>
      <c r="AGU1362" s="80"/>
      <c r="AGV1362" s="80"/>
      <c r="AGW1362" s="80"/>
      <c r="AGX1362" s="80"/>
      <c r="AGY1362" s="80"/>
      <c r="AGZ1362" s="80"/>
      <c r="AHA1362" s="80"/>
      <c r="AHB1362" s="80"/>
      <c r="AHC1362" s="80"/>
      <c r="AHD1362" s="80"/>
      <c r="AHE1362" s="80"/>
      <c r="AHF1362" s="80"/>
      <c r="AHG1362" s="80"/>
      <c r="AHH1362" s="80"/>
      <c r="AHI1362" s="80"/>
      <c r="AHJ1362" s="80"/>
      <c r="AHK1362" s="80"/>
      <c r="AHL1362" s="80"/>
      <c r="AHM1362" s="80"/>
      <c r="AHN1362" s="80"/>
      <c r="AHO1362" s="80"/>
      <c r="AHP1362" s="80"/>
      <c r="AHQ1362" s="80"/>
      <c r="AHR1362" s="80"/>
      <c r="AHS1362" s="80"/>
      <c r="AHT1362" s="80"/>
      <c r="AHU1362" s="80"/>
      <c r="AHV1362" s="80"/>
      <c r="AHW1362" s="80"/>
      <c r="AHX1362" s="80"/>
      <c r="AHY1362" s="80"/>
      <c r="AHZ1362" s="80"/>
      <c r="AIA1362" s="80"/>
      <c r="AIB1362" s="80"/>
      <c r="AIC1362" s="80"/>
      <c r="AID1362" s="80"/>
      <c r="AIE1362" s="80"/>
      <c r="AIF1362" s="80"/>
      <c r="AIG1362" s="80"/>
      <c r="AIH1362" s="80"/>
      <c r="AII1362" s="80"/>
      <c r="AIJ1362" s="80"/>
      <c r="AIK1362" s="80"/>
      <c r="AIL1362" s="80"/>
      <c r="AIM1362" s="80"/>
      <c r="AIN1362" s="80"/>
      <c r="AIO1362" s="80"/>
      <c r="AIP1362" s="80"/>
      <c r="AIQ1362" s="80"/>
      <c r="AIR1362" s="80"/>
      <c r="AIS1362" s="80"/>
      <c r="AIT1362" s="80"/>
      <c r="AIU1362" s="80"/>
      <c r="AIV1362" s="80"/>
      <c r="AIW1362" s="80"/>
      <c r="AIX1362" s="80"/>
      <c r="AIY1362" s="80"/>
      <c r="AIZ1362" s="80"/>
      <c r="AJA1362" s="80"/>
      <c r="AJB1362" s="80"/>
      <c r="AJC1362" s="80"/>
      <c r="AJD1362" s="80"/>
      <c r="AJE1362" s="80"/>
      <c r="AJF1362" s="80"/>
      <c r="AJG1362" s="80"/>
      <c r="AJH1362" s="80"/>
      <c r="AJI1362" s="80"/>
      <c r="AJJ1362" s="80"/>
      <c r="AJK1362" s="80"/>
      <c r="AJL1362" s="80"/>
      <c r="AJM1362" s="80"/>
      <c r="AJN1362" s="80"/>
      <c r="AJO1362" s="80"/>
      <c r="AJP1362" s="80"/>
      <c r="AJQ1362" s="80"/>
      <c r="AJR1362" s="80"/>
      <c r="AJS1362" s="80"/>
      <c r="AJT1362" s="80"/>
      <c r="AJU1362" s="80"/>
      <c r="AJV1362" s="80"/>
      <c r="AJW1362" s="80"/>
      <c r="AJX1362" s="80"/>
      <c r="AJY1362" s="80"/>
      <c r="AJZ1362" s="80"/>
      <c r="AKA1362" s="80"/>
      <c r="AKB1362" s="80"/>
      <c r="AKC1362" s="80"/>
      <c r="AKD1362" s="80"/>
      <c r="AKE1362" s="80"/>
      <c r="AKF1362" s="80"/>
      <c r="AKG1362" s="80"/>
      <c r="AKH1362" s="80"/>
      <c r="AKI1362" s="80"/>
      <c r="AKJ1362" s="80"/>
      <c r="AKK1362" s="80"/>
      <c r="AKL1362" s="80"/>
      <c r="AKM1362" s="80"/>
      <c r="AKN1362" s="80"/>
      <c r="AKO1362" s="80"/>
      <c r="AKP1362" s="80"/>
      <c r="AKQ1362" s="80"/>
      <c r="AKR1362" s="80"/>
      <c r="AKS1362" s="80"/>
      <c r="AKT1362" s="80"/>
      <c r="AKU1362" s="80"/>
      <c r="AKV1362" s="80"/>
      <c r="AKW1362" s="80"/>
      <c r="AKX1362" s="80"/>
      <c r="AKY1362" s="80"/>
      <c r="AKZ1362" s="80"/>
      <c r="ALA1362" s="80"/>
      <c r="ALB1362" s="80"/>
      <c r="ALC1362" s="80"/>
      <c r="ALD1362" s="80"/>
      <c r="ALE1362" s="80"/>
      <c r="ALF1362" s="80"/>
      <c r="ALG1362" s="80"/>
      <c r="ALH1362" s="80"/>
      <c r="ALI1362" s="80"/>
      <c r="ALJ1362" s="80"/>
      <c r="ALK1362" s="80"/>
      <c r="ALL1362" s="80"/>
      <c r="ALM1362" s="80"/>
      <c r="ALN1362" s="80"/>
      <c r="ALO1362" s="80"/>
      <c r="ALP1362" s="80"/>
      <c r="ALQ1362" s="80"/>
      <c r="ALR1362" s="80"/>
      <c r="ALS1362" s="80"/>
      <c r="ALT1362" s="80"/>
      <c r="ALU1362" s="80"/>
      <c r="ALV1362" s="80"/>
      <c r="ALW1362" s="80"/>
      <c r="ALX1362" s="80"/>
      <c r="ALY1362" s="80"/>
      <c r="ALZ1362" s="80"/>
      <c r="AMA1362" s="80"/>
      <c r="AMB1362" s="80"/>
      <c r="AMC1362" s="80"/>
      <c r="AMD1362" s="80"/>
      <c r="AME1362" s="80"/>
      <c r="AMF1362" s="80"/>
      <c r="AMG1362" s="80"/>
      <c r="AMH1362" s="80"/>
      <c r="AMI1362" s="80"/>
      <c r="AMJ1362" s="80"/>
      <c r="AMK1362" s="80"/>
    </row>
    <row r="1363" spans="1:1025" s="107" customFormat="1" ht="42.75" customHeight="1" x14ac:dyDescent="0.3">
      <c r="A1363" s="134"/>
      <c r="B1363" s="4"/>
      <c r="C1363" s="75"/>
      <c r="D1363" s="75"/>
      <c r="E1363" s="76"/>
      <c r="F1363" s="76"/>
      <c r="G1363" s="75"/>
      <c r="H1363" s="75"/>
      <c r="I1363" s="77"/>
      <c r="J1363" s="77"/>
      <c r="K1363" s="78" t="s">
        <v>53</v>
      </c>
      <c r="L1363" s="142">
        <f>I1360*O1363</f>
        <v>67142.399999999994</v>
      </c>
      <c r="M1363" s="147">
        <f>I1360*P1363</f>
        <v>25593.599999999999</v>
      </c>
      <c r="N1363" s="147">
        <f t="shared" si="142"/>
        <v>92736</v>
      </c>
      <c r="O1363" s="72">
        <v>34.97</v>
      </c>
      <c r="P1363" s="72">
        <v>13.33</v>
      </c>
      <c r="Q1363" s="79">
        <v>2018</v>
      </c>
      <c r="R1363" s="79">
        <v>2019</v>
      </c>
      <c r="S1363" s="146" t="s">
        <v>37</v>
      </c>
      <c r="T1363" s="146" t="s">
        <v>265</v>
      </c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80"/>
      <c r="AF1363" s="80"/>
      <c r="AG1363" s="80"/>
      <c r="AH1363" s="80"/>
      <c r="AI1363" s="80"/>
      <c r="AJ1363" s="80"/>
      <c r="AK1363" s="80"/>
      <c r="AL1363" s="80"/>
      <c r="AM1363" s="80"/>
      <c r="AN1363" s="80"/>
      <c r="AO1363" s="80"/>
      <c r="AP1363" s="80"/>
      <c r="AQ1363" s="80"/>
      <c r="AR1363" s="80"/>
      <c r="AS1363" s="80"/>
      <c r="AT1363" s="80"/>
      <c r="AU1363" s="80"/>
      <c r="AV1363" s="80"/>
      <c r="AW1363" s="80"/>
      <c r="AX1363" s="80"/>
      <c r="AY1363" s="80"/>
      <c r="AZ1363" s="80"/>
      <c r="BA1363" s="80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A1363" s="80"/>
      <c r="CB1363" s="80"/>
      <c r="CC1363" s="80"/>
      <c r="CD1363" s="80"/>
      <c r="CE1363" s="80"/>
      <c r="CF1363" s="80"/>
      <c r="CG1363" s="80"/>
      <c r="CH1363" s="80"/>
      <c r="CI1363" s="80"/>
      <c r="CJ1363" s="80"/>
      <c r="CK1363" s="80"/>
      <c r="CL1363" s="80"/>
      <c r="CM1363" s="80"/>
      <c r="CN1363" s="80"/>
      <c r="CO1363" s="80"/>
      <c r="CP1363" s="80"/>
      <c r="CQ1363" s="80"/>
      <c r="CR1363" s="80"/>
      <c r="CS1363" s="80"/>
      <c r="CT1363" s="80"/>
      <c r="CU1363" s="80"/>
      <c r="CV1363" s="80"/>
      <c r="CW1363" s="80"/>
      <c r="CX1363" s="80"/>
      <c r="CY1363" s="80"/>
      <c r="CZ1363" s="80"/>
      <c r="DA1363" s="80"/>
      <c r="DB1363" s="80"/>
      <c r="DC1363" s="80"/>
      <c r="DD1363" s="80"/>
      <c r="DE1363" s="80"/>
      <c r="DF1363" s="80"/>
      <c r="DG1363" s="80"/>
      <c r="DH1363" s="80"/>
      <c r="DI1363" s="80"/>
      <c r="DJ1363" s="80"/>
      <c r="DK1363" s="80"/>
      <c r="DL1363" s="80"/>
      <c r="DM1363" s="80"/>
      <c r="DN1363" s="80"/>
      <c r="DO1363" s="80"/>
      <c r="DP1363" s="80"/>
      <c r="DQ1363" s="80"/>
      <c r="DR1363" s="80"/>
      <c r="DS1363" s="80"/>
      <c r="DT1363" s="80"/>
      <c r="DU1363" s="80"/>
      <c r="DV1363" s="80"/>
      <c r="DW1363" s="80"/>
      <c r="DX1363" s="80"/>
      <c r="DY1363" s="80"/>
      <c r="DZ1363" s="80"/>
      <c r="EA1363" s="80"/>
      <c r="EB1363" s="80"/>
      <c r="EC1363" s="80"/>
      <c r="ED1363" s="80"/>
      <c r="EE1363" s="80"/>
      <c r="EF1363" s="80"/>
      <c r="EG1363" s="80"/>
      <c r="EH1363" s="80"/>
      <c r="EI1363" s="80"/>
      <c r="EJ1363" s="80"/>
      <c r="EK1363" s="80"/>
      <c r="EL1363" s="80"/>
      <c r="EM1363" s="80"/>
      <c r="EN1363" s="80"/>
      <c r="EO1363" s="80"/>
      <c r="EP1363" s="80"/>
      <c r="EQ1363" s="80"/>
      <c r="ER1363" s="80"/>
      <c r="ES1363" s="80"/>
      <c r="ET1363" s="80"/>
      <c r="EU1363" s="80"/>
      <c r="EV1363" s="80"/>
      <c r="EW1363" s="80"/>
      <c r="EX1363" s="80"/>
      <c r="EY1363" s="80"/>
      <c r="EZ1363" s="80"/>
      <c r="FA1363" s="80"/>
      <c r="FB1363" s="80"/>
      <c r="FC1363" s="80"/>
      <c r="FD1363" s="80"/>
      <c r="FE1363" s="80"/>
      <c r="FF1363" s="80"/>
      <c r="FG1363" s="80"/>
      <c r="FH1363" s="80"/>
      <c r="FI1363" s="80"/>
      <c r="FJ1363" s="80"/>
      <c r="FK1363" s="80"/>
      <c r="FL1363" s="80"/>
      <c r="FM1363" s="80"/>
      <c r="FN1363" s="80"/>
      <c r="FO1363" s="80"/>
      <c r="FP1363" s="80"/>
      <c r="FQ1363" s="80"/>
      <c r="FR1363" s="80"/>
      <c r="FS1363" s="80"/>
      <c r="FT1363" s="80"/>
      <c r="FU1363" s="80"/>
      <c r="FV1363" s="80"/>
      <c r="FW1363" s="80"/>
      <c r="FX1363" s="80"/>
      <c r="FY1363" s="80"/>
      <c r="FZ1363" s="80"/>
      <c r="GA1363" s="80"/>
      <c r="GB1363" s="80"/>
      <c r="GC1363" s="80"/>
      <c r="GD1363" s="80"/>
      <c r="GE1363" s="80"/>
      <c r="GF1363" s="80"/>
      <c r="GG1363" s="80"/>
      <c r="GH1363" s="80"/>
      <c r="GI1363" s="80"/>
      <c r="GJ1363" s="80"/>
      <c r="GK1363" s="80"/>
      <c r="GL1363" s="80"/>
      <c r="GM1363" s="80"/>
      <c r="GN1363" s="80"/>
      <c r="GO1363" s="80"/>
      <c r="GP1363" s="80"/>
      <c r="GQ1363" s="80"/>
      <c r="GR1363" s="80"/>
      <c r="GS1363" s="80"/>
      <c r="GT1363" s="80"/>
      <c r="GU1363" s="80"/>
      <c r="GV1363" s="80"/>
      <c r="GW1363" s="80"/>
      <c r="GX1363" s="80"/>
      <c r="GY1363" s="80"/>
      <c r="GZ1363" s="80"/>
      <c r="HA1363" s="80"/>
      <c r="HB1363" s="80"/>
      <c r="HC1363" s="80"/>
      <c r="HD1363" s="80"/>
      <c r="HE1363" s="80"/>
      <c r="HF1363" s="80"/>
      <c r="HG1363" s="80"/>
      <c r="HH1363" s="80"/>
      <c r="HI1363" s="80"/>
      <c r="HJ1363" s="80"/>
      <c r="HK1363" s="80"/>
      <c r="HL1363" s="80"/>
      <c r="HM1363" s="80"/>
      <c r="HN1363" s="80"/>
      <c r="HO1363" s="80"/>
      <c r="HP1363" s="80"/>
      <c r="HQ1363" s="80"/>
      <c r="HR1363" s="80"/>
      <c r="HS1363" s="80"/>
      <c r="HT1363" s="80"/>
      <c r="HU1363" s="80"/>
      <c r="HV1363" s="80"/>
      <c r="HW1363" s="80"/>
      <c r="HX1363" s="80"/>
      <c r="HY1363" s="80"/>
      <c r="HZ1363" s="80"/>
      <c r="IA1363" s="80"/>
      <c r="IB1363" s="80"/>
      <c r="IC1363" s="80"/>
      <c r="ID1363" s="80"/>
      <c r="IE1363" s="80"/>
      <c r="IF1363" s="80"/>
      <c r="IG1363" s="80"/>
      <c r="IH1363" s="80"/>
      <c r="II1363" s="80"/>
      <c r="IJ1363" s="80"/>
      <c r="IK1363" s="80"/>
      <c r="IL1363" s="80"/>
      <c r="IM1363" s="80"/>
      <c r="IN1363" s="80"/>
      <c r="IO1363" s="80"/>
      <c r="IP1363" s="80"/>
      <c r="IQ1363" s="80"/>
      <c r="IR1363" s="80"/>
      <c r="IS1363" s="80"/>
      <c r="IT1363" s="80"/>
      <c r="IU1363" s="80"/>
      <c r="IV1363" s="80"/>
      <c r="IW1363" s="80"/>
      <c r="IX1363" s="80"/>
      <c r="IY1363" s="80"/>
      <c r="IZ1363" s="80"/>
      <c r="JA1363" s="80"/>
      <c r="JB1363" s="80"/>
      <c r="JC1363" s="80"/>
      <c r="JD1363" s="80"/>
      <c r="JE1363" s="80"/>
      <c r="JF1363" s="80"/>
      <c r="JG1363" s="80"/>
      <c r="JH1363" s="80"/>
      <c r="JI1363" s="80"/>
      <c r="JJ1363" s="80"/>
      <c r="JK1363" s="80"/>
      <c r="JL1363" s="80"/>
      <c r="JM1363" s="80"/>
      <c r="JN1363" s="80"/>
      <c r="JO1363" s="80"/>
      <c r="JP1363" s="80"/>
      <c r="JQ1363" s="80"/>
      <c r="JR1363" s="80"/>
      <c r="JS1363" s="80"/>
      <c r="JT1363" s="80"/>
      <c r="JU1363" s="80"/>
      <c r="JV1363" s="80"/>
      <c r="JW1363" s="80"/>
      <c r="JX1363" s="80"/>
      <c r="JY1363" s="80"/>
      <c r="JZ1363" s="80"/>
      <c r="KA1363" s="80"/>
      <c r="KB1363" s="80"/>
      <c r="KC1363" s="80"/>
      <c r="KD1363" s="80"/>
      <c r="KE1363" s="80"/>
      <c r="KF1363" s="80"/>
      <c r="KG1363" s="80"/>
      <c r="KH1363" s="80"/>
      <c r="KI1363" s="80"/>
      <c r="KJ1363" s="80"/>
      <c r="KK1363" s="80"/>
      <c r="KL1363" s="80"/>
      <c r="KM1363" s="80"/>
      <c r="KN1363" s="80"/>
      <c r="KO1363" s="80"/>
      <c r="KP1363" s="80"/>
      <c r="KQ1363" s="80"/>
      <c r="KR1363" s="80"/>
      <c r="KS1363" s="80"/>
      <c r="KT1363" s="80"/>
      <c r="KU1363" s="80"/>
      <c r="KV1363" s="80"/>
      <c r="KW1363" s="80"/>
      <c r="KX1363" s="80"/>
      <c r="KY1363" s="80"/>
      <c r="KZ1363" s="80"/>
      <c r="LA1363" s="80"/>
      <c r="LB1363" s="80"/>
      <c r="LC1363" s="80"/>
      <c r="LD1363" s="80"/>
      <c r="LE1363" s="80"/>
      <c r="LF1363" s="80"/>
      <c r="LG1363" s="80"/>
      <c r="LH1363" s="80"/>
      <c r="LI1363" s="80"/>
      <c r="LJ1363" s="80"/>
      <c r="LK1363" s="80"/>
      <c r="LL1363" s="80"/>
      <c r="LM1363" s="80"/>
      <c r="LN1363" s="80"/>
      <c r="LO1363" s="80"/>
      <c r="LP1363" s="80"/>
      <c r="LQ1363" s="80"/>
      <c r="LR1363" s="80"/>
      <c r="LS1363" s="80"/>
      <c r="LT1363" s="80"/>
      <c r="LU1363" s="80"/>
      <c r="LV1363" s="80"/>
      <c r="LW1363" s="80"/>
      <c r="LX1363" s="80"/>
      <c r="LY1363" s="80"/>
      <c r="LZ1363" s="80"/>
      <c r="MA1363" s="80"/>
      <c r="MB1363" s="80"/>
      <c r="MC1363" s="80"/>
      <c r="MD1363" s="80"/>
      <c r="ME1363" s="80"/>
      <c r="MF1363" s="80"/>
      <c r="MG1363" s="80"/>
      <c r="MH1363" s="80"/>
      <c r="MI1363" s="80"/>
      <c r="MJ1363" s="80"/>
      <c r="MK1363" s="80"/>
      <c r="ML1363" s="80"/>
      <c r="MM1363" s="80"/>
      <c r="MN1363" s="80"/>
      <c r="MO1363" s="80"/>
      <c r="MP1363" s="80"/>
      <c r="MQ1363" s="80"/>
      <c r="MR1363" s="80"/>
      <c r="MS1363" s="80"/>
      <c r="MT1363" s="80"/>
      <c r="MU1363" s="80"/>
      <c r="MV1363" s="80"/>
      <c r="MW1363" s="80"/>
      <c r="MX1363" s="80"/>
      <c r="MY1363" s="80"/>
      <c r="MZ1363" s="80"/>
      <c r="NA1363" s="80"/>
      <c r="NB1363" s="80"/>
      <c r="NC1363" s="80"/>
      <c r="ND1363" s="80"/>
      <c r="NE1363" s="80"/>
      <c r="NF1363" s="80"/>
      <c r="NG1363" s="80"/>
      <c r="NH1363" s="80"/>
      <c r="NI1363" s="80"/>
      <c r="NJ1363" s="80"/>
      <c r="NK1363" s="80"/>
      <c r="NL1363" s="80"/>
      <c r="NM1363" s="80"/>
      <c r="NN1363" s="80"/>
      <c r="NO1363" s="80"/>
      <c r="NP1363" s="80"/>
      <c r="NQ1363" s="80"/>
      <c r="NR1363" s="80"/>
      <c r="NS1363" s="80"/>
      <c r="NT1363" s="80"/>
      <c r="NU1363" s="80"/>
      <c r="NV1363" s="80"/>
      <c r="NW1363" s="80"/>
      <c r="NX1363" s="80"/>
      <c r="NY1363" s="80"/>
      <c r="NZ1363" s="80"/>
      <c r="OA1363" s="80"/>
      <c r="OB1363" s="80"/>
      <c r="OC1363" s="80"/>
      <c r="OD1363" s="80"/>
      <c r="OE1363" s="80"/>
      <c r="OF1363" s="80"/>
      <c r="OG1363" s="80"/>
      <c r="OH1363" s="80"/>
      <c r="OI1363" s="80"/>
      <c r="OJ1363" s="80"/>
      <c r="OK1363" s="80"/>
      <c r="OL1363" s="80"/>
      <c r="OM1363" s="80"/>
      <c r="ON1363" s="80"/>
      <c r="OO1363" s="80"/>
      <c r="OP1363" s="80"/>
      <c r="OQ1363" s="80"/>
      <c r="OR1363" s="80"/>
      <c r="OS1363" s="80"/>
      <c r="OT1363" s="80"/>
      <c r="OU1363" s="80"/>
      <c r="OV1363" s="80"/>
      <c r="OW1363" s="80"/>
      <c r="OX1363" s="80"/>
      <c r="OY1363" s="80"/>
      <c r="OZ1363" s="80"/>
      <c r="PA1363" s="80"/>
      <c r="PB1363" s="80"/>
      <c r="PC1363" s="80"/>
      <c r="PD1363" s="80"/>
      <c r="PE1363" s="80"/>
      <c r="PF1363" s="80"/>
      <c r="PG1363" s="80"/>
      <c r="PH1363" s="80"/>
      <c r="PI1363" s="80"/>
      <c r="PJ1363" s="80"/>
      <c r="PK1363" s="80"/>
      <c r="PL1363" s="80"/>
      <c r="PM1363" s="80"/>
      <c r="PN1363" s="80"/>
      <c r="PO1363" s="80"/>
      <c r="PP1363" s="80"/>
      <c r="PQ1363" s="80"/>
      <c r="PR1363" s="80"/>
      <c r="PS1363" s="80"/>
      <c r="PT1363" s="80"/>
      <c r="PU1363" s="80"/>
      <c r="PV1363" s="80"/>
      <c r="PW1363" s="80"/>
      <c r="PX1363" s="80"/>
      <c r="PY1363" s="80"/>
      <c r="PZ1363" s="80"/>
      <c r="QA1363" s="80"/>
      <c r="QB1363" s="80"/>
      <c r="QC1363" s="80"/>
      <c r="QD1363" s="80"/>
      <c r="QE1363" s="80"/>
      <c r="QF1363" s="80"/>
      <c r="QG1363" s="80"/>
      <c r="QH1363" s="80"/>
      <c r="QI1363" s="80"/>
      <c r="QJ1363" s="80"/>
      <c r="QK1363" s="80"/>
      <c r="QL1363" s="80"/>
      <c r="QM1363" s="80"/>
      <c r="QN1363" s="80"/>
      <c r="QO1363" s="80"/>
      <c r="QP1363" s="80"/>
      <c r="QQ1363" s="80"/>
      <c r="QR1363" s="80"/>
      <c r="QS1363" s="80"/>
      <c r="QT1363" s="80"/>
      <c r="QU1363" s="80"/>
      <c r="QV1363" s="80"/>
      <c r="QW1363" s="80"/>
      <c r="QX1363" s="80"/>
      <c r="QY1363" s="80"/>
      <c r="QZ1363" s="80"/>
      <c r="RA1363" s="80"/>
      <c r="RB1363" s="80"/>
      <c r="RC1363" s="80"/>
      <c r="RD1363" s="80"/>
      <c r="RE1363" s="80"/>
      <c r="RF1363" s="80"/>
      <c r="RG1363" s="80"/>
      <c r="RH1363" s="80"/>
      <c r="RI1363" s="80"/>
      <c r="RJ1363" s="80"/>
      <c r="RK1363" s="80"/>
      <c r="RL1363" s="80"/>
      <c r="RM1363" s="80"/>
      <c r="RN1363" s="80"/>
      <c r="RO1363" s="80"/>
      <c r="RP1363" s="80"/>
      <c r="RQ1363" s="80"/>
      <c r="RR1363" s="80"/>
      <c r="RS1363" s="80"/>
      <c r="RT1363" s="80"/>
      <c r="RU1363" s="80"/>
      <c r="RV1363" s="80"/>
      <c r="RW1363" s="80"/>
      <c r="RX1363" s="80"/>
      <c r="RY1363" s="80"/>
      <c r="RZ1363" s="80"/>
      <c r="SA1363" s="80"/>
      <c r="SB1363" s="80"/>
      <c r="SC1363" s="80"/>
      <c r="SD1363" s="80"/>
      <c r="SE1363" s="80"/>
      <c r="SF1363" s="80"/>
      <c r="SG1363" s="80"/>
      <c r="SH1363" s="80"/>
      <c r="SI1363" s="80"/>
      <c r="SJ1363" s="80"/>
      <c r="SK1363" s="80"/>
      <c r="SL1363" s="80"/>
      <c r="SM1363" s="80"/>
      <c r="SN1363" s="80"/>
      <c r="SO1363" s="80"/>
      <c r="SP1363" s="80"/>
      <c r="SQ1363" s="80"/>
      <c r="SR1363" s="80"/>
      <c r="SS1363" s="80"/>
      <c r="ST1363" s="80"/>
      <c r="SU1363" s="80"/>
      <c r="SV1363" s="80"/>
      <c r="SW1363" s="80"/>
      <c r="SX1363" s="80"/>
      <c r="SY1363" s="80"/>
      <c r="SZ1363" s="80"/>
      <c r="TA1363" s="80"/>
      <c r="TB1363" s="80"/>
      <c r="TC1363" s="80"/>
      <c r="TD1363" s="80"/>
      <c r="TE1363" s="80"/>
      <c r="TF1363" s="80"/>
      <c r="TG1363" s="80"/>
      <c r="TH1363" s="80"/>
      <c r="TI1363" s="80"/>
      <c r="TJ1363" s="80"/>
      <c r="TK1363" s="80"/>
      <c r="TL1363" s="80"/>
      <c r="TM1363" s="80"/>
      <c r="TN1363" s="80"/>
      <c r="TO1363" s="80"/>
      <c r="TP1363" s="80"/>
      <c r="TQ1363" s="80"/>
      <c r="TR1363" s="80"/>
      <c r="TS1363" s="80"/>
      <c r="TT1363" s="80"/>
      <c r="TU1363" s="80"/>
      <c r="TV1363" s="80"/>
      <c r="TW1363" s="80"/>
      <c r="TX1363" s="80"/>
      <c r="TY1363" s="80"/>
      <c r="TZ1363" s="80"/>
      <c r="UA1363" s="80"/>
      <c r="UB1363" s="80"/>
      <c r="UC1363" s="80"/>
      <c r="UD1363" s="80"/>
      <c r="UE1363" s="80"/>
      <c r="UF1363" s="80"/>
      <c r="UG1363" s="80"/>
      <c r="UH1363" s="80"/>
      <c r="UI1363" s="80"/>
      <c r="UJ1363" s="80"/>
      <c r="UK1363" s="80"/>
      <c r="UL1363" s="80"/>
      <c r="UM1363" s="80"/>
      <c r="UN1363" s="80"/>
      <c r="UO1363" s="80"/>
      <c r="UP1363" s="80"/>
      <c r="UQ1363" s="80"/>
      <c r="UR1363" s="80"/>
      <c r="US1363" s="80"/>
      <c r="UT1363" s="80"/>
      <c r="UU1363" s="80"/>
      <c r="UV1363" s="80"/>
      <c r="UW1363" s="80"/>
      <c r="UX1363" s="80"/>
      <c r="UY1363" s="80"/>
      <c r="UZ1363" s="80"/>
      <c r="VA1363" s="80"/>
      <c r="VB1363" s="80"/>
      <c r="VC1363" s="80"/>
      <c r="VD1363" s="80"/>
      <c r="VE1363" s="80"/>
      <c r="VF1363" s="80"/>
      <c r="VG1363" s="80"/>
      <c r="VH1363" s="80"/>
      <c r="VI1363" s="80"/>
      <c r="VJ1363" s="80"/>
      <c r="VK1363" s="80"/>
      <c r="VL1363" s="80"/>
      <c r="VM1363" s="80"/>
      <c r="VN1363" s="80"/>
      <c r="VO1363" s="80"/>
      <c r="VP1363" s="80"/>
      <c r="VQ1363" s="80"/>
      <c r="VR1363" s="80"/>
      <c r="VS1363" s="80"/>
      <c r="VT1363" s="80"/>
      <c r="VU1363" s="80"/>
      <c r="VV1363" s="80"/>
      <c r="VW1363" s="80"/>
      <c r="VX1363" s="80"/>
      <c r="VY1363" s="80"/>
      <c r="VZ1363" s="80"/>
      <c r="WA1363" s="80"/>
      <c r="WB1363" s="80"/>
      <c r="WC1363" s="80"/>
      <c r="WD1363" s="80"/>
      <c r="WE1363" s="80"/>
      <c r="WF1363" s="80"/>
      <c r="WG1363" s="80"/>
      <c r="WH1363" s="80"/>
      <c r="WI1363" s="80"/>
      <c r="WJ1363" s="80"/>
      <c r="WK1363" s="80"/>
      <c r="WL1363" s="80"/>
      <c r="WM1363" s="80"/>
      <c r="WN1363" s="80"/>
      <c r="WO1363" s="80"/>
      <c r="WP1363" s="80"/>
      <c r="WQ1363" s="80"/>
      <c r="WR1363" s="80"/>
      <c r="WS1363" s="80"/>
      <c r="WT1363" s="80"/>
      <c r="WU1363" s="80"/>
      <c r="WV1363" s="80"/>
      <c r="WW1363" s="80"/>
      <c r="WX1363" s="80"/>
      <c r="WY1363" s="80"/>
      <c r="WZ1363" s="80"/>
      <c r="XA1363" s="80"/>
      <c r="XB1363" s="80"/>
      <c r="XC1363" s="80"/>
      <c r="XD1363" s="80"/>
      <c r="XE1363" s="80"/>
      <c r="XF1363" s="80"/>
      <c r="XG1363" s="80"/>
      <c r="XH1363" s="80"/>
      <c r="XI1363" s="80"/>
      <c r="XJ1363" s="80"/>
      <c r="XK1363" s="80"/>
      <c r="XL1363" s="80"/>
      <c r="XM1363" s="80"/>
      <c r="XN1363" s="80"/>
      <c r="XO1363" s="80"/>
      <c r="XP1363" s="80"/>
      <c r="XQ1363" s="80"/>
      <c r="XR1363" s="80"/>
      <c r="XS1363" s="80"/>
      <c r="XT1363" s="80"/>
      <c r="XU1363" s="80"/>
      <c r="XV1363" s="80"/>
      <c r="XW1363" s="80"/>
      <c r="XX1363" s="80"/>
      <c r="XY1363" s="80"/>
      <c r="XZ1363" s="80"/>
      <c r="YA1363" s="80"/>
      <c r="YB1363" s="80"/>
      <c r="YC1363" s="80"/>
      <c r="YD1363" s="80"/>
      <c r="YE1363" s="80"/>
      <c r="YF1363" s="80"/>
      <c r="YG1363" s="80"/>
      <c r="YH1363" s="80"/>
      <c r="YI1363" s="80"/>
      <c r="YJ1363" s="80"/>
      <c r="YK1363" s="80"/>
      <c r="YL1363" s="80"/>
      <c r="YM1363" s="80"/>
      <c r="YN1363" s="80"/>
      <c r="YO1363" s="80"/>
      <c r="YP1363" s="80"/>
      <c r="YQ1363" s="80"/>
      <c r="YR1363" s="80"/>
      <c r="YS1363" s="80"/>
      <c r="YT1363" s="80"/>
      <c r="YU1363" s="80"/>
      <c r="YV1363" s="80"/>
      <c r="YW1363" s="80"/>
      <c r="YX1363" s="80"/>
      <c r="YY1363" s="80"/>
      <c r="YZ1363" s="80"/>
      <c r="ZA1363" s="80"/>
      <c r="ZB1363" s="80"/>
      <c r="ZC1363" s="80"/>
      <c r="ZD1363" s="80"/>
      <c r="ZE1363" s="80"/>
      <c r="ZF1363" s="80"/>
      <c r="ZG1363" s="80"/>
      <c r="ZH1363" s="80"/>
      <c r="ZI1363" s="80"/>
      <c r="ZJ1363" s="80"/>
      <c r="ZK1363" s="80"/>
      <c r="ZL1363" s="80"/>
      <c r="ZM1363" s="80"/>
      <c r="ZN1363" s="80"/>
      <c r="ZO1363" s="80"/>
      <c r="ZP1363" s="80"/>
      <c r="ZQ1363" s="80"/>
      <c r="ZR1363" s="80"/>
      <c r="ZS1363" s="80"/>
      <c r="ZT1363" s="80"/>
      <c r="ZU1363" s="80"/>
      <c r="ZV1363" s="80"/>
      <c r="ZW1363" s="80"/>
      <c r="ZX1363" s="80"/>
      <c r="ZY1363" s="80"/>
      <c r="ZZ1363" s="80"/>
      <c r="AAA1363" s="80"/>
      <c r="AAB1363" s="80"/>
      <c r="AAC1363" s="80"/>
      <c r="AAD1363" s="80"/>
      <c r="AAE1363" s="80"/>
      <c r="AAF1363" s="80"/>
      <c r="AAG1363" s="80"/>
      <c r="AAH1363" s="80"/>
      <c r="AAI1363" s="80"/>
      <c r="AAJ1363" s="80"/>
      <c r="AAK1363" s="80"/>
      <c r="AAL1363" s="80"/>
      <c r="AAM1363" s="80"/>
      <c r="AAN1363" s="80"/>
      <c r="AAO1363" s="80"/>
      <c r="AAP1363" s="80"/>
      <c r="AAQ1363" s="80"/>
      <c r="AAR1363" s="80"/>
      <c r="AAS1363" s="80"/>
      <c r="AAT1363" s="80"/>
      <c r="AAU1363" s="80"/>
      <c r="AAV1363" s="80"/>
      <c r="AAW1363" s="80"/>
      <c r="AAX1363" s="80"/>
      <c r="AAY1363" s="80"/>
      <c r="AAZ1363" s="80"/>
      <c r="ABA1363" s="80"/>
      <c r="ABB1363" s="80"/>
      <c r="ABC1363" s="80"/>
      <c r="ABD1363" s="80"/>
      <c r="ABE1363" s="80"/>
      <c r="ABF1363" s="80"/>
      <c r="ABG1363" s="80"/>
      <c r="ABH1363" s="80"/>
      <c r="ABI1363" s="80"/>
      <c r="ABJ1363" s="80"/>
      <c r="ABK1363" s="80"/>
      <c r="ABL1363" s="80"/>
      <c r="ABM1363" s="80"/>
      <c r="ABN1363" s="80"/>
      <c r="ABO1363" s="80"/>
      <c r="ABP1363" s="80"/>
      <c r="ABQ1363" s="80"/>
      <c r="ABR1363" s="80"/>
      <c r="ABS1363" s="80"/>
      <c r="ABT1363" s="80"/>
      <c r="ABU1363" s="80"/>
      <c r="ABV1363" s="80"/>
      <c r="ABW1363" s="80"/>
      <c r="ABX1363" s="80"/>
      <c r="ABY1363" s="80"/>
      <c r="ABZ1363" s="80"/>
      <c r="ACA1363" s="80"/>
      <c r="ACB1363" s="80"/>
      <c r="ACC1363" s="80"/>
      <c r="ACD1363" s="80"/>
      <c r="ACE1363" s="80"/>
      <c r="ACF1363" s="80"/>
      <c r="ACG1363" s="80"/>
      <c r="ACH1363" s="80"/>
      <c r="ACI1363" s="80"/>
      <c r="ACJ1363" s="80"/>
      <c r="ACK1363" s="80"/>
      <c r="ACL1363" s="80"/>
      <c r="ACM1363" s="80"/>
      <c r="ACN1363" s="80"/>
      <c r="ACO1363" s="80"/>
      <c r="ACP1363" s="80"/>
      <c r="ACQ1363" s="80"/>
      <c r="ACR1363" s="80"/>
      <c r="ACS1363" s="80"/>
      <c r="ACT1363" s="80"/>
      <c r="ACU1363" s="80"/>
      <c r="ACV1363" s="80"/>
      <c r="ACW1363" s="80"/>
      <c r="ACX1363" s="80"/>
      <c r="ACY1363" s="80"/>
      <c r="ACZ1363" s="80"/>
      <c r="ADA1363" s="80"/>
      <c r="ADB1363" s="80"/>
      <c r="ADC1363" s="80"/>
      <c r="ADD1363" s="80"/>
      <c r="ADE1363" s="80"/>
      <c r="ADF1363" s="80"/>
      <c r="ADG1363" s="80"/>
      <c r="ADH1363" s="80"/>
      <c r="ADI1363" s="80"/>
      <c r="ADJ1363" s="80"/>
      <c r="ADK1363" s="80"/>
      <c r="ADL1363" s="80"/>
      <c r="ADM1363" s="80"/>
      <c r="ADN1363" s="80"/>
      <c r="ADO1363" s="80"/>
      <c r="ADP1363" s="80"/>
      <c r="ADQ1363" s="80"/>
      <c r="ADR1363" s="80"/>
      <c r="ADS1363" s="80"/>
      <c r="ADT1363" s="80"/>
      <c r="ADU1363" s="80"/>
      <c r="ADV1363" s="80"/>
      <c r="ADW1363" s="80"/>
      <c r="ADX1363" s="80"/>
      <c r="ADY1363" s="80"/>
      <c r="ADZ1363" s="80"/>
      <c r="AEA1363" s="80"/>
      <c r="AEB1363" s="80"/>
      <c r="AEC1363" s="80"/>
      <c r="AED1363" s="80"/>
      <c r="AEE1363" s="80"/>
      <c r="AEF1363" s="80"/>
      <c r="AEG1363" s="80"/>
      <c r="AEH1363" s="80"/>
      <c r="AEI1363" s="80"/>
      <c r="AEJ1363" s="80"/>
      <c r="AEK1363" s="80"/>
      <c r="AEL1363" s="80"/>
      <c r="AEM1363" s="80"/>
      <c r="AEN1363" s="80"/>
      <c r="AEO1363" s="80"/>
      <c r="AEP1363" s="80"/>
      <c r="AEQ1363" s="80"/>
      <c r="AER1363" s="80"/>
      <c r="AES1363" s="80"/>
      <c r="AET1363" s="80"/>
      <c r="AEU1363" s="80"/>
      <c r="AEV1363" s="80"/>
      <c r="AEW1363" s="80"/>
      <c r="AEX1363" s="80"/>
      <c r="AEY1363" s="80"/>
      <c r="AEZ1363" s="80"/>
      <c r="AFA1363" s="80"/>
      <c r="AFB1363" s="80"/>
      <c r="AFC1363" s="80"/>
      <c r="AFD1363" s="80"/>
      <c r="AFE1363" s="80"/>
      <c r="AFF1363" s="80"/>
      <c r="AFG1363" s="80"/>
      <c r="AFH1363" s="80"/>
      <c r="AFI1363" s="80"/>
      <c r="AFJ1363" s="80"/>
      <c r="AFK1363" s="80"/>
      <c r="AFL1363" s="80"/>
      <c r="AFM1363" s="80"/>
      <c r="AFN1363" s="80"/>
      <c r="AFO1363" s="80"/>
      <c r="AFP1363" s="80"/>
      <c r="AFQ1363" s="80"/>
      <c r="AFR1363" s="80"/>
      <c r="AFS1363" s="80"/>
      <c r="AFT1363" s="80"/>
      <c r="AFU1363" s="80"/>
      <c r="AFV1363" s="80"/>
      <c r="AFW1363" s="80"/>
      <c r="AFX1363" s="80"/>
      <c r="AFY1363" s="80"/>
      <c r="AFZ1363" s="80"/>
      <c r="AGA1363" s="80"/>
      <c r="AGB1363" s="80"/>
      <c r="AGC1363" s="80"/>
      <c r="AGD1363" s="80"/>
      <c r="AGE1363" s="80"/>
      <c r="AGF1363" s="80"/>
      <c r="AGG1363" s="80"/>
      <c r="AGH1363" s="80"/>
      <c r="AGI1363" s="80"/>
      <c r="AGJ1363" s="80"/>
      <c r="AGK1363" s="80"/>
      <c r="AGL1363" s="80"/>
      <c r="AGM1363" s="80"/>
      <c r="AGN1363" s="80"/>
      <c r="AGO1363" s="80"/>
      <c r="AGP1363" s="80"/>
      <c r="AGQ1363" s="80"/>
      <c r="AGR1363" s="80"/>
      <c r="AGS1363" s="80"/>
      <c r="AGT1363" s="80"/>
      <c r="AGU1363" s="80"/>
      <c r="AGV1363" s="80"/>
      <c r="AGW1363" s="80"/>
      <c r="AGX1363" s="80"/>
      <c r="AGY1363" s="80"/>
      <c r="AGZ1363" s="80"/>
      <c r="AHA1363" s="80"/>
      <c r="AHB1363" s="80"/>
      <c r="AHC1363" s="80"/>
      <c r="AHD1363" s="80"/>
      <c r="AHE1363" s="80"/>
      <c r="AHF1363" s="80"/>
      <c r="AHG1363" s="80"/>
      <c r="AHH1363" s="80"/>
      <c r="AHI1363" s="80"/>
      <c r="AHJ1363" s="80"/>
      <c r="AHK1363" s="80"/>
      <c r="AHL1363" s="80"/>
      <c r="AHM1363" s="80"/>
      <c r="AHN1363" s="80"/>
      <c r="AHO1363" s="80"/>
      <c r="AHP1363" s="80"/>
      <c r="AHQ1363" s="80"/>
      <c r="AHR1363" s="80"/>
      <c r="AHS1363" s="80"/>
      <c r="AHT1363" s="80"/>
      <c r="AHU1363" s="80"/>
      <c r="AHV1363" s="80"/>
      <c r="AHW1363" s="80"/>
      <c r="AHX1363" s="80"/>
      <c r="AHY1363" s="80"/>
      <c r="AHZ1363" s="80"/>
      <c r="AIA1363" s="80"/>
      <c r="AIB1363" s="80"/>
      <c r="AIC1363" s="80"/>
      <c r="AID1363" s="80"/>
      <c r="AIE1363" s="80"/>
      <c r="AIF1363" s="80"/>
      <c r="AIG1363" s="80"/>
      <c r="AIH1363" s="80"/>
      <c r="AII1363" s="80"/>
      <c r="AIJ1363" s="80"/>
      <c r="AIK1363" s="80"/>
      <c r="AIL1363" s="80"/>
      <c r="AIM1363" s="80"/>
      <c r="AIN1363" s="80"/>
      <c r="AIO1363" s="80"/>
      <c r="AIP1363" s="80"/>
      <c r="AIQ1363" s="80"/>
      <c r="AIR1363" s="80"/>
      <c r="AIS1363" s="80"/>
      <c r="AIT1363" s="80"/>
      <c r="AIU1363" s="80"/>
      <c r="AIV1363" s="80"/>
      <c r="AIW1363" s="80"/>
      <c r="AIX1363" s="80"/>
      <c r="AIY1363" s="80"/>
      <c r="AIZ1363" s="80"/>
      <c r="AJA1363" s="80"/>
      <c r="AJB1363" s="80"/>
      <c r="AJC1363" s="80"/>
      <c r="AJD1363" s="80"/>
      <c r="AJE1363" s="80"/>
      <c r="AJF1363" s="80"/>
      <c r="AJG1363" s="80"/>
      <c r="AJH1363" s="80"/>
      <c r="AJI1363" s="80"/>
      <c r="AJJ1363" s="80"/>
      <c r="AJK1363" s="80"/>
      <c r="AJL1363" s="80"/>
      <c r="AJM1363" s="80"/>
      <c r="AJN1363" s="80"/>
      <c r="AJO1363" s="80"/>
      <c r="AJP1363" s="80"/>
      <c r="AJQ1363" s="80"/>
      <c r="AJR1363" s="80"/>
      <c r="AJS1363" s="80"/>
      <c r="AJT1363" s="80"/>
      <c r="AJU1363" s="80"/>
      <c r="AJV1363" s="80"/>
      <c r="AJW1363" s="80"/>
      <c r="AJX1363" s="80"/>
      <c r="AJY1363" s="80"/>
      <c r="AJZ1363" s="80"/>
      <c r="AKA1363" s="80"/>
      <c r="AKB1363" s="80"/>
      <c r="AKC1363" s="80"/>
      <c r="AKD1363" s="80"/>
      <c r="AKE1363" s="80"/>
      <c r="AKF1363" s="80"/>
      <c r="AKG1363" s="80"/>
      <c r="AKH1363" s="80"/>
      <c r="AKI1363" s="80"/>
      <c r="AKJ1363" s="80"/>
      <c r="AKK1363" s="80"/>
      <c r="AKL1363" s="80"/>
      <c r="AKM1363" s="80"/>
      <c r="AKN1363" s="80"/>
      <c r="AKO1363" s="80"/>
      <c r="AKP1363" s="80"/>
      <c r="AKQ1363" s="80"/>
      <c r="AKR1363" s="80"/>
      <c r="AKS1363" s="80"/>
      <c r="AKT1363" s="80"/>
      <c r="AKU1363" s="80"/>
      <c r="AKV1363" s="80"/>
      <c r="AKW1363" s="80"/>
      <c r="AKX1363" s="80"/>
      <c r="AKY1363" s="80"/>
      <c r="AKZ1363" s="80"/>
      <c r="ALA1363" s="80"/>
      <c r="ALB1363" s="80"/>
      <c r="ALC1363" s="80"/>
      <c r="ALD1363" s="80"/>
      <c r="ALE1363" s="80"/>
      <c r="ALF1363" s="80"/>
      <c r="ALG1363" s="80"/>
      <c r="ALH1363" s="80"/>
      <c r="ALI1363" s="80"/>
      <c r="ALJ1363" s="80"/>
      <c r="ALK1363" s="80"/>
      <c r="ALL1363" s="80"/>
      <c r="ALM1363" s="80"/>
      <c r="ALN1363" s="80"/>
      <c r="ALO1363" s="80"/>
      <c r="ALP1363" s="80"/>
      <c r="ALQ1363" s="80"/>
      <c r="ALR1363" s="80"/>
      <c r="ALS1363" s="80"/>
      <c r="ALT1363" s="80"/>
      <c r="ALU1363" s="80"/>
      <c r="ALV1363" s="80"/>
      <c r="ALW1363" s="80"/>
      <c r="ALX1363" s="80"/>
      <c r="ALY1363" s="80"/>
      <c r="ALZ1363" s="80"/>
      <c r="AMA1363" s="80"/>
      <c r="AMB1363" s="80"/>
      <c r="AMC1363" s="80"/>
      <c r="AMD1363" s="80"/>
      <c r="AME1363" s="80"/>
      <c r="AMF1363" s="80"/>
      <c r="AMG1363" s="80"/>
      <c r="AMH1363" s="80"/>
      <c r="AMI1363" s="80"/>
      <c r="AMJ1363" s="80"/>
      <c r="AMK1363" s="80"/>
    </row>
    <row r="1364" spans="1:1025" s="107" customFormat="1" ht="37.5" x14ac:dyDescent="0.3">
      <c r="A1364" s="134"/>
      <c r="B1364" s="4"/>
      <c r="C1364" s="76">
        <v>3</v>
      </c>
      <c r="D1364" s="75" t="s">
        <v>376</v>
      </c>
      <c r="E1364" s="76">
        <v>1987</v>
      </c>
      <c r="F1364" s="76"/>
      <c r="G1364" s="76" t="s">
        <v>34</v>
      </c>
      <c r="H1364" s="76">
        <v>3</v>
      </c>
      <c r="I1364" s="81">
        <v>2160</v>
      </c>
      <c r="J1364" s="81">
        <v>1009.1</v>
      </c>
      <c r="K1364" s="78" t="s">
        <v>45</v>
      </c>
      <c r="L1364" s="72">
        <f>I1364*O1364</f>
        <v>884930.4</v>
      </c>
      <c r="M1364" s="72">
        <f>I1364*P1364</f>
        <v>32227.200000000001</v>
      </c>
      <c r="N1364" s="72">
        <f t="shared" si="142"/>
        <v>917157.6</v>
      </c>
      <c r="O1364" s="72">
        <v>409.69</v>
      </c>
      <c r="P1364" s="72">
        <v>14.92</v>
      </c>
      <c r="Q1364" s="79">
        <v>2018</v>
      </c>
      <c r="R1364" s="79">
        <v>2019</v>
      </c>
      <c r="S1364" s="146" t="s">
        <v>37</v>
      </c>
      <c r="T1364" s="146" t="s">
        <v>265</v>
      </c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80"/>
      <c r="AF1364" s="80"/>
      <c r="AG1364" s="80"/>
      <c r="AH1364" s="80"/>
      <c r="AI1364" s="80"/>
      <c r="AJ1364" s="80"/>
      <c r="AK1364" s="80"/>
      <c r="AL1364" s="80"/>
      <c r="AM1364" s="80"/>
      <c r="AN1364" s="80"/>
      <c r="AO1364" s="80"/>
      <c r="AP1364" s="80"/>
      <c r="AQ1364" s="80"/>
      <c r="AR1364" s="80"/>
      <c r="AS1364" s="80"/>
      <c r="AT1364" s="80"/>
      <c r="AU1364" s="80"/>
      <c r="AV1364" s="80"/>
      <c r="AW1364" s="80"/>
      <c r="AX1364" s="80"/>
      <c r="AY1364" s="80"/>
      <c r="AZ1364" s="80"/>
      <c r="BA1364" s="80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A1364" s="80"/>
      <c r="CB1364" s="80"/>
      <c r="CC1364" s="80"/>
      <c r="CD1364" s="80"/>
      <c r="CE1364" s="80"/>
      <c r="CF1364" s="80"/>
      <c r="CG1364" s="80"/>
      <c r="CH1364" s="80"/>
      <c r="CI1364" s="80"/>
      <c r="CJ1364" s="80"/>
      <c r="CK1364" s="80"/>
      <c r="CL1364" s="80"/>
      <c r="CM1364" s="80"/>
      <c r="CN1364" s="80"/>
      <c r="CO1364" s="80"/>
      <c r="CP1364" s="80"/>
      <c r="CQ1364" s="80"/>
      <c r="CR1364" s="80"/>
      <c r="CS1364" s="80"/>
      <c r="CT1364" s="80"/>
      <c r="CU1364" s="80"/>
      <c r="CV1364" s="80"/>
      <c r="CW1364" s="80"/>
      <c r="CX1364" s="80"/>
      <c r="CY1364" s="80"/>
      <c r="CZ1364" s="80"/>
      <c r="DA1364" s="80"/>
      <c r="DB1364" s="80"/>
      <c r="DC1364" s="80"/>
      <c r="DD1364" s="80"/>
      <c r="DE1364" s="80"/>
      <c r="DF1364" s="80"/>
      <c r="DG1364" s="80"/>
      <c r="DH1364" s="80"/>
      <c r="DI1364" s="80"/>
      <c r="DJ1364" s="80"/>
      <c r="DK1364" s="80"/>
      <c r="DL1364" s="80"/>
      <c r="DM1364" s="80"/>
      <c r="DN1364" s="80"/>
      <c r="DO1364" s="80"/>
      <c r="DP1364" s="80"/>
      <c r="DQ1364" s="80"/>
      <c r="DR1364" s="80"/>
      <c r="DS1364" s="80"/>
      <c r="DT1364" s="80"/>
      <c r="DU1364" s="80"/>
      <c r="DV1364" s="80"/>
      <c r="DW1364" s="80"/>
      <c r="DX1364" s="80"/>
      <c r="DY1364" s="80"/>
      <c r="DZ1364" s="80"/>
      <c r="EA1364" s="80"/>
      <c r="EB1364" s="80"/>
      <c r="EC1364" s="80"/>
      <c r="ED1364" s="80"/>
      <c r="EE1364" s="80"/>
      <c r="EF1364" s="80"/>
      <c r="EG1364" s="80"/>
      <c r="EH1364" s="80"/>
      <c r="EI1364" s="80"/>
      <c r="EJ1364" s="80"/>
      <c r="EK1364" s="80"/>
      <c r="EL1364" s="80"/>
      <c r="EM1364" s="80"/>
      <c r="EN1364" s="80"/>
      <c r="EO1364" s="80"/>
      <c r="EP1364" s="80"/>
      <c r="EQ1364" s="80"/>
      <c r="ER1364" s="80"/>
      <c r="ES1364" s="80"/>
      <c r="ET1364" s="80"/>
      <c r="EU1364" s="80"/>
      <c r="EV1364" s="80"/>
      <c r="EW1364" s="80"/>
      <c r="EX1364" s="80"/>
      <c r="EY1364" s="80"/>
      <c r="EZ1364" s="80"/>
      <c r="FA1364" s="80"/>
      <c r="FB1364" s="80"/>
      <c r="FC1364" s="80"/>
      <c r="FD1364" s="80"/>
      <c r="FE1364" s="80"/>
      <c r="FF1364" s="80"/>
      <c r="FG1364" s="80"/>
      <c r="FH1364" s="80"/>
      <c r="FI1364" s="80"/>
      <c r="FJ1364" s="80"/>
      <c r="FK1364" s="80"/>
      <c r="FL1364" s="80"/>
      <c r="FM1364" s="80"/>
      <c r="FN1364" s="80"/>
      <c r="FO1364" s="80"/>
      <c r="FP1364" s="80"/>
      <c r="FQ1364" s="80"/>
      <c r="FR1364" s="80"/>
      <c r="FS1364" s="80"/>
      <c r="FT1364" s="80"/>
      <c r="FU1364" s="80"/>
      <c r="FV1364" s="80"/>
      <c r="FW1364" s="80"/>
      <c r="FX1364" s="80"/>
      <c r="FY1364" s="80"/>
      <c r="FZ1364" s="80"/>
      <c r="GA1364" s="80"/>
      <c r="GB1364" s="80"/>
      <c r="GC1364" s="80"/>
      <c r="GD1364" s="80"/>
      <c r="GE1364" s="80"/>
      <c r="GF1364" s="80"/>
      <c r="GG1364" s="80"/>
      <c r="GH1364" s="80"/>
      <c r="GI1364" s="80"/>
      <c r="GJ1364" s="80"/>
      <c r="GK1364" s="80"/>
      <c r="GL1364" s="80"/>
      <c r="GM1364" s="80"/>
      <c r="GN1364" s="80"/>
      <c r="GO1364" s="80"/>
      <c r="GP1364" s="80"/>
      <c r="GQ1364" s="80"/>
      <c r="GR1364" s="80"/>
      <c r="GS1364" s="80"/>
      <c r="GT1364" s="80"/>
      <c r="GU1364" s="80"/>
      <c r="GV1364" s="80"/>
      <c r="GW1364" s="80"/>
      <c r="GX1364" s="80"/>
      <c r="GY1364" s="80"/>
      <c r="GZ1364" s="80"/>
      <c r="HA1364" s="80"/>
      <c r="HB1364" s="80"/>
      <c r="HC1364" s="80"/>
      <c r="HD1364" s="80"/>
      <c r="HE1364" s="80"/>
      <c r="HF1364" s="80"/>
      <c r="HG1364" s="80"/>
      <c r="HH1364" s="80"/>
      <c r="HI1364" s="80"/>
      <c r="HJ1364" s="80"/>
      <c r="HK1364" s="80"/>
      <c r="HL1364" s="80"/>
      <c r="HM1364" s="80"/>
      <c r="HN1364" s="80"/>
      <c r="HO1364" s="80"/>
      <c r="HP1364" s="80"/>
      <c r="HQ1364" s="80"/>
      <c r="HR1364" s="80"/>
      <c r="HS1364" s="80"/>
      <c r="HT1364" s="80"/>
      <c r="HU1364" s="80"/>
      <c r="HV1364" s="80"/>
      <c r="HW1364" s="80"/>
      <c r="HX1364" s="80"/>
      <c r="HY1364" s="80"/>
      <c r="HZ1364" s="80"/>
      <c r="IA1364" s="80"/>
      <c r="IB1364" s="80"/>
      <c r="IC1364" s="80"/>
      <c r="ID1364" s="80"/>
      <c r="IE1364" s="80"/>
      <c r="IF1364" s="80"/>
      <c r="IG1364" s="80"/>
      <c r="IH1364" s="80"/>
      <c r="II1364" s="80"/>
      <c r="IJ1364" s="80"/>
      <c r="IK1364" s="80"/>
      <c r="IL1364" s="80"/>
      <c r="IM1364" s="80"/>
      <c r="IN1364" s="80"/>
      <c r="IO1364" s="80"/>
      <c r="IP1364" s="80"/>
      <c r="IQ1364" s="80"/>
      <c r="IR1364" s="80"/>
      <c r="IS1364" s="80"/>
      <c r="IT1364" s="80"/>
      <c r="IU1364" s="80"/>
      <c r="IV1364" s="80"/>
      <c r="IW1364" s="80"/>
      <c r="IX1364" s="80"/>
      <c r="IY1364" s="80"/>
      <c r="IZ1364" s="80"/>
      <c r="JA1364" s="80"/>
      <c r="JB1364" s="80"/>
      <c r="JC1364" s="80"/>
      <c r="JD1364" s="80"/>
      <c r="JE1364" s="80"/>
      <c r="JF1364" s="80"/>
      <c r="JG1364" s="80"/>
      <c r="JH1364" s="80"/>
      <c r="JI1364" s="80"/>
      <c r="JJ1364" s="80"/>
      <c r="JK1364" s="80"/>
      <c r="JL1364" s="80"/>
      <c r="JM1364" s="80"/>
      <c r="JN1364" s="80"/>
      <c r="JO1364" s="80"/>
      <c r="JP1364" s="80"/>
      <c r="JQ1364" s="80"/>
      <c r="JR1364" s="80"/>
      <c r="JS1364" s="80"/>
      <c r="JT1364" s="80"/>
      <c r="JU1364" s="80"/>
      <c r="JV1364" s="80"/>
      <c r="JW1364" s="80"/>
      <c r="JX1364" s="80"/>
      <c r="JY1364" s="80"/>
      <c r="JZ1364" s="80"/>
      <c r="KA1364" s="80"/>
      <c r="KB1364" s="80"/>
      <c r="KC1364" s="80"/>
      <c r="KD1364" s="80"/>
      <c r="KE1364" s="80"/>
      <c r="KF1364" s="80"/>
      <c r="KG1364" s="80"/>
      <c r="KH1364" s="80"/>
      <c r="KI1364" s="80"/>
      <c r="KJ1364" s="80"/>
      <c r="KK1364" s="80"/>
      <c r="KL1364" s="80"/>
      <c r="KM1364" s="80"/>
      <c r="KN1364" s="80"/>
      <c r="KO1364" s="80"/>
      <c r="KP1364" s="80"/>
      <c r="KQ1364" s="80"/>
      <c r="KR1364" s="80"/>
      <c r="KS1364" s="80"/>
      <c r="KT1364" s="80"/>
      <c r="KU1364" s="80"/>
      <c r="KV1364" s="80"/>
      <c r="KW1364" s="80"/>
      <c r="KX1364" s="80"/>
      <c r="KY1364" s="80"/>
      <c r="KZ1364" s="80"/>
      <c r="LA1364" s="80"/>
      <c r="LB1364" s="80"/>
      <c r="LC1364" s="80"/>
      <c r="LD1364" s="80"/>
      <c r="LE1364" s="80"/>
      <c r="LF1364" s="80"/>
      <c r="LG1364" s="80"/>
      <c r="LH1364" s="80"/>
      <c r="LI1364" s="80"/>
      <c r="LJ1364" s="80"/>
      <c r="LK1364" s="80"/>
      <c r="LL1364" s="80"/>
      <c r="LM1364" s="80"/>
      <c r="LN1364" s="80"/>
      <c r="LO1364" s="80"/>
      <c r="LP1364" s="80"/>
      <c r="LQ1364" s="80"/>
      <c r="LR1364" s="80"/>
      <c r="LS1364" s="80"/>
      <c r="LT1364" s="80"/>
      <c r="LU1364" s="80"/>
      <c r="LV1364" s="80"/>
      <c r="LW1364" s="80"/>
      <c r="LX1364" s="80"/>
      <c r="LY1364" s="80"/>
      <c r="LZ1364" s="80"/>
      <c r="MA1364" s="80"/>
      <c r="MB1364" s="80"/>
      <c r="MC1364" s="80"/>
      <c r="MD1364" s="80"/>
      <c r="ME1364" s="80"/>
      <c r="MF1364" s="80"/>
      <c r="MG1364" s="80"/>
      <c r="MH1364" s="80"/>
      <c r="MI1364" s="80"/>
      <c r="MJ1364" s="80"/>
      <c r="MK1364" s="80"/>
      <c r="ML1364" s="80"/>
      <c r="MM1364" s="80"/>
      <c r="MN1364" s="80"/>
      <c r="MO1364" s="80"/>
      <c r="MP1364" s="80"/>
      <c r="MQ1364" s="80"/>
      <c r="MR1364" s="80"/>
      <c r="MS1364" s="80"/>
      <c r="MT1364" s="80"/>
      <c r="MU1364" s="80"/>
      <c r="MV1364" s="80"/>
      <c r="MW1364" s="80"/>
      <c r="MX1364" s="80"/>
      <c r="MY1364" s="80"/>
      <c r="MZ1364" s="80"/>
      <c r="NA1364" s="80"/>
      <c r="NB1364" s="80"/>
      <c r="NC1364" s="80"/>
      <c r="ND1364" s="80"/>
      <c r="NE1364" s="80"/>
      <c r="NF1364" s="80"/>
      <c r="NG1364" s="80"/>
      <c r="NH1364" s="80"/>
      <c r="NI1364" s="80"/>
      <c r="NJ1364" s="80"/>
      <c r="NK1364" s="80"/>
      <c r="NL1364" s="80"/>
      <c r="NM1364" s="80"/>
      <c r="NN1364" s="80"/>
      <c r="NO1364" s="80"/>
      <c r="NP1364" s="80"/>
      <c r="NQ1364" s="80"/>
      <c r="NR1364" s="80"/>
      <c r="NS1364" s="80"/>
      <c r="NT1364" s="80"/>
      <c r="NU1364" s="80"/>
      <c r="NV1364" s="80"/>
      <c r="NW1364" s="80"/>
      <c r="NX1364" s="80"/>
      <c r="NY1364" s="80"/>
      <c r="NZ1364" s="80"/>
      <c r="OA1364" s="80"/>
      <c r="OB1364" s="80"/>
      <c r="OC1364" s="80"/>
      <c r="OD1364" s="80"/>
      <c r="OE1364" s="80"/>
      <c r="OF1364" s="80"/>
      <c r="OG1364" s="80"/>
      <c r="OH1364" s="80"/>
      <c r="OI1364" s="80"/>
      <c r="OJ1364" s="80"/>
      <c r="OK1364" s="80"/>
      <c r="OL1364" s="80"/>
      <c r="OM1364" s="80"/>
      <c r="ON1364" s="80"/>
      <c r="OO1364" s="80"/>
      <c r="OP1364" s="80"/>
      <c r="OQ1364" s="80"/>
      <c r="OR1364" s="80"/>
      <c r="OS1364" s="80"/>
      <c r="OT1364" s="80"/>
      <c r="OU1364" s="80"/>
      <c r="OV1364" s="80"/>
      <c r="OW1364" s="80"/>
      <c r="OX1364" s="80"/>
      <c r="OY1364" s="80"/>
      <c r="OZ1364" s="80"/>
      <c r="PA1364" s="80"/>
      <c r="PB1364" s="80"/>
      <c r="PC1364" s="80"/>
      <c r="PD1364" s="80"/>
      <c r="PE1364" s="80"/>
      <c r="PF1364" s="80"/>
      <c r="PG1364" s="80"/>
      <c r="PH1364" s="80"/>
      <c r="PI1364" s="80"/>
      <c r="PJ1364" s="80"/>
      <c r="PK1364" s="80"/>
      <c r="PL1364" s="80"/>
      <c r="PM1364" s="80"/>
      <c r="PN1364" s="80"/>
      <c r="PO1364" s="80"/>
      <c r="PP1364" s="80"/>
      <c r="PQ1364" s="80"/>
      <c r="PR1364" s="80"/>
      <c r="PS1364" s="80"/>
      <c r="PT1364" s="80"/>
      <c r="PU1364" s="80"/>
      <c r="PV1364" s="80"/>
      <c r="PW1364" s="80"/>
      <c r="PX1364" s="80"/>
      <c r="PY1364" s="80"/>
      <c r="PZ1364" s="80"/>
      <c r="QA1364" s="80"/>
      <c r="QB1364" s="80"/>
      <c r="QC1364" s="80"/>
      <c r="QD1364" s="80"/>
      <c r="QE1364" s="80"/>
      <c r="QF1364" s="80"/>
      <c r="QG1364" s="80"/>
      <c r="QH1364" s="80"/>
      <c r="QI1364" s="80"/>
      <c r="QJ1364" s="80"/>
      <c r="QK1364" s="80"/>
      <c r="QL1364" s="80"/>
      <c r="QM1364" s="80"/>
      <c r="QN1364" s="80"/>
      <c r="QO1364" s="80"/>
      <c r="QP1364" s="80"/>
      <c r="QQ1364" s="80"/>
      <c r="QR1364" s="80"/>
      <c r="QS1364" s="80"/>
      <c r="QT1364" s="80"/>
      <c r="QU1364" s="80"/>
      <c r="QV1364" s="80"/>
      <c r="QW1364" s="80"/>
      <c r="QX1364" s="80"/>
      <c r="QY1364" s="80"/>
      <c r="QZ1364" s="80"/>
      <c r="RA1364" s="80"/>
      <c r="RB1364" s="80"/>
      <c r="RC1364" s="80"/>
      <c r="RD1364" s="80"/>
      <c r="RE1364" s="80"/>
      <c r="RF1364" s="80"/>
      <c r="RG1364" s="80"/>
      <c r="RH1364" s="80"/>
      <c r="RI1364" s="80"/>
      <c r="RJ1364" s="80"/>
      <c r="RK1364" s="80"/>
      <c r="RL1364" s="80"/>
      <c r="RM1364" s="80"/>
      <c r="RN1364" s="80"/>
      <c r="RO1364" s="80"/>
      <c r="RP1364" s="80"/>
      <c r="RQ1364" s="80"/>
      <c r="RR1364" s="80"/>
      <c r="RS1364" s="80"/>
      <c r="RT1364" s="80"/>
      <c r="RU1364" s="80"/>
      <c r="RV1364" s="80"/>
      <c r="RW1364" s="80"/>
      <c r="RX1364" s="80"/>
      <c r="RY1364" s="80"/>
      <c r="RZ1364" s="80"/>
      <c r="SA1364" s="80"/>
      <c r="SB1364" s="80"/>
      <c r="SC1364" s="80"/>
      <c r="SD1364" s="80"/>
      <c r="SE1364" s="80"/>
      <c r="SF1364" s="80"/>
      <c r="SG1364" s="80"/>
      <c r="SH1364" s="80"/>
      <c r="SI1364" s="80"/>
      <c r="SJ1364" s="80"/>
      <c r="SK1364" s="80"/>
      <c r="SL1364" s="80"/>
      <c r="SM1364" s="80"/>
      <c r="SN1364" s="80"/>
      <c r="SO1364" s="80"/>
      <c r="SP1364" s="80"/>
      <c r="SQ1364" s="80"/>
      <c r="SR1364" s="80"/>
      <c r="SS1364" s="80"/>
      <c r="ST1364" s="80"/>
      <c r="SU1364" s="80"/>
      <c r="SV1364" s="80"/>
      <c r="SW1364" s="80"/>
      <c r="SX1364" s="80"/>
      <c r="SY1364" s="80"/>
      <c r="SZ1364" s="80"/>
      <c r="TA1364" s="80"/>
      <c r="TB1364" s="80"/>
      <c r="TC1364" s="80"/>
      <c r="TD1364" s="80"/>
      <c r="TE1364" s="80"/>
      <c r="TF1364" s="80"/>
      <c r="TG1364" s="80"/>
      <c r="TH1364" s="80"/>
      <c r="TI1364" s="80"/>
      <c r="TJ1364" s="80"/>
      <c r="TK1364" s="80"/>
      <c r="TL1364" s="80"/>
      <c r="TM1364" s="80"/>
      <c r="TN1364" s="80"/>
      <c r="TO1364" s="80"/>
      <c r="TP1364" s="80"/>
      <c r="TQ1364" s="80"/>
      <c r="TR1364" s="80"/>
      <c r="TS1364" s="80"/>
      <c r="TT1364" s="80"/>
      <c r="TU1364" s="80"/>
      <c r="TV1364" s="80"/>
      <c r="TW1364" s="80"/>
      <c r="TX1364" s="80"/>
      <c r="TY1364" s="80"/>
      <c r="TZ1364" s="80"/>
      <c r="UA1364" s="80"/>
      <c r="UB1364" s="80"/>
      <c r="UC1364" s="80"/>
      <c r="UD1364" s="80"/>
      <c r="UE1364" s="80"/>
      <c r="UF1364" s="80"/>
      <c r="UG1364" s="80"/>
      <c r="UH1364" s="80"/>
      <c r="UI1364" s="80"/>
      <c r="UJ1364" s="80"/>
      <c r="UK1364" s="80"/>
      <c r="UL1364" s="80"/>
      <c r="UM1364" s="80"/>
      <c r="UN1364" s="80"/>
      <c r="UO1364" s="80"/>
      <c r="UP1364" s="80"/>
      <c r="UQ1364" s="80"/>
      <c r="UR1364" s="80"/>
      <c r="US1364" s="80"/>
      <c r="UT1364" s="80"/>
      <c r="UU1364" s="80"/>
      <c r="UV1364" s="80"/>
      <c r="UW1364" s="80"/>
      <c r="UX1364" s="80"/>
      <c r="UY1364" s="80"/>
      <c r="UZ1364" s="80"/>
      <c r="VA1364" s="80"/>
      <c r="VB1364" s="80"/>
      <c r="VC1364" s="80"/>
      <c r="VD1364" s="80"/>
      <c r="VE1364" s="80"/>
      <c r="VF1364" s="80"/>
      <c r="VG1364" s="80"/>
      <c r="VH1364" s="80"/>
      <c r="VI1364" s="80"/>
      <c r="VJ1364" s="80"/>
      <c r="VK1364" s="80"/>
      <c r="VL1364" s="80"/>
      <c r="VM1364" s="80"/>
      <c r="VN1364" s="80"/>
      <c r="VO1364" s="80"/>
      <c r="VP1364" s="80"/>
      <c r="VQ1364" s="80"/>
      <c r="VR1364" s="80"/>
      <c r="VS1364" s="80"/>
      <c r="VT1364" s="80"/>
      <c r="VU1364" s="80"/>
      <c r="VV1364" s="80"/>
      <c r="VW1364" s="80"/>
      <c r="VX1364" s="80"/>
      <c r="VY1364" s="80"/>
      <c r="VZ1364" s="80"/>
      <c r="WA1364" s="80"/>
      <c r="WB1364" s="80"/>
      <c r="WC1364" s="80"/>
      <c r="WD1364" s="80"/>
      <c r="WE1364" s="80"/>
      <c r="WF1364" s="80"/>
      <c r="WG1364" s="80"/>
      <c r="WH1364" s="80"/>
      <c r="WI1364" s="80"/>
      <c r="WJ1364" s="80"/>
      <c r="WK1364" s="80"/>
      <c r="WL1364" s="80"/>
      <c r="WM1364" s="80"/>
      <c r="WN1364" s="80"/>
      <c r="WO1364" s="80"/>
      <c r="WP1364" s="80"/>
      <c r="WQ1364" s="80"/>
      <c r="WR1364" s="80"/>
      <c r="WS1364" s="80"/>
      <c r="WT1364" s="80"/>
      <c r="WU1364" s="80"/>
      <c r="WV1364" s="80"/>
      <c r="WW1364" s="80"/>
      <c r="WX1364" s="80"/>
      <c r="WY1364" s="80"/>
      <c r="WZ1364" s="80"/>
      <c r="XA1364" s="80"/>
      <c r="XB1364" s="80"/>
      <c r="XC1364" s="80"/>
      <c r="XD1364" s="80"/>
      <c r="XE1364" s="80"/>
      <c r="XF1364" s="80"/>
      <c r="XG1364" s="80"/>
      <c r="XH1364" s="80"/>
      <c r="XI1364" s="80"/>
      <c r="XJ1364" s="80"/>
      <c r="XK1364" s="80"/>
      <c r="XL1364" s="80"/>
      <c r="XM1364" s="80"/>
      <c r="XN1364" s="80"/>
      <c r="XO1364" s="80"/>
      <c r="XP1364" s="80"/>
      <c r="XQ1364" s="80"/>
      <c r="XR1364" s="80"/>
      <c r="XS1364" s="80"/>
      <c r="XT1364" s="80"/>
      <c r="XU1364" s="80"/>
      <c r="XV1364" s="80"/>
      <c r="XW1364" s="80"/>
      <c r="XX1364" s="80"/>
      <c r="XY1364" s="80"/>
      <c r="XZ1364" s="80"/>
      <c r="YA1364" s="80"/>
      <c r="YB1364" s="80"/>
      <c r="YC1364" s="80"/>
      <c r="YD1364" s="80"/>
      <c r="YE1364" s="80"/>
      <c r="YF1364" s="80"/>
      <c r="YG1364" s="80"/>
      <c r="YH1364" s="80"/>
      <c r="YI1364" s="80"/>
      <c r="YJ1364" s="80"/>
      <c r="YK1364" s="80"/>
      <c r="YL1364" s="80"/>
      <c r="YM1364" s="80"/>
      <c r="YN1364" s="80"/>
      <c r="YO1364" s="80"/>
      <c r="YP1364" s="80"/>
      <c r="YQ1364" s="80"/>
      <c r="YR1364" s="80"/>
      <c r="YS1364" s="80"/>
      <c r="YT1364" s="80"/>
      <c r="YU1364" s="80"/>
      <c r="YV1364" s="80"/>
      <c r="YW1364" s="80"/>
      <c r="YX1364" s="80"/>
      <c r="YY1364" s="80"/>
      <c r="YZ1364" s="80"/>
      <c r="ZA1364" s="80"/>
      <c r="ZB1364" s="80"/>
      <c r="ZC1364" s="80"/>
      <c r="ZD1364" s="80"/>
      <c r="ZE1364" s="80"/>
      <c r="ZF1364" s="80"/>
      <c r="ZG1364" s="80"/>
      <c r="ZH1364" s="80"/>
      <c r="ZI1364" s="80"/>
      <c r="ZJ1364" s="80"/>
      <c r="ZK1364" s="80"/>
      <c r="ZL1364" s="80"/>
      <c r="ZM1364" s="80"/>
      <c r="ZN1364" s="80"/>
      <c r="ZO1364" s="80"/>
      <c r="ZP1364" s="80"/>
      <c r="ZQ1364" s="80"/>
      <c r="ZR1364" s="80"/>
      <c r="ZS1364" s="80"/>
      <c r="ZT1364" s="80"/>
      <c r="ZU1364" s="80"/>
      <c r="ZV1364" s="80"/>
      <c r="ZW1364" s="80"/>
      <c r="ZX1364" s="80"/>
      <c r="ZY1364" s="80"/>
      <c r="ZZ1364" s="80"/>
      <c r="AAA1364" s="80"/>
      <c r="AAB1364" s="80"/>
      <c r="AAC1364" s="80"/>
      <c r="AAD1364" s="80"/>
      <c r="AAE1364" s="80"/>
      <c r="AAF1364" s="80"/>
      <c r="AAG1364" s="80"/>
      <c r="AAH1364" s="80"/>
      <c r="AAI1364" s="80"/>
      <c r="AAJ1364" s="80"/>
      <c r="AAK1364" s="80"/>
      <c r="AAL1364" s="80"/>
      <c r="AAM1364" s="80"/>
      <c r="AAN1364" s="80"/>
      <c r="AAO1364" s="80"/>
      <c r="AAP1364" s="80"/>
      <c r="AAQ1364" s="80"/>
      <c r="AAR1364" s="80"/>
      <c r="AAS1364" s="80"/>
      <c r="AAT1364" s="80"/>
      <c r="AAU1364" s="80"/>
      <c r="AAV1364" s="80"/>
      <c r="AAW1364" s="80"/>
      <c r="AAX1364" s="80"/>
      <c r="AAY1364" s="80"/>
      <c r="AAZ1364" s="80"/>
      <c r="ABA1364" s="80"/>
      <c r="ABB1364" s="80"/>
      <c r="ABC1364" s="80"/>
      <c r="ABD1364" s="80"/>
      <c r="ABE1364" s="80"/>
      <c r="ABF1364" s="80"/>
      <c r="ABG1364" s="80"/>
      <c r="ABH1364" s="80"/>
      <c r="ABI1364" s="80"/>
      <c r="ABJ1364" s="80"/>
      <c r="ABK1364" s="80"/>
      <c r="ABL1364" s="80"/>
      <c r="ABM1364" s="80"/>
      <c r="ABN1364" s="80"/>
      <c r="ABO1364" s="80"/>
      <c r="ABP1364" s="80"/>
      <c r="ABQ1364" s="80"/>
      <c r="ABR1364" s="80"/>
      <c r="ABS1364" s="80"/>
      <c r="ABT1364" s="80"/>
      <c r="ABU1364" s="80"/>
      <c r="ABV1364" s="80"/>
      <c r="ABW1364" s="80"/>
      <c r="ABX1364" s="80"/>
      <c r="ABY1364" s="80"/>
      <c r="ABZ1364" s="80"/>
      <c r="ACA1364" s="80"/>
      <c r="ACB1364" s="80"/>
      <c r="ACC1364" s="80"/>
      <c r="ACD1364" s="80"/>
      <c r="ACE1364" s="80"/>
      <c r="ACF1364" s="80"/>
      <c r="ACG1364" s="80"/>
      <c r="ACH1364" s="80"/>
      <c r="ACI1364" s="80"/>
      <c r="ACJ1364" s="80"/>
      <c r="ACK1364" s="80"/>
      <c r="ACL1364" s="80"/>
      <c r="ACM1364" s="80"/>
      <c r="ACN1364" s="80"/>
      <c r="ACO1364" s="80"/>
      <c r="ACP1364" s="80"/>
      <c r="ACQ1364" s="80"/>
      <c r="ACR1364" s="80"/>
      <c r="ACS1364" s="80"/>
      <c r="ACT1364" s="80"/>
      <c r="ACU1364" s="80"/>
      <c r="ACV1364" s="80"/>
      <c r="ACW1364" s="80"/>
      <c r="ACX1364" s="80"/>
      <c r="ACY1364" s="80"/>
      <c r="ACZ1364" s="80"/>
      <c r="ADA1364" s="80"/>
      <c r="ADB1364" s="80"/>
      <c r="ADC1364" s="80"/>
      <c r="ADD1364" s="80"/>
      <c r="ADE1364" s="80"/>
      <c r="ADF1364" s="80"/>
      <c r="ADG1364" s="80"/>
      <c r="ADH1364" s="80"/>
      <c r="ADI1364" s="80"/>
      <c r="ADJ1364" s="80"/>
      <c r="ADK1364" s="80"/>
      <c r="ADL1364" s="80"/>
      <c r="ADM1364" s="80"/>
      <c r="ADN1364" s="80"/>
      <c r="ADO1364" s="80"/>
      <c r="ADP1364" s="80"/>
      <c r="ADQ1364" s="80"/>
      <c r="ADR1364" s="80"/>
      <c r="ADS1364" s="80"/>
      <c r="ADT1364" s="80"/>
      <c r="ADU1364" s="80"/>
      <c r="ADV1364" s="80"/>
      <c r="ADW1364" s="80"/>
      <c r="ADX1364" s="80"/>
      <c r="ADY1364" s="80"/>
      <c r="ADZ1364" s="80"/>
      <c r="AEA1364" s="80"/>
      <c r="AEB1364" s="80"/>
      <c r="AEC1364" s="80"/>
      <c r="AED1364" s="80"/>
      <c r="AEE1364" s="80"/>
      <c r="AEF1364" s="80"/>
      <c r="AEG1364" s="80"/>
      <c r="AEH1364" s="80"/>
      <c r="AEI1364" s="80"/>
      <c r="AEJ1364" s="80"/>
      <c r="AEK1364" s="80"/>
      <c r="AEL1364" s="80"/>
      <c r="AEM1364" s="80"/>
      <c r="AEN1364" s="80"/>
      <c r="AEO1364" s="80"/>
      <c r="AEP1364" s="80"/>
      <c r="AEQ1364" s="80"/>
      <c r="AER1364" s="80"/>
      <c r="AES1364" s="80"/>
      <c r="AET1364" s="80"/>
      <c r="AEU1364" s="80"/>
      <c r="AEV1364" s="80"/>
      <c r="AEW1364" s="80"/>
      <c r="AEX1364" s="80"/>
      <c r="AEY1364" s="80"/>
      <c r="AEZ1364" s="80"/>
      <c r="AFA1364" s="80"/>
      <c r="AFB1364" s="80"/>
      <c r="AFC1364" s="80"/>
      <c r="AFD1364" s="80"/>
      <c r="AFE1364" s="80"/>
      <c r="AFF1364" s="80"/>
      <c r="AFG1364" s="80"/>
      <c r="AFH1364" s="80"/>
      <c r="AFI1364" s="80"/>
      <c r="AFJ1364" s="80"/>
      <c r="AFK1364" s="80"/>
      <c r="AFL1364" s="80"/>
      <c r="AFM1364" s="80"/>
      <c r="AFN1364" s="80"/>
      <c r="AFO1364" s="80"/>
      <c r="AFP1364" s="80"/>
      <c r="AFQ1364" s="80"/>
      <c r="AFR1364" s="80"/>
      <c r="AFS1364" s="80"/>
      <c r="AFT1364" s="80"/>
      <c r="AFU1364" s="80"/>
      <c r="AFV1364" s="80"/>
      <c r="AFW1364" s="80"/>
      <c r="AFX1364" s="80"/>
      <c r="AFY1364" s="80"/>
      <c r="AFZ1364" s="80"/>
      <c r="AGA1364" s="80"/>
      <c r="AGB1364" s="80"/>
      <c r="AGC1364" s="80"/>
      <c r="AGD1364" s="80"/>
      <c r="AGE1364" s="80"/>
      <c r="AGF1364" s="80"/>
      <c r="AGG1364" s="80"/>
      <c r="AGH1364" s="80"/>
      <c r="AGI1364" s="80"/>
      <c r="AGJ1364" s="80"/>
      <c r="AGK1364" s="80"/>
      <c r="AGL1364" s="80"/>
      <c r="AGM1364" s="80"/>
      <c r="AGN1364" s="80"/>
      <c r="AGO1364" s="80"/>
      <c r="AGP1364" s="80"/>
      <c r="AGQ1364" s="80"/>
      <c r="AGR1364" s="80"/>
      <c r="AGS1364" s="80"/>
      <c r="AGT1364" s="80"/>
      <c r="AGU1364" s="80"/>
      <c r="AGV1364" s="80"/>
      <c r="AGW1364" s="80"/>
      <c r="AGX1364" s="80"/>
      <c r="AGY1364" s="80"/>
      <c r="AGZ1364" s="80"/>
      <c r="AHA1364" s="80"/>
      <c r="AHB1364" s="80"/>
      <c r="AHC1364" s="80"/>
      <c r="AHD1364" s="80"/>
      <c r="AHE1364" s="80"/>
      <c r="AHF1364" s="80"/>
      <c r="AHG1364" s="80"/>
      <c r="AHH1364" s="80"/>
      <c r="AHI1364" s="80"/>
      <c r="AHJ1364" s="80"/>
      <c r="AHK1364" s="80"/>
      <c r="AHL1364" s="80"/>
      <c r="AHM1364" s="80"/>
      <c r="AHN1364" s="80"/>
      <c r="AHO1364" s="80"/>
      <c r="AHP1364" s="80"/>
      <c r="AHQ1364" s="80"/>
      <c r="AHR1364" s="80"/>
      <c r="AHS1364" s="80"/>
      <c r="AHT1364" s="80"/>
      <c r="AHU1364" s="80"/>
      <c r="AHV1364" s="80"/>
      <c r="AHW1364" s="80"/>
      <c r="AHX1364" s="80"/>
      <c r="AHY1364" s="80"/>
      <c r="AHZ1364" s="80"/>
      <c r="AIA1364" s="80"/>
      <c r="AIB1364" s="80"/>
      <c r="AIC1364" s="80"/>
      <c r="AID1364" s="80"/>
      <c r="AIE1364" s="80"/>
      <c r="AIF1364" s="80"/>
      <c r="AIG1364" s="80"/>
      <c r="AIH1364" s="80"/>
      <c r="AII1364" s="80"/>
      <c r="AIJ1364" s="80"/>
      <c r="AIK1364" s="80"/>
      <c r="AIL1364" s="80"/>
      <c r="AIM1364" s="80"/>
      <c r="AIN1364" s="80"/>
      <c r="AIO1364" s="80"/>
      <c r="AIP1364" s="80"/>
      <c r="AIQ1364" s="80"/>
      <c r="AIR1364" s="80"/>
      <c r="AIS1364" s="80"/>
      <c r="AIT1364" s="80"/>
      <c r="AIU1364" s="80"/>
      <c r="AIV1364" s="80"/>
      <c r="AIW1364" s="80"/>
      <c r="AIX1364" s="80"/>
      <c r="AIY1364" s="80"/>
      <c r="AIZ1364" s="80"/>
      <c r="AJA1364" s="80"/>
      <c r="AJB1364" s="80"/>
      <c r="AJC1364" s="80"/>
      <c r="AJD1364" s="80"/>
      <c r="AJE1364" s="80"/>
      <c r="AJF1364" s="80"/>
      <c r="AJG1364" s="80"/>
      <c r="AJH1364" s="80"/>
      <c r="AJI1364" s="80"/>
      <c r="AJJ1364" s="80"/>
      <c r="AJK1364" s="80"/>
      <c r="AJL1364" s="80"/>
      <c r="AJM1364" s="80"/>
      <c r="AJN1364" s="80"/>
      <c r="AJO1364" s="80"/>
      <c r="AJP1364" s="80"/>
      <c r="AJQ1364" s="80"/>
      <c r="AJR1364" s="80"/>
      <c r="AJS1364" s="80"/>
      <c r="AJT1364" s="80"/>
      <c r="AJU1364" s="80"/>
      <c r="AJV1364" s="80"/>
      <c r="AJW1364" s="80"/>
      <c r="AJX1364" s="80"/>
      <c r="AJY1364" s="80"/>
      <c r="AJZ1364" s="80"/>
      <c r="AKA1364" s="80"/>
      <c r="AKB1364" s="80"/>
      <c r="AKC1364" s="80"/>
      <c r="AKD1364" s="80"/>
      <c r="AKE1364" s="80"/>
      <c r="AKF1364" s="80"/>
      <c r="AKG1364" s="80"/>
      <c r="AKH1364" s="80"/>
      <c r="AKI1364" s="80"/>
      <c r="AKJ1364" s="80"/>
      <c r="AKK1364" s="80"/>
      <c r="AKL1364" s="80"/>
      <c r="AKM1364" s="80"/>
      <c r="AKN1364" s="80"/>
      <c r="AKO1364" s="80"/>
      <c r="AKP1364" s="80"/>
      <c r="AKQ1364" s="80"/>
      <c r="AKR1364" s="80"/>
      <c r="AKS1364" s="80"/>
      <c r="AKT1364" s="80"/>
      <c r="AKU1364" s="80"/>
      <c r="AKV1364" s="80"/>
      <c r="AKW1364" s="80"/>
      <c r="AKX1364" s="80"/>
      <c r="AKY1364" s="80"/>
      <c r="AKZ1364" s="80"/>
      <c r="ALA1364" s="80"/>
      <c r="ALB1364" s="80"/>
      <c r="ALC1364" s="80"/>
      <c r="ALD1364" s="80"/>
      <c r="ALE1364" s="80"/>
      <c r="ALF1364" s="80"/>
      <c r="ALG1364" s="80"/>
      <c r="ALH1364" s="80"/>
      <c r="ALI1364" s="80"/>
      <c r="ALJ1364" s="80"/>
      <c r="ALK1364" s="80"/>
      <c r="ALL1364" s="80"/>
      <c r="ALM1364" s="80"/>
      <c r="ALN1364" s="80"/>
      <c r="ALO1364" s="80"/>
      <c r="ALP1364" s="80"/>
      <c r="ALQ1364" s="80"/>
      <c r="ALR1364" s="80"/>
      <c r="ALS1364" s="80"/>
      <c r="ALT1364" s="80"/>
      <c r="ALU1364" s="80"/>
      <c r="ALV1364" s="80"/>
      <c r="ALW1364" s="80"/>
      <c r="ALX1364" s="80"/>
      <c r="ALY1364" s="80"/>
      <c r="ALZ1364" s="80"/>
      <c r="AMA1364" s="80"/>
      <c r="AMB1364" s="80"/>
      <c r="AMC1364" s="80"/>
      <c r="AMD1364" s="80"/>
      <c r="AME1364" s="80"/>
      <c r="AMF1364" s="80"/>
      <c r="AMG1364" s="80"/>
      <c r="AMH1364" s="80"/>
      <c r="AMI1364" s="80"/>
      <c r="AMJ1364" s="80"/>
      <c r="AMK1364" s="80"/>
    </row>
    <row r="1365" spans="1:1025" s="107" customFormat="1" ht="37.5" x14ac:dyDescent="0.3">
      <c r="A1365" s="134"/>
      <c r="B1365" s="4"/>
      <c r="C1365" s="76"/>
      <c r="D1365" s="75"/>
      <c r="E1365" s="76"/>
      <c r="F1365" s="76"/>
      <c r="G1365" s="76"/>
      <c r="H1365" s="76"/>
      <c r="I1365" s="81"/>
      <c r="J1365" s="81"/>
      <c r="K1365" s="78" t="s">
        <v>53</v>
      </c>
      <c r="L1365" s="72">
        <f>I1364*O1365</f>
        <v>73785.599999999991</v>
      </c>
      <c r="M1365" s="72">
        <f>I1364*P1365</f>
        <v>23695.200000000001</v>
      </c>
      <c r="N1365" s="72">
        <f t="shared" si="142"/>
        <v>97480.799999999988</v>
      </c>
      <c r="O1365" s="72">
        <v>34.159999999999997</v>
      </c>
      <c r="P1365" s="72">
        <v>10.97</v>
      </c>
      <c r="Q1365" s="79">
        <v>2018</v>
      </c>
      <c r="R1365" s="79">
        <v>2019</v>
      </c>
      <c r="S1365" s="146" t="s">
        <v>37</v>
      </c>
      <c r="T1365" s="146" t="s">
        <v>265</v>
      </c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80"/>
      <c r="AF1365" s="80"/>
      <c r="AG1365" s="80"/>
      <c r="AH1365" s="80"/>
      <c r="AI1365" s="80"/>
      <c r="AJ1365" s="80"/>
      <c r="AK1365" s="80"/>
      <c r="AL1365" s="80"/>
      <c r="AM1365" s="80"/>
      <c r="AN1365" s="80"/>
      <c r="AO1365" s="80"/>
      <c r="AP1365" s="80"/>
      <c r="AQ1365" s="80"/>
      <c r="AR1365" s="80"/>
      <c r="AS1365" s="80"/>
      <c r="AT1365" s="80"/>
      <c r="AU1365" s="80"/>
      <c r="AV1365" s="80"/>
      <c r="AW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A1365" s="80"/>
      <c r="CB1365" s="80"/>
      <c r="CC1365" s="80"/>
      <c r="CD1365" s="80"/>
      <c r="CE1365" s="80"/>
      <c r="CF1365" s="80"/>
      <c r="CG1365" s="80"/>
      <c r="CH1365" s="80"/>
      <c r="CI1365" s="80"/>
      <c r="CJ1365" s="80"/>
      <c r="CK1365" s="80"/>
      <c r="CL1365" s="80"/>
      <c r="CM1365" s="80"/>
      <c r="CN1365" s="80"/>
      <c r="CO1365" s="80"/>
      <c r="CP1365" s="80"/>
      <c r="CQ1365" s="80"/>
      <c r="CR1365" s="80"/>
      <c r="CS1365" s="80"/>
      <c r="CT1365" s="80"/>
      <c r="CU1365" s="80"/>
      <c r="CV1365" s="80"/>
      <c r="CW1365" s="80"/>
      <c r="CX1365" s="80"/>
      <c r="CY1365" s="80"/>
      <c r="CZ1365" s="80"/>
      <c r="DA1365" s="80"/>
      <c r="DB1365" s="80"/>
      <c r="DC1365" s="80"/>
      <c r="DD1365" s="80"/>
      <c r="DE1365" s="80"/>
      <c r="DF1365" s="80"/>
      <c r="DG1365" s="80"/>
      <c r="DH1365" s="80"/>
      <c r="DI1365" s="80"/>
      <c r="DJ1365" s="80"/>
      <c r="DK1365" s="80"/>
      <c r="DL1365" s="80"/>
      <c r="DM1365" s="80"/>
      <c r="DN1365" s="80"/>
      <c r="DO1365" s="80"/>
      <c r="DP1365" s="80"/>
      <c r="DQ1365" s="80"/>
      <c r="DR1365" s="80"/>
      <c r="DS1365" s="80"/>
      <c r="DT1365" s="80"/>
      <c r="DU1365" s="80"/>
      <c r="DV1365" s="80"/>
      <c r="DW1365" s="80"/>
      <c r="DX1365" s="80"/>
      <c r="DY1365" s="80"/>
      <c r="DZ1365" s="80"/>
      <c r="EA1365" s="80"/>
      <c r="EB1365" s="80"/>
      <c r="EC1365" s="80"/>
      <c r="ED1365" s="80"/>
      <c r="EE1365" s="80"/>
      <c r="EF1365" s="80"/>
      <c r="EG1365" s="80"/>
      <c r="EH1365" s="80"/>
      <c r="EI1365" s="80"/>
      <c r="EJ1365" s="80"/>
      <c r="EK1365" s="80"/>
      <c r="EL1365" s="80"/>
      <c r="EM1365" s="80"/>
      <c r="EN1365" s="80"/>
      <c r="EO1365" s="80"/>
      <c r="EP1365" s="80"/>
      <c r="EQ1365" s="80"/>
      <c r="ER1365" s="80"/>
      <c r="ES1365" s="80"/>
      <c r="ET1365" s="80"/>
      <c r="EU1365" s="80"/>
      <c r="EV1365" s="80"/>
      <c r="EW1365" s="80"/>
      <c r="EX1365" s="80"/>
      <c r="EY1365" s="80"/>
      <c r="EZ1365" s="80"/>
      <c r="FA1365" s="80"/>
      <c r="FB1365" s="80"/>
      <c r="FC1365" s="80"/>
      <c r="FD1365" s="80"/>
      <c r="FE1365" s="80"/>
      <c r="FF1365" s="80"/>
      <c r="FG1365" s="80"/>
      <c r="FH1365" s="80"/>
      <c r="FI1365" s="80"/>
      <c r="FJ1365" s="80"/>
      <c r="FK1365" s="80"/>
      <c r="FL1365" s="80"/>
      <c r="FM1365" s="80"/>
      <c r="FN1365" s="80"/>
      <c r="FO1365" s="80"/>
      <c r="FP1365" s="80"/>
      <c r="FQ1365" s="80"/>
      <c r="FR1365" s="80"/>
      <c r="FS1365" s="80"/>
      <c r="FT1365" s="80"/>
      <c r="FU1365" s="80"/>
      <c r="FV1365" s="80"/>
      <c r="FW1365" s="80"/>
      <c r="FX1365" s="80"/>
      <c r="FY1365" s="80"/>
      <c r="FZ1365" s="80"/>
      <c r="GA1365" s="80"/>
      <c r="GB1365" s="80"/>
      <c r="GC1365" s="80"/>
      <c r="GD1365" s="80"/>
      <c r="GE1365" s="80"/>
      <c r="GF1365" s="80"/>
      <c r="GG1365" s="80"/>
      <c r="GH1365" s="80"/>
      <c r="GI1365" s="80"/>
      <c r="GJ1365" s="80"/>
      <c r="GK1365" s="80"/>
      <c r="GL1365" s="80"/>
      <c r="GM1365" s="80"/>
      <c r="GN1365" s="80"/>
      <c r="GO1365" s="80"/>
      <c r="GP1365" s="80"/>
      <c r="GQ1365" s="80"/>
      <c r="GR1365" s="80"/>
      <c r="GS1365" s="80"/>
      <c r="GT1365" s="80"/>
      <c r="GU1365" s="80"/>
      <c r="GV1365" s="80"/>
      <c r="GW1365" s="80"/>
      <c r="GX1365" s="80"/>
      <c r="GY1365" s="80"/>
      <c r="GZ1365" s="80"/>
      <c r="HA1365" s="80"/>
      <c r="HB1365" s="80"/>
      <c r="HC1365" s="80"/>
      <c r="HD1365" s="80"/>
      <c r="HE1365" s="80"/>
      <c r="HF1365" s="80"/>
      <c r="HG1365" s="80"/>
      <c r="HH1365" s="80"/>
      <c r="HI1365" s="80"/>
      <c r="HJ1365" s="80"/>
      <c r="HK1365" s="80"/>
      <c r="HL1365" s="80"/>
      <c r="HM1365" s="80"/>
      <c r="HN1365" s="80"/>
      <c r="HO1365" s="80"/>
      <c r="HP1365" s="80"/>
      <c r="HQ1365" s="80"/>
      <c r="HR1365" s="80"/>
      <c r="HS1365" s="80"/>
      <c r="HT1365" s="80"/>
      <c r="HU1365" s="80"/>
      <c r="HV1365" s="80"/>
      <c r="HW1365" s="80"/>
      <c r="HX1365" s="80"/>
      <c r="HY1365" s="80"/>
      <c r="HZ1365" s="80"/>
      <c r="IA1365" s="80"/>
      <c r="IB1365" s="80"/>
      <c r="IC1365" s="80"/>
      <c r="ID1365" s="80"/>
      <c r="IE1365" s="80"/>
      <c r="IF1365" s="80"/>
      <c r="IG1365" s="80"/>
      <c r="IH1365" s="80"/>
      <c r="II1365" s="80"/>
      <c r="IJ1365" s="80"/>
      <c r="IK1365" s="80"/>
      <c r="IL1365" s="80"/>
      <c r="IM1365" s="80"/>
      <c r="IN1365" s="80"/>
      <c r="IO1365" s="80"/>
      <c r="IP1365" s="80"/>
      <c r="IQ1365" s="80"/>
      <c r="IR1365" s="80"/>
      <c r="IS1365" s="80"/>
      <c r="IT1365" s="80"/>
      <c r="IU1365" s="80"/>
      <c r="IV1365" s="80"/>
      <c r="IW1365" s="80"/>
      <c r="IX1365" s="80"/>
      <c r="IY1365" s="80"/>
      <c r="IZ1365" s="80"/>
      <c r="JA1365" s="80"/>
      <c r="JB1365" s="80"/>
      <c r="JC1365" s="80"/>
      <c r="JD1365" s="80"/>
      <c r="JE1365" s="80"/>
      <c r="JF1365" s="80"/>
      <c r="JG1365" s="80"/>
      <c r="JH1365" s="80"/>
      <c r="JI1365" s="80"/>
      <c r="JJ1365" s="80"/>
      <c r="JK1365" s="80"/>
      <c r="JL1365" s="80"/>
      <c r="JM1365" s="80"/>
      <c r="JN1365" s="80"/>
      <c r="JO1365" s="80"/>
      <c r="JP1365" s="80"/>
      <c r="JQ1365" s="80"/>
      <c r="JR1365" s="80"/>
      <c r="JS1365" s="80"/>
      <c r="JT1365" s="80"/>
      <c r="JU1365" s="80"/>
      <c r="JV1365" s="80"/>
      <c r="JW1365" s="80"/>
      <c r="JX1365" s="80"/>
      <c r="JY1365" s="80"/>
      <c r="JZ1365" s="80"/>
      <c r="KA1365" s="80"/>
      <c r="KB1365" s="80"/>
      <c r="KC1365" s="80"/>
      <c r="KD1365" s="80"/>
      <c r="KE1365" s="80"/>
      <c r="KF1365" s="80"/>
      <c r="KG1365" s="80"/>
      <c r="KH1365" s="80"/>
      <c r="KI1365" s="80"/>
      <c r="KJ1365" s="80"/>
      <c r="KK1365" s="80"/>
      <c r="KL1365" s="80"/>
      <c r="KM1365" s="80"/>
      <c r="KN1365" s="80"/>
      <c r="KO1365" s="80"/>
      <c r="KP1365" s="80"/>
      <c r="KQ1365" s="80"/>
      <c r="KR1365" s="80"/>
      <c r="KS1365" s="80"/>
      <c r="KT1365" s="80"/>
      <c r="KU1365" s="80"/>
      <c r="KV1365" s="80"/>
      <c r="KW1365" s="80"/>
      <c r="KX1365" s="80"/>
      <c r="KY1365" s="80"/>
      <c r="KZ1365" s="80"/>
      <c r="LA1365" s="80"/>
      <c r="LB1365" s="80"/>
      <c r="LC1365" s="80"/>
      <c r="LD1365" s="80"/>
      <c r="LE1365" s="80"/>
      <c r="LF1365" s="80"/>
      <c r="LG1365" s="80"/>
      <c r="LH1365" s="80"/>
      <c r="LI1365" s="80"/>
      <c r="LJ1365" s="80"/>
      <c r="LK1365" s="80"/>
      <c r="LL1365" s="80"/>
      <c r="LM1365" s="80"/>
      <c r="LN1365" s="80"/>
      <c r="LO1365" s="80"/>
      <c r="LP1365" s="80"/>
      <c r="LQ1365" s="80"/>
      <c r="LR1365" s="80"/>
      <c r="LS1365" s="80"/>
      <c r="LT1365" s="80"/>
      <c r="LU1365" s="80"/>
      <c r="LV1365" s="80"/>
      <c r="LW1365" s="80"/>
      <c r="LX1365" s="80"/>
      <c r="LY1365" s="80"/>
      <c r="LZ1365" s="80"/>
      <c r="MA1365" s="80"/>
      <c r="MB1365" s="80"/>
      <c r="MC1365" s="80"/>
      <c r="MD1365" s="80"/>
      <c r="ME1365" s="80"/>
      <c r="MF1365" s="80"/>
      <c r="MG1365" s="80"/>
      <c r="MH1365" s="80"/>
      <c r="MI1365" s="80"/>
      <c r="MJ1365" s="80"/>
      <c r="MK1365" s="80"/>
      <c r="ML1365" s="80"/>
      <c r="MM1365" s="80"/>
      <c r="MN1365" s="80"/>
      <c r="MO1365" s="80"/>
      <c r="MP1365" s="80"/>
      <c r="MQ1365" s="80"/>
      <c r="MR1365" s="80"/>
      <c r="MS1365" s="80"/>
      <c r="MT1365" s="80"/>
      <c r="MU1365" s="80"/>
      <c r="MV1365" s="80"/>
      <c r="MW1365" s="80"/>
      <c r="MX1365" s="80"/>
      <c r="MY1365" s="80"/>
      <c r="MZ1365" s="80"/>
      <c r="NA1365" s="80"/>
      <c r="NB1365" s="80"/>
      <c r="NC1365" s="80"/>
      <c r="ND1365" s="80"/>
      <c r="NE1365" s="80"/>
      <c r="NF1365" s="80"/>
      <c r="NG1365" s="80"/>
      <c r="NH1365" s="80"/>
      <c r="NI1365" s="80"/>
      <c r="NJ1365" s="80"/>
      <c r="NK1365" s="80"/>
      <c r="NL1365" s="80"/>
      <c r="NM1365" s="80"/>
      <c r="NN1365" s="80"/>
      <c r="NO1365" s="80"/>
      <c r="NP1365" s="80"/>
      <c r="NQ1365" s="80"/>
      <c r="NR1365" s="80"/>
      <c r="NS1365" s="80"/>
      <c r="NT1365" s="80"/>
      <c r="NU1365" s="80"/>
      <c r="NV1365" s="80"/>
      <c r="NW1365" s="80"/>
      <c r="NX1365" s="80"/>
      <c r="NY1365" s="80"/>
      <c r="NZ1365" s="80"/>
      <c r="OA1365" s="80"/>
      <c r="OB1365" s="80"/>
      <c r="OC1365" s="80"/>
      <c r="OD1365" s="80"/>
      <c r="OE1365" s="80"/>
      <c r="OF1365" s="80"/>
      <c r="OG1365" s="80"/>
      <c r="OH1365" s="80"/>
      <c r="OI1365" s="80"/>
      <c r="OJ1365" s="80"/>
      <c r="OK1365" s="80"/>
      <c r="OL1365" s="80"/>
      <c r="OM1365" s="80"/>
      <c r="ON1365" s="80"/>
      <c r="OO1365" s="80"/>
      <c r="OP1365" s="80"/>
      <c r="OQ1365" s="80"/>
      <c r="OR1365" s="80"/>
      <c r="OS1365" s="80"/>
      <c r="OT1365" s="80"/>
      <c r="OU1365" s="80"/>
      <c r="OV1365" s="80"/>
      <c r="OW1365" s="80"/>
      <c r="OX1365" s="80"/>
      <c r="OY1365" s="80"/>
      <c r="OZ1365" s="80"/>
      <c r="PA1365" s="80"/>
      <c r="PB1365" s="80"/>
      <c r="PC1365" s="80"/>
      <c r="PD1365" s="80"/>
      <c r="PE1365" s="80"/>
      <c r="PF1365" s="80"/>
      <c r="PG1365" s="80"/>
      <c r="PH1365" s="80"/>
      <c r="PI1365" s="80"/>
      <c r="PJ1365" s="80"/>
      <c r="PK1365" s="80"/>
      <c r="PL1365" s="80"/>
      <c r="PM1365" s="80"/>
      <c r="PN1365" s="80"/>
      <c r="PO1365" s="80"/>
      <c r="PP1365" s="80"/>
      <c r="PQ1365" s="80"/>
      <c r="PR1365" s="80"/>
      <c r="PS1365" s="80"/>
      <c r="PT1365" s="80"/>
      <c r="PU1365" s="80"/>
      <c r="PV1365" s="80"/>
      <c r="PW1365" s="80"/>
      <c r="PX1365" s="80"/>
      <c r="PY1365" s="80"/>
      <c r="PZ1365" s="80"/>
      <c r="QA1365" s="80"/>
      <c r="QB1365" s="80"/>
      <c r="QC1365" s="80"/>
      <c r="QD1365" s="80"/>
      <c r="QE1365" s="80"/>
      <c r="QF1365" s="80"/>
      <c r="QG1365" s="80"/>
      <c r="QH1365" s="80"/>
      <c r="QI1365" s="80"/>
      <c r="QJ1365" s="80"/>
      <c r="QK1365" s="80"/>
      <c r="QL1365" s="80"/>
      <c r="QM1365" s="80"/>
      <c r="QN1365" s="80"/>
      <c r="QO1365" s="80"/>
      <c r="QP1365" s="80"/>
      <c r="QQ1365" s="80"/>
      <c r="QR1365" s="80"/>
      <c r="QS1365" s="80"/>
      <c r="QT1365" s="80"/>
      <c r="QU1365" s="80"/>
      <c r="QV1365" s="80"/>
      <c r="QW1365" s="80"/>
      <c r="QX1365" s="80"/>
      <c r="QY1365" s="80"/>
      <c r="QZ1365" s="80"/>
      <c r="RA1365" s="80"/>
      <c r="RB1365" s="80"/>
      <c r="RC1365" s="80"/>
      <c r="RD1365" s="80"/>
      <c r="RE1365" s="80"/>
      <c r="RF1365" s="80"/>
      <c r="RG1365" s="80"/>
      <c r="RH1365" s="80"/>
      <c r="RI1365" s="80"/>
      <c r="RJ1365" s="80"/>
      <c r="RK1365" s="80"/>
      <c r="RL1365" s="80"/>
      <c r="RM1365" s="80"/>
      <c r="RN1365" s="80"/>
      <c r="RO1365" s="80"/>
      <c r="RP1365" s="80"/>
      <c r="RQ1365" s="80"/>
      <c r="RR1365" s="80"/>
      <c r="RS1365" s="80"/>
      <c r="RT1365" s="80"/>
      <c r="RU1365" s="80"/>
      <c r="RV1365" s="80"/>
      <c r="RW1365" s="80"/>
      <c r="RX1365" s="80"/>
      <c r="RY1365" s="80"/>
      <c r="RZ1365" s="80"/>
      <c r="SA1365" s="80"/>
      <c r="SB1365" s="80"/>
      <c r="SC1365" s="80"/>
      <c r="SD1365" s="80"/>
      <c r="SE1365" s="80"/>
      <c r="SF1365" s="80"/>
      <c r="SG1365" s="80"/>
      <c r="SH1365" s="80"/>
      <c r="SI1365" s="80"/>
      <c r="SJ1365" s="80"/>
      <c r="SK1365" s="80"/>
      <c r="SL1365" s="80"/>
      <c r="SM1365" s="80"/>
      <c r="SN1365" s="80"/>
      <c r="SO1365" s="80"/>
      <c r="SP1365" s="80"/>
      <c r="SQ1365" s="80"/>
      <c r="SR1365" s="80"/>
      <c r="SS1365" s="80"/>
      <c r="ST1365" s="80"/>
      <c r="SU1365" s="80"/>
      <c r="SV1365" s="80"/>
      <c r="SW1365" s="80"/>
      <c r="SX1365" s="80"/>
      <c r="SY1365" s="80"/>
      <c r="SZ1365" s="80"/>
      <c r="TA1365" s="80"/>
      <c r="TB1365" s="80"/>
      <c r="TC1365" s="80"/>
      <c r="TD1365" s="80"/>
      <c r="TE1365" s="80"/>
      <c r="TF1365" s="80"/>
      <c r="TG1365" s="80"/>
      <c r="TH1365" s="80"/>
      <c r="TI1365" s="80"/>
      <c r="TJ1365" s="80"/>
      <c r="TK1365" s="80"/>
      <c r="TL1365" s="80"/>
      <c r="TM1365" s="80"/>
      <c r="TN1365" s="80"/>
      <c r="TO1365" s="80"/>
      <c r="TP1365" s="80"/>
      <c r="TQ1365" s="80"/>
      <c r="TR1365" s="80"/>
      <c r="TS1365" s="80"/>
      <c r="TT1365" s="80"/>
      <c r="TU1365" s="80"/>
      <c r="TV1365" s="80"/>
      <c r="TW1365" s="80"/>
      <c r="TX1365" s="80"/>
      <c r="TY1365" s="80"/>
      <c r="TZ1365" s="80"/>
      <c r="UA1365" s="80"/>
      <c r="UB1365" s="80"/>
      <c r="UC1365" s="80"/>
      <c r="UD1365" s="80"/>
      <c r="UE1365" s="80"/>
      <c r="UF1365" s="80"/>
      <c r="UG1365" s="80"/>
      <c r="UH1365" s="80"/>
      <c r="UI1365" s="80"/>
      <c r="UJ1365" s="80"/>
      <c r="UK1365" s="80"/>
      <c r="UL1365" s="80"/>
      <c r="UM1365" s="80"/>
      <c r="UN1365" s="80"/>
      <c r="UO1365" s="80"/>
      <c r="UP1365" s="80"/>
      <c r="UQ1365" s="80"/>
      <c r="UR1365" s="80"/>
      <c r="US1365" s="80"/>
      <c r="UT1365" s="80"/>
      <c r="UU1365" s="80"/>
      <c r="UV1365" s="80"/>
      <c r="UW1365" s="80"/>
      <c r="UX1365" s="80"/>
      <c r="UY1365" s="80"/>
      <c r="UZ1365" s="80"/>
      <c r="VA1365" s="80"/>
      <c r="VB1365" s="80"/>
      <c r="VC1365" s="80"/>
      <c r="VD1365" s="80"/>
      <c r="VE1365" s="80"/>
      <c r="VF1365" s="80"/>
      <c r="VG1365" s="80"/>
      <c r="VH1365" s="80"/>
      <c r="VI1365" s="80"/>
      <c r="VJ1365" s="80"/>
      <c r="VK1365" s="80"/>
      <c r="VL1365" s="80"/>
      <c r="VM1365" s="80"/>
      <c r="VN1365" s="80"/>
      <c r="VO1365" s="80"/>
      <c r="VP1365" s="80"/>
      <c r="VQ1365" s="80"/>
      <c r="VR1365" s="80"/>
      <c r="VS1365" s="80"/>
      <c r="VT1365" s="80"/>
      <c r="VU1365" s="80"/>
      <c r="VV1365" s="80"/>
      <c r="VW1365" s="80"/>
      <c r="VX1365" s="80"/>
      <c r="VY1365" s="80"/>
      <c r="VZ1365" s="80"/>
      <c r="WA1365" s="80"/>
      <c r="WB1365" s="80"/>
      <c r="WC1365" s="80"/>
      <c r="WD1365" s="80"/>
      <c r="WE1365" s="80"/>
      <c r="WF1365" s="80"/>
      <c r="WG1365" s="80"/>
      <c r="WH1365" s="80"/>
      <c r="WI1365" s="80"/>
      <c r="WJ1365" s="80"/>
      <c r="WK1365" s="80"/>
      <c r="WL1365" s="80"/>
      <c r="WM1365" s="80"/>
      <c r="WN1365" s="80"/>
      <c r="WO1365" s="80"/>
      <c r="WP1365" s="80"/>
      <c r="WQ1365" s="80"/>
      <c r="WR1365" s="80"/>
      <c r="WS1365" s="80"/>
      <c r="WT1365" s="80"/>
      <c r="WU1365" s="80"/>
      <c r="WV1365" s="80"/>
      <c r="WW1365" s="80"/>
      <c r="WX1365" s="80"/>
      <c r="WY1365" s="80"/>
      <c r="WZ1365" s="80"/>
      <c r="XA1365" s="80"/>
      <c r="XB1365" s="80"/>
      <c r="XC1365" s="80"/>
      <c r="XD1365" s="80"/>
      <c r="XE1365" s="80"/>
      <c r="XF1365" s="80"/>
      <c r="XG1365" s="80"/>
      <c r="XH1365" s="80"/>
      <c r="XI1365" s="80"/>
      <c r="XJ1365" s="80"/>
      <c r="XK1365" s="80"/>
      <c r="XL1365" s="80"/>
      <c r="XM1365" s="80"/>
      <c r="XN1365" s="80"/>
      <c r="XO1365" s="80"/>
      <c r="XP1365" s="80"/>
      <c r="XQ1365" s="80"/>
      <c r="XR1365" s="80"/>
      <c r="XS1365" s="80"/>
      <c r="XT1365" s="80"/>
      <c r="XU1365" s="80"/>
      <c r="XV1365" s="80"/>
      <c r="XW1365" s="80"/>
      <c r="XX1365" s="80"/>
      <c r="XY1365" s="80"/>
      <c r="XZ1365" s="80"/>
      <c r="YA1365" s="80"/>
      <c r="YB1365" s="80"/>
      <c r="YC1365" s="80"/>
      <c r="YD1365" s="80"/>
      <c r="YE1365" s="80"/>
      <c r="YF1365" s="80"/>
      <c r="YG1365" s="80"/>
      <c r="YH1365" s="80"/>
      <c r="YI1365" s="80"/>
      <c r="YJ1365" s="80"/>
      <c r="YK1365" s="80"/>
      <c r="YL1365" s="80"/>
      <c r="YM1365" s="80"/>
      <c r="YN1365" s="80"/>
      <c r="YO1365" s="80"/>
      <c r="YP1365" s="80"/>
      <c r="YQ1365" s="80"/>
      <c r="YR1365" s="80"/>
      <c r="YS1365" s="80"/>
      <c r="YT1365" s="80"/>
      <c r="YU1365" s="80"/>
      <c r="YV1365" s="80"/>
      <c r="YW1365" s="80"/>
      <c r="YX1365" s="80"/>
      <c r="YY1365" s="80"/>
      <c r="YZ1365" s="80"/>
      <c r="ZA1365" s="80"/>
      <c r="ZB1365" s="80"/>
      <c r="ZC1365" s="80"/>
      <c r="ZD1365" s="80"/>
      <c r="ZE1365" s="80"/>
      <c r="ZF1365" s="80"/>
      <c r="ZG1365" s="80"/>
      <c r="ZH1365" s="80"/>
      <c r="ZI1365" s="80"/>
      <c r="ZJ1365" s="80"/>
      <c r="ZK1365" s="80"/>
      <c r="ZL1365" s="80"/>
      <c r="ZM1365" s="80"/>
      <c r="ZN1365" s="80"/>
      <c r="ZO1365" s="80"/>
      <c r="ZP1365" s="80"/>
      <c r="ZQ1365" s="80"/>
      <c r="ZR1365" s="80"/>
      <c r="ZS1365" s="80"/>
      <c r="ZT1365" s="80"/>
      <c r="ZU1365" s="80"/>
      <c r="ZV1365" s="80"/>
      <c r="ZW1365" s="80"/>
      <c r="ZX1365" s="80"/>
      <c r="ZY1365" s="80"/>
      <c r="ZZ1365" s="80"/>
      <c r="AAA1365" s="80"/>
      <c r="AAB1365" s="80"/>
      <c r="AAC1365" s="80"/>
      <c r="AAD1365" s="80"/>
      <c r="AAE1365" s="80"/>
      <c r="AAF1365" s="80"/>
      <c r="AAG1365" s="80"/>
      <c r="AAH1365" s="80"/>
      <c r="AAI1365" s="80"/>
      <c r="AAJ1365" s="80"/>
      <c r="AAK1365" s="80"/>
      <c r="AAL1365" s="80"/>
      <c r="AAM1365" s="80"/>
      <c r="AAN1365" s="80"/>
      <c r="AAO1365" s="80"/>
      <c r="AAP1365" s="80"/>
      <c r="AAQ1365" s="80"/>
      <c r="AAR1365" s="80"/>
      <c r="AAS1365" s="80"/>
      <c r="AAT1365" s="80"/>
      <c r="AAU1365" s="80"/>
      <c r="AAV1365" s="80"/>
      <c r="AAW1365" s="80"/>
      <c r="AAX1365" s="80"/>
      <c r="AAY1365" s="80"/>
      <c r="AAZ1365" s="80"/>
      <c r="ABA1365" s="80"/>
      <c r="ABB1365" s="80"/>
      <c r="ABC1365" s="80"/>
      <c r="ABD1365" s="80"/>
      <c r="ABE1365" s="80"/>
      <c r="ABF1365" s="80"/>
      <c r="ABG1365" s="80"/>
      <c r="ABH1365" s="80"/>
      <c r="ABI1365" s="80"/>
      <c r="ABJ1365" s="80"/>
      <c r="ABK1365" s="80"/>
      <c r="ABL1365" s="80"/>
      <c r="ABM1365" s="80"/>
      <c r="ABN1365" s="80"/>
      <c r="ABO1365" s="80"/>
      <c r="ABP1365" s="80"/>
      <c r="ABQ1365" s="80"/>
      <c r="ABR1365" s="80"/>
      <c r="ABS1365" s="80"/>
      <c r="ABT1365" s="80"/>
      <c r="ABU1365" s="80"/>
      <c r="ABV1365" s="80"/>
      <c r="ABW1365" s="80"/>
      <c r="ABX1365" s="80"/>
      <c r="ABY1365" s="80"/>
      <c r="ABZ1365" s="80"/>
      <c r="ACA1365" s="80"/>
      <c r="ACB1365" s="80"/>
      <c r="ACC1365" s="80"/>
      <c r="ACD1365" s="80"/>
      <c r="ACE1365" s="80"/>
      <c r="ACF1365" s="80"/>
      <c r="ACG1365" s="80"/>
      <c r="ACH1365" s="80"/>
      <c r="ACI1365" s="80"/>
      <c r="ACJ1365" s="80"/>
      <c r="ACK1365" s="80"/>
      <c r="ACL1365" s="80"/>
      <c r="ACM1365" s="80"/>
      <c r="ACN1365" s="80"/>
      <c r="ACO1365" s="80"/>
      <c r="ACP1365" s="80"/>
      <c r="ACQ1365" s="80"/>
      <c r="ACR1365" s="80"/>
      <c r="ACS1365" s="80"/>
      <c r="ACT1365" s="80"/>
      <c r="ACU1365" s="80"/>
      <c r="ACV1365" s="80"/>
      <c r="ACW1365" s="80"/>
      <c r="ACX1365" s="80"/>
      <c r="ACY1365" s="80"/>
      <c r="ACZ1365" s="80"/>
      <c r="ADA1365" s="80"/>
      <c r="ADB1365" s="80"/>
      <c r="ADC1365" s="80"/>
      <c r="ADD1365" s="80"/>
      <c r="ADE1365" s="80"/>
      <c r="ADF1365" s="80"/>
      <c r="ADG1365" s="80"/>
      <c r="ADH1365" s="80"/>
      <c r="ADI1365" s="80"/>
      <c r="ADJ1365" s="80"/>
      <c r="ADK1365" s="80"/>
      <c r="ADL1365" s="80"/>
      <c r="ADM1365" s="80"/>
      <c r="ADN1365" s="80"/>
      <c r="ADO1365" s="80"/>
      <c r="ADP1365" s="80"/>
      <c r="ADQ1365" s="80"/>
      <c r="ADR1365" s="80"/>
      <c r="ADS1365" s="80"/>
      <c r="ADT1365" s="80"/>
      <c r="ADU1365" s="80"/>
      <c r="ADV1365" s="80"/>
      <c r="ADW1365" s="80"/>
      <c r="ADX1365" s="80"/>
      <c r="ADY1365" s="80"/>
      <c r="ADZ1365" s="80"/>
      <c r="AEA1365" s="80"/>
      <c r="AEB1365" s="80"/>
      <c r="AEC1365" s="80"/>
      <c r="AED1365" s="80"/>
      <c r="AEE1365" s="80"/>
      <c r="AEF1365" s="80"/>
      <c r="AEG1365" s="80"/>
      <c r="AEH1365" s="80"/>
      <c r="AEI1365" s="80"/>
      <c r="AEJ1365" s="80"/>
      <c r="AEK1365" s="80"/>
      <c r="AEL1365" s="80"/>
      <c r="AEM1365" s="80"/>
      <c r="AEN1365" s="80"/>
      <c r="AEO1365" s="80"/>
      <c r="AEP1365" s="80"/>
      <c r="AEQ1365" s="80"/>
      <c r="AER1365" s="80"/>
      <c r="AES1365" s="80"/>
      <c r="AET1365" s="80"/>
      <c r="AEU1365" s="80"/>
      <c r="AEV1365" s="80"/>
      <c r="AEW1365" s="80"/>
      <c r="AEX1365" s="80"/>
      <c r="AEY1365" s="80"/>
      <c r="AEZ1365" s="80"/>
      <c r="AFA1365" s="80"/>
      <c r="AFB1365" s="80"/>
      <c r="AFC1365" s="80"/>
      <c r="AFD1365" s="80"/>
      <c r="AFE1365" s="80"/>
      <c r="AFF1365" s="80"/>
      <c r="AFG1365" s="80"/>
      <c r="AFH1365" s="80"/>
      <c r="AFI1365" s="80"/>
      <c r="AFJ1365" s="80"/>
      <c r="AFK1365" s="80"/>
      <c r="AFL1365" s="80"/>
      <c r="AFM1365" s="80"/>
      <c r="AFN1365" s="80"/>
      <c r="AFO1365" s="80"/>
      <c r="AFP1365" s="80"/>
      <c r="AFQ1365" s="80"/>
      <c r="AFR1365" s="80"/>
      <c r="AFS1365" s="80"/>
      <c r="AFT1365" s="80"/>
      <c r="AFU1365" s="80"/>
      <c r="AFV1365" s="80"/>
      <c r="AFW1365" s="80"/>
      <c r="AFX1365" s="80"/>
      <c r="AFY1365" s="80"/>
      <c r="AFZ1365" s="80"/>
      <c r="AGA1365" s="80"/>
      <c r="AGB1365" s="80"/>
      <c r="AGC1365" s="80"/>
      <c r="AGD1365" s="80"/>
      <c r="AGE1365" s="80"/>
      <c r="AGF1365" s="80"/>
      <c r="AGG1365" s="80"/>
      <c r="AGH1365" s="80"/>
      <c r="AGI1365" s="80"/>
      <c r="AGJ1365" s="80"/>
      <c r="AGK1365" s="80"/>
      <c r="AGL1365" s="80"/>
      <c r="AGM1365" s="80"/>
      <c r="AGN1365" s="80"/>
      <c r="AGO1365" s="80"/>
      <c r="AGP1365" s="80"/>
      <c r="AGQ1365" s="80"/>
      <c r="AGR1365" s="80"/>
      <c r="AGS1365" s="80"/>
      <c r="AGT1365" s="80"/>
      <c r="AGU1365" s="80"/>
      <c r="AGV1365" s="80"/>
      <c r="AGW1365" s="80"/>
      <c r="AGX1365" s="80"/>
      <c r="AGY1365" s="80"/>
      <c r="AGZ1365" s="80"/>
      <c r="AHA1365" s="80"/>
      <c r="AHB1365" s="80"/>
      <c r="AHC1365" s="80"/>
      <c r="AHD1365" s="80"/>
      <c r="AHE1365" s="80"/>
      <c r="AHF1365" s="80"/>
      <c r="AHG1365" s="80"/>
      <c r="AHH1365" s="80"/>
      <c r="AHI1365" s="80"/>
      <c r="AHJ1365" s="80"/>
      <c r="AHK1365" s="80"/>
      <c r="AHL1365" s="80"/>
      <c r="AHM1365" s="80"/>
      <c r="AHN1365" s="80"/>
      <c r="AHO1365" s="80"/>
      <c r="AHP1365" s="80"/>
      <c r="AHQ1365" s="80"/>
      <c r="AHR1365" s="80"/>
      <c r="AHS1365" s="80"/>
      <c r="AHT1365" s="80"/>
      <c r="AHU1365" s="80"/>
      <c r="AHV1365" s="80"/>
      <c r="AHW1365" s="80"/>
      <c r="AHX1365" s="80"/>
      <c r="AHY1365" s="80"/>
      <c r="AHZ1365" s="80"/>
      <c r="AIA1365" s="80"/>
      <c r="AIB1365" s="80"/>
      <c r="AIC1365" s="80"/>
      <c r="AID1365" s="80"/>
      <c r="AIE1365" s="80"/>
      <c r="AIF1365" s="80"/>
      <c r="AIG1365" s="80"/>
      <c r="AIH1365" s="80"/>
      <c r="AII1365" s="80"/>
      <c r="AIJ1365" s="80"/>
      <c r="AIK1365" s="80"/>
      <c r="AIL1365" s="80"/>
      <c r="AIM1365" s="80"/>
      <c r="AIN1365" s="80"/>
      <c r="AIO1365" s="80"/>
      <c r="AIP1365" s="80"/>
      <c r="AIQ1365" s="80"/>
      <c r="AIR1365" s="80"/>
      <c r="AIS1365" s="80"/>
      <c r="AIT1365" s="80"/>
      <c r="AIU1365" s="80"/>
      <c r="AIV1365" s="80"/>
      <c r="AIW1365" s="80"/>
      <c r="AIX1365" s="80"/>
      <c r="AIY1365" s="80"/>
      <c r="AIZ1365" s="80"/>
      <c r="AJA1365" s="80"/>
      <c r="AJB1365" s="80"/>
      <c r="AJC1365" s="80"/>
      <c r="AJD1365" s="80"/>
      <c r="AJE1365" s="80"/>
      <c r="AJF1365" s="80"/>
      <c r="AJG1365" s="80"/>
      <c r="AJH1365" s="80"/>
      <c r="AJI1365" s="80"/>
      <c r="AJJ1365" s="80"/>
      <c r="AJK1365" s="80"/>
      <c r="AJL1365" s="80"/>
      <c r="AJM1365" s="80"/>
      <c r="AJN1365" s="80"/>
      <c r="AJO1365" s="80"/>
      <c r="AJP1365" s="80"/>
      <c r="AJQ1365" s="80"/>
      <c r="AJR1365" s="80"/>
      <c r="AJS1365" s="80"/>
      <c r="AJT1365" s="80"/>
      <c r="AJU1365" s="80"/>
      <c r="AJV1365" s="80"/>
      <c r="AJW1365" s="80"/>
      <c r="AJX1365" s="80"/>
      <c r="AJY1365" s="80"/>
      <c r="AJZ1365" s="80"/>
      <c r="AKA1365" s="80"/>
      <c r="AKB1365" s="80"/>
      <c r="AKC1365" s="80"/>
      <c r="AKD1365" s="80"/>
      <c r="AKE1365" s="80"/>
      <c r="AKF1365" s="80"/>
      <c r="AKG1365" s="80"/>
      <c r="AKH1365" s="80"/>
      <c r="AKI1365" s="80"/>
      <c r="AKJ1365" s="80"/>
      <c r="AKK1365" s="80"/>
      <c r="AKL1365" s="80"/>
      <c r="AKM1365" s="80"/>
      <c r="AKN1365" s="80"/>
      <c r="AKO1365" s="80"/>
      <c r="AKP1365" s="80"/>
      <c r="AKQ1365" s="80"/>
      <c r="AKR1365" s="80"/>
      <c r="AKS1365" s="80"/>
      <c r="AKT1365" s="80"/>
      <c r="AKU1365" s="80"/>
      <c r="AKV1365" s="80"/>
      <c r="AKW1365" s="80"/>
      <c r="AKX1365" s="80"/>
      <c r="AKY1365" s="80"/>
      <c r="AKZ1365" s="80"/>
      <c r="ALA1365" s="80"/>
      <c r="ALB1365" s="80"/>
      <c r="ALC1365" s="80"/>
      <c r="ALD1365" s="80"/>
      <c r="ALE1365" s="80"/>
      <c r="ALF1365" s="80"/>
      <c r="ALG1365" s="80"/>
      <c r="ALH1365" s="80"/>
      <c r="ALI1365" s="80"/>
      <c r="ALJ1365" s="80"/>
      <c r="ALK1365" s="80"/>
      <c r="ALL1365" s="80"/>
      <c r="ALM1365" s="80"/>
      <c r="ALN1365" s="80"/>
      <c r="ALO1365" s="80"/>
      <c r="ALP1365" s="80"/>
      <c r="ALQ1365" s="80"/>
      <c r="ALR1365" s="80"/>
      <c r="ALS1365" s="80"/>
      <c r="ALT1365" s="80"/>
      <c r="ALU1365" s="80"/>
      <c r="ALV1365" s="80"/>
      <c r="ALW1365" s="80"/>
      <c r="ALX1365" s="80"/>
      <c r="ALY1365" s="80"/>
      <c r="ALZ1365" s="80"/>
      <c r="AMA1365" s="80"/>
      <c r="AMB1365" s="80"/>
      <c r="AMC1365" s="80"/>
      <c r="AMD1365" s="80"/>
      <c r="AME1365" s="80"/>
      <c r="AMF1365" s="80"/>
      <c r="AMG1365" s="80"/>
      <c r="AMH1365" s="80"/>
      <c r="AMI1365" s="80"/>
      <c r="AMJ1365" s="80"/>
      <c r="AMK1365" s="80"/>
    </row>
    <row r="1366" spans="1:1025" s="107" customFormat="1" ht="37.5" x14ac:dyDescent="0.3">
      <c r="A1366" s="134"/>
      <c r="B1366" s="4"/>
      <c r="C1366" s="76"/>
      <c r="D1366" s="75"/>
      <c r="E1366" s="76"/>
      <c r="F1366" s="76"/>
      <c r="G1366" s="76"/>
      <c r="H1366" s="76"/>
      <c r="I1366" s="81"/>
      <c r="J1366" s="81"/>
      <c r="K1366" s="78" t="s">
        <v>42</v>
      </c>
      <c r="L1366" s="72">
        <f>I1364*O1366</f>
        <v>335880</v>
      </c>
      <c r="M1366" s="72">
        <f>I1364*P1366</f>
        <v>32335.200000000001</v>
      </c>
      <c r="N1366" s="72">
        <f>L1366+M1366</f>
        <v>368215.2</v>
      </c>
      <c r="O1366" s="72">
        <v>155.5</v>
      </c>
      <c r="P1366" s="72">
        <v>14.97</v>
      </c>
      <c r="Q1366" s="79">
        <v>2018</v>
      </c>
      <c r="R1366" s="79">
        <v>2019</v>
      </c>
      <c r="S1366" s="146" t="s">
        <v>37</v>
      </c>
      <c r="T1366" s="146" t="s">
        <v>265</v>
      </c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80"/>
      <c r="AF1366" s="80"/>
      <c r="AG1366" s="80"/>
      <c r="AH1366" s="80"/>
      <c r="AI1366" s="80"/>
      <c r="AJ1366" s="80"/>
      <c r="AK1366" s="80"/>
      <c r="AL1366" s="80"/>
      <c r="AM1366" s="80"/>
      <c r="AN1366" s="80"/>
      <c r="AO1366" s="80"/>
      <c r="AP1366" s="80"/>
      <c r="AQ1366" s="80"/>
      <c r="AR1366" s="80"/>
      <c r="AS1366" s="80"/>
      <c r="AT1366" s="80"/>
      <c r="AU1366" s="80"/>
      <c r="AV1366" s="80"/>
      <c r="AW1366" s="80"/>
      <c r="AX1366" s="80"/>
      <c r="AY1366" s="80"/>
      <c r="AZ1366" s="80"/>
      <c r="BA1366" s="80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A1366" s="80"/>
      <c r="CB1366" s="80"/>
      <c r="CC1366" s="80"/>
      <c r="CD1366" s="80"/>
      <c r="CE1366" s="80"/>
      <c r="CF1366" s="80"/>
      <c r="CG1366" s="80"/>
      <c r="CH1366" s="80"/>
      <c r="CI1366" s="80"/>
      <c r="CJ1366" s="80"/>
      <c r="CK1366" s="80"/>
      <c r="CL1366" s="80"/>
      <c r="CM1366" s="80"/>
      <c r="CN1366" s="80"/>
      <c r="CO1366" s="80"/>
      <c r="CP1366" s="80"/>
      <c r="CQ1366" s="80"/>
      <c r="CR1366" s="80"/>
      <c r="CS1366" s="80"/>
      <c r="CT1366" s="80"/>
      <c r="CU1366" s="80"/>
      <c r="CV1366" s="80"/>
      <c r="CW1366" s="80"/>
      <c r="CX1366" s="80"/>
      <c r="CY1366" s="80"/>
      <c r="CZ1366" s="80"/>
      <c r="DA1366" s="80"/>
      <c r="DB1366" s="80"/>
      <c r="DC1366" s="80"/>
      <c r="DD1366" s="80"/>
      <c r="DE1366" s="80"/>
      <c r="DF1366" s="80"/>
      <c r="DG1366" s="80"/>
      <c r="DH1366" s="80"/>
      <c r="DI1366" s="80"/>
      <c r="DJ1366" s="80"/>
      <c r="DK1366" s="80"/>
      <c r="DL1366" s="80"/>
      <c r="DM1366" s="80"/>
      <c r="DN1366" s="80"/>
      <c r="DO1366" s="80"/>
      <c r="DP1366" s="80"/>
      <c r="DQ1366" s="80"/>
      <c r="DR1366" s="80"/>
      <c r="DS1366" s="80"/>
      <c r="DT1366" s="80"/>
      <c r="DU1366" s="80"/>
      <c r="DV1366" s="80"/>
      <c r="DW1366" s="80"/>
      <c r="DX1366" s="80"/>
      <c r="DY1366" s="80"/>
      <c r="DZ1366" s="80"/>
      <c r="EA1366" s="80"/>
      <c r="EB1366" s="80"/>
      <c r="EC1366" s="80"/>
      <c r="ED1366" s="80"/>
      <c r="EE1366" s="80"/>
      <c r="EF1366" s="80"/>
      <c r="EG1366" s="80"/>
      <c r="EH1366" s="80"/>
      <c r="EI1366" s="80"/>
      <c r="EJ1366" s="80"/>
      <c r="EK1366" s="80"/>
      <c r="EL1366" s="80"/>
      <c r="EM1366" s="80"/>
      <c r="EN1366" s="80"/>
      <c r="EO1366" s="80"/>
      <c r="EP1366" s="80"/>
      <c r="EQ1366" s="80"/>
      <c r="ER1366" s="80"/>
      <c r="ES1366" s="80"/>
      <c r="ET1366" s="80"/>
      <c r="EU1366" s="80"/>
      <c r="EV1366" s="80"/>
      <c r="EW1366" s="80"/>
      <c r="EX1366" s="80"/>
      <c r="EY1366" s="80"/>
      <c r="EZ1366" s="80"/>
      <c r="FA1366" s="80"/>
      <c r="FB1366" s="80"/>
      <c r="FC1366" s="80"/>
      <c r="FD1366" s="80"/>
      <c r="FE1366" s="80"/>
      <c r="FF1366" s="80"/>
      <c r="FG1366" s="80"/>
      <c r="FH1366" s="80"/>
      <c r="FI1366" s="80"/>
      <c r="FJ1366" s="80"/>
      <c r="FK1366" s="80"/>
      <c r="FL1366" s="80"/>
      <c r="FM1366" s="80"/>
      <c r="FN1366" s="80"/>
      <c r="FO1366" s="80"/>
      <c r="FP1366" s="80"/>
      <c r="FQ1366" s="80"/>
      <c r="FR1366" s="80"/>
      <c r="FS1366" s="80"/>
      <c r="FT1366" s="80"/>
      <c r="FU1366" s="80"/>
      <c r="FV1366" s="80"/>
      <c r="FW1366" s="80"/>
      <c r="FX1366" s="80"/>
      <c r="FY1366" s="80"/>
      <c r="FZ1366" s="80"/>
      <c r="GA1366" s="80"/>
      <c r="GB1366" s="80"/>
      <c r="GC1366" s="80"/>
      <c r="GD1366" s="80"/>
      <c r="GE1366" s="80"/>
      <c r="GF1366" s="80"/>
      <c r="GG1366" s="80"/>
      <c r="GH1366" s="80"/>
      <c r="GI1366" s="80"/>
      <c r="GJ1366" s="80"/>
      <c r="GK1366" s="80"/>
      <c r="GL1366" s="80"/>
      <c r="GM1366" s="80"/>
      <c r="GN1366" s="80"/>
      <c r="GO1366" s="80"/>
      <c r="GP1366" s="80"/>
      <c r="GQ1366" s="80"/>
      <c r="GR1366" s="80"/>
      <c r="GS1366" s="80"/>
      <c r="GT1366" s="80"/>
      <c r="GU1366" s="80"/>
      <c r="GV1366" s="80"/>
      <c r="GW1366" s="80"/>
      <c r="GX1366" s="80"/>
      <c r="GY1366" s="80"/>
      <c r="GZ1366" s="80"/>
      <c r="HA1366" s="80"/>
      <c r="HB1366" s="80"/>
      <c r="HC1366" s="80"/>
      <c r="HD1366" s="80"/>
      <c r="HE1366" s="80"/>
      <c r="HF1366" s="80"/>
      <c r="HG1366" s="80"/>
      <c r="HH1366" s="80"/>
      <c r="HI1366" s="80"/>
      <c r="HJ1366" s="80"/>
      <c r="HK1366" s="80"/>
      <c r="HL1366" s="80"/>
      <c r="HM1366" s="80"/>
      <c r="HN1366" s="80"/>
      <c r="HO1366" s="80"/>
      <c r="HP1366" s="80"/>
      <c r="HQ1366" s="80"/>
      <c r="HR1366" s="80"/>
      <c r="HS1366" s="80"/>
      <c r="HT1366" s="80"/>
      <c r="HU1366" s="80"/>
      <c r="HV1366" s="80"/>
      <c r="HW1366" s="80"/>
      <c r="HX1366" s="80"/>
      <c r="HY1366" s="80"/>
      <c r="HZ1366" s="80"/>
      <c r="IA1366" s="80"/>
      <c r="IB1366" s="80"/>
      <c r="IC1366" s="80"/>
      <c r="ID1366" s="80"/>
      <c r="IE1366" s="80"/>
      <c r="IF1366" s="80"/>
      <c r="IG1366" s="80"/>
      <c r="IH1366" s="80"/>
      <c r="II1366" s="80"/>
      <c r="IJ1366" s="80"/>
      <c r="IK1366" s="80"/>
      <c r="IL1366" s="80"/>
      <c r="IM1366" s="80"/>
      <c r="IN1366" s="80"/>
      <c r="IO1366" s="80"/>
      <c r="IP1366" s="80"/>
      <c r="IQ1366" s="80"/>
      <c r="IR1366" s="80"/>
      <c r="IS1366" s="80"/>
      <c r="IT1366" s="80"/>
      <c r="IU1366" s="80"/>
      <c r="IV1366" s="80"/>
      <c r="IW1366" s="80"/>
      <c r="IX1366" s="80"/>
      <c r="IY1366" s="80"/>
      <c r="IZ1366" s="80"/>
      <c r="JA1366" s="80"/>
      <c r="JB1366" s="80"/>
      <c r="JC1366" s="80"/>
      <c r="JD1366" s="80"/>
      <c r="JE1366" s="80"/>
      <c r="JF1366" s="80"/>
      <c r="JG1366" s="80"/>
      <c r="JH1366" s="80"/>
      <c r="JI1366" s="80"/>
      <c r="JJ1366" s="80"/>
      <c r="JK1366" s="80"/>
      <c r="JL1366" s="80"/>
      <c r="JM1366" s="80"/>
      <c r="JN1366" s="80"/>
      <c r="JO1366" s="80"/>
      <c r="JP1366" s="80"/>
      <c r="JQ1366" s="80"/>
      <c r="JR1366" s="80"/>
      <c r="JS1366" s="80"/>
      <c r="JT1366" s="80"/>
      <c r="JU1366" s="80"/>
      <c r="JV1366" s="80"/>
      <c r="JW1366" s="80"/>
      <c r="JX1366" s="80"/>
      <c r="JY1366" s="80"/>
      <c r="JZ1366" s="80"/>
      <c r="KA1366" s="80"/>
      <c r="KB1366" s="80"/>
      <c r="KC1366" s="80"/>
      <c r="KD1366" s="80"/>
      <c r="KE1366" s="80"/>
      <c r="KF1366" s="80"/>
      <c r="KG1366" s="80"/>
      <c r="KH1366" s="80"/>
      <c r="KI1366" s="80"/>
      <c r="KJ1366" s="80"/>
      <c r="KK1366" s="80"/>
      <c r="KL1366" s="80"/>
      <c r="KM1366" s="80"/>
      <c r="KN1366" s="80"/>
      <c r="KO1366" s="80"/>
      <c r="KP1366" s="80"/>
      <c r="KQ1366" s="80"/>
      <c r="KR1366" s="80"/>
      <c r="KS1366" s="80"/>
      <c r="KT1366" s="80"/>
      <c r="KU1366" s="80"/>
      <c r="KV1366" s="80"/>
      <c r="KW1366" s="80"/>
      <c r="KX1366" s="80"/>
      <c r="KY1366" s="80"/>
      <c r="KZ1366" s="80"/>
      <c r="LA1366" s="80"/>
      <c r="LB1366" s="80"/>
      <c r="LC1366" s="80"/>
      <c r="LD1366" s="80"/>
      <c r="LE1366" s="80"/>
      <c r="LF1366" s="80"/>
      <c r="LG1366" s="80"/>
      <c r="LH1366" s="80"/>
      <c r="LI1366" s="80"/>
      <c r="LJ1366" s="80"/>
      <c r="LK1366" s="80"/>
      <c r="LL1366" s="80"/>
      <c r="LM1366" s="80"/>
      <c r="LN1366" s="80"/>
      <c r="LO1366" s="80"/>
      <c r="LP1366" s="80"/>
      <c r="LQ1366" s="80"/>
      <c r="LR1366" s="80"/>
      <c r="LS1366" s="80"/>
      <c r="LT1366" s="80"/>
      <c r="LU1366" s="80"/>
      <c r="LV1366" s="80"/>
      <c r="LW1366" s="80"/>
      <c r="LX1366" s="80"/>
      <c r="LY1366" s="80"/>
      <c r="LZ1366" s="80"/>
      <c r="MA1366" s="80"/>
      <c r="MB1366" s="80"/>
      <c r="MC1366" s="80"/>
      <c r="MD1366" s="80"/>
      <c r="ME1366" s="80"/>
      <c r="MF1366" s="80"/>
      <c r="MG1366" s="80"/>
      <c r="MH1366" s="80"/>
      <c r="MI1366" s="80"/>
      <c r="MJ1366" s="80"/>
      <c r="MK1366" s="80"/>
      <c r="ML1366" s="80"/>
      <c r="MM1366" s="80"/>
      <c r="MN1366" s="80"/>
      <c r="MO1366" s="80"/>
      <c r="MP1366" s="80"/>
      <c r="MQ1366" s="80"/>
      <c r="MR1366" s="80"/>
      <c r="MS1366" s="80"/>
      <c r="MT1366" s="80"/>
      <c r="MU1366" s="80"/>
      <c r="MV1366" s="80"/>
      <c r="MW1366" s="80"/>
      <c r="MX1366" s="80"/>
      <c r="MY1366" s="80"/>
      <c r="MZ1366" s="80"/>
      <c r="NA1366" s="80"/>
      <c r="NB1366" s="80"/>
      <c r="NC1366" s="80"/>
      <c r="ND1366" s="80"/>
      <c r="NE1366" s="80"/>
      <c r="NF1366" s="80"/>
      <c r="NG1366" s="80"/>
      <c r="NH1366" s="80"/>
      <c r="NI1366" s="80"/>
      <c r="NJ1366" s="80"/>
      <c r="NK1366" s="80"/>
      <c r="NL1366" s="80"/>
      <c r="NM1366" s="80"/>
      <c r="NN1366" s="80"/>
      <c r="NO1366" s="80"/>
      <c r="NP1366" s="80"/>
      <c r="NQ1366" s="80"/>
      <c r="NR1366" s="80"/>
      <c r="NS1366" s="80"/>
      <c r="NT1366" s="80"/>
      <c r="NU1366" s="80"/>
      <c r="NV1366" s="80"/>
      <c r="NW1366" s="80"/>
      <c r="NX1366" s="80"/>
      <c r="NY1366" s="80"/>
      <c r="NZ1366" s="80"/>
      <c r="OA1366" s="80"/>
      <c r="OB1366" s="80"/>
      <c r="OC1366" s="80"/>
      <c r="OD1366" s="80"/>
      <c r="OE1366" s="80"/>
      <c r="OF1366" s="80"/>
      <c r="OG1366" s="80"/>
      <c r="OH1366" s="80"/>
      <c r="OI1366" s="80"/>
      <c r="OJ1366" s="80"/>
      <c r="OK1366" s="80"/>
      <c r="OL1366" s="80"/>
      <c r="OM1366" s="80"/>
      <c r="ON1366" s="80"/>
      <c r="OO1366" s="80"/>
      <c r="OP1366" s="80"/>
      <c r="OQ1366" s="80"/>
      <c r="OR1366" s="80"/>
      <c r="OS1366" s="80"/>
      <c r="OT1366" s="80"/>
      <c r="OU1366" s="80"/>
      <c r="OV1366" s="80"/>
      <c r="OW1366" s="80"/>
      <c r="OX1366" s="80"/>
      <c r="OY1366" s="80"/>
      <c r="OZ1366" s="80"/>
      <c r="PA1366" s="80"/>
      <c r="PB1366" s="80"/>
      <c r="PC1366" s="80"/>
      <c r="PD1366" s="80"/>
      <c r="PE1366" s="80"/>
      <c r="PF1366" s="80"/>
      <c r="PG1366" s="80"/>
      <c r="PH1366" s="80"/>
      <c r="PI1366" s="80"/>
      <c r="PJ1366" s="80"/>
      <c r="PK1366" s="80"/>
      <c r="PL1366" s="80"/>
      <c r="PM1366" s="80"/>
      <c r="PN1366" s="80"/>
      <c r="PO1366" s="80"/>
      <c r="PP1366" s="80"/>
      <c r="PQ1366" s="80"/>
      <c r="PR1366" s="80"/>
      <c r="PS1366" s="80"/>
      <c r="PT1366" s="80"/>
      <c r="PU1366" s="80"/>
      <c r="PV1366" s="80"/>
      <c r="PW1366" s="80"/>
      <c r="PX1366" s="80"/>
      <c r="PY1366" s="80"/>
      <c r="PZ1366" s="80"/>
      <c r="QA1366" s="80"/>
      <c r="QB1366" s="80"/>
      <c r="QC1366" s="80"/>
      <c r="QD1366" s="80"/>
      <c r="QE1366" s="80"/>
      <c r="QF1366" s="80"/>
      <c r="QG1366" s="80"/>
      <c r="QH1366" s="80"/>
      <c r="QI1366" s="80"/>
      <c r="QJ1366" s="80"/>
      <c r="QK1366" s="80"/>
      <c r="QL1366" s="80"/>
      <c r="QM1366" s="80"/>
      <c r="QN1366" s="80"/>
      <c r="QO1366" s="80"/>
      <c r="QP1366" s="80"/>
      <c r="QQ1366" s="80"/>
      <c r="QR1366" s="80"/>
      <c r="QS1366" s="80"/>
      <c r="QT1366" s="80"/>
      <c r="QU1366" s="80"/>
      <c r="QV1366" s="80"/>
      <c r="QW1366" s="80"/>
      <c r="QX1366" s="80"/>
      <c r="QY1366" s="80"/>
      <c r="QZ1366" s="80"/>
      <c r="RA1366" s="80"/>
      <c r="RB1366" s="80"/>
      <c r="RC1366" s="80"/>
      <c r="RD1366" s="80"/>
      <c r="RE1366" s="80"/>
      <c r="RF1366" s="80"/>
      <c r="RG1366" s="80"/>
      <c r="RH1366" s="80"/>
      <c r="RI1366" s="80"/>
      <c r="RJ1366" s="80"/>
      <c r="RK1366" s="80"/>
      <c r="RL1366" s="80"/>
      <c r="RM1366" s="80"/>
      <c r="RN1366" s="80"/>
      <c r="RO1366" s="80"/>
      <c r="RP1366" s="80"/>
      <c r="RQ1366" s="80"/>
      <c r="RR1366" s="80"/>
      <c r="RS1366" s="80"/>
      <c r="RT1366" s="80"/>
      <c r="RU1366" s="80"/>
      <c r="RV1366" s="80"/>
      <c r="RW1366" s="80"/>
      <c r="RX1366" s="80"/>
      <c r="RY1366" s="80"/>
      <c r="RZ1366" s="80"/>
      <c r="SA1366" s="80"/>
      <c r="SB1366" s="80"/>
      <c r="SC1366" s="80"/>
      <c r="SD1366" s="80"/>
      <c r="SE1366" s="80"/>
      <c r="SF1366" s="80"/>
      <c r="SG1366" s="80"/>
      <c r="SH1366" s="80"/>
      <c r="SI1366" s="80"/>
      <c r="SJ1366" s="80"/>
      <c r="SK1366" s="80"/>
      <c r="SL1366" s="80"/>
      <c r="SM1366" s="80"/>
      <c r="SN1366" s="80"/>
      <c r="SO1366" s="80"/>
      <c r="SP1366" s="80"/>
      <c r="SQ1366" s="80"/>
      <c r="SR1366" s="80"/>
      <c r="SS1366" s="80"/>
      <c r="ST1366" s="80"/>
      <c r="SU1366" s="80"/>
      <c r="SV1366" s="80"/>
      <c r="SW1366" s="80"/>
      <c r="SX1366" s="80"/>
      <c r="SY1366" s="80"/>
      <c r="SZ1366" s="80"/>
      <c r="TA1366" s="80"/>
      <c r="TB1366" s="80"/>
      <c r="TC1366" s="80"/>
      <c r="TD1366" s="80"/>
      <c r="TE1366" s="80"/>
      <c r="TF1366" s="80"/>
      <c r="TG1366" s="80"/>
      <c r="TH1366" s="80"/>
      <c r="TI1366" s="80"/>
      <c r="TJ1366" s="80"/>
      <c r="TK1366" s="80"/>
      <c r="TL1366" s="80"/>
      <c r="TM1366" s="80"/>
      <c r="TN1366" s="80"/>
      <c r="TO1366" s="80"/>
      <c r="TP1366" s="80"/>
      <c r="TQ1366" s="80"/>
      <c r="TR1366" s="80"/>
      <c r="TS1366" s="80"/>
      <c r="TT1366" s="80"/>
      <c r="TU1366" s="80"/>
      <c r="TV1366" s="80"/>
      <c r="TW1366" s="80"/>
      <c r="TX1366" s="80"/>
      <c r="TY1366" s="80"/>
      <c r="TZ1366" s="80"/>
      <c r="UA1366" s="80"/>
      <c r="UB1366" s="80"/>
      <c r="UC1366" s="80"/>
      <c r="UD1366" s="80"/>
      <c r="UE1366" s="80"/>
      <c r="UF1366" s="80"/>
      <c r="UG1366" s="80"/>
      <c r="UH1366" s="80"/>
      <c r="UI1366" s="80"/>
      <c r="UJ1366" s="80"/>
      <c r="UK1366" s="80"/>
      <c r="UL1366" s="80"/>
      <c r="UM1366" s="80"/>
      <c r="UN1366" s="80"/>
      <c r="UO1366" s="80"/>
      <c r="UP1366" s="80"/>
      <c r="UQ1366" s="80"/>
      <c r="UR1366" s="80"/>
      <c r="US1366" s="80"/>
      <c r="UT1366" s="80"/>
      <c r="UU1366" s="80"/>
      <c r="UV1366" s="80"/>
      <c r="UW1366" s="80"/>
      <c r="UX1366" s="80"/>
      <c r="UY1366" s="80"/>
      <c r="UZ1366" s="80"/>
      <c r="VA1366" s="80"/>
      <c r="VB1366" s="80"/>
      <c r="VC1366" s="80"/>
      <c r="VD1366" s="80"/>
      <c r="VE1366" s="80"/>
      <c r="VF1366" s="80"/>
      <c r="VG1366" s="80"/>
      <c r="VH1366" s="80"/>
      <c r="VI1366" s="80"/>
      <c r="VJ1366" s="80"/>
      <c r="VK1366" s="80"/>
      <c r="VL1366" s="80"/>
      <c r="VM1366" s="80"/>
      <c r="VN1366" s="80"/>
      <c r="VO1366" s="80"/>
      <c r="VP1366" s="80"/>
      <c r="VQ1366" s="80"/>
      <c r="VR1366" s="80"/>
      <c r="VS1366" s="80"/>
      <c r="VT1366" s="80"/>
      <c r="VU1366" s="80"/>
      <c r="VV1366" s="80"/>
      <c r="VW1366" s="80"/>
      <c r="VX1366" s="80"/>
      <c r="VY1366" s="80"/>
      <c r="VZ1366" s="80"/>
      <c r="WA1366" s="80"/>
      <c r="WB1366" s="80"/>
      <c r="WC1366" s="80"/>
      <c r="WD1366" s="80"/>
      <c r="WE1366" s="80"/>
      <c r="WF1366" s="80"/>
      <c r="WG1366" s="80"/>
      <c r="WH1366" s="80"/>
      <c r="WI1366" s="80"/>
      <c r="WJ1366" s="80"/>
      <c r="WK1366" s="80"/>
      <c r="WL1366" s="80"/>
      <c r="WM1366" s="80"/>
      <c r="WN1366" s="80"/>
      <c r="WO1366" s="80"/>
      <c r="WP1366" s="80"/>
      <c r="WQ1366" s="80"/>
      <c r="WR1366" s="80"/>
      <c r="WS1366" s="80"/>
      <c r="WT1366" s="80"/>
      <c r="WU1366" s="80"/>
      <c r="WV1366" s="80"/>
      <c r="WW1366" s="80"/>
      <c r="WX1366" s="80"/>
      <c r="WY1366" s="80"/>
      <c r="WZ1366" s="80"/>
      <c r="XA1366" s="80"/>
      <c r="XB1366" s="80"/>
      <c r="XC1366" s="80"/>
      <c r="XD1366" s="80"/>
      <c r="XE1366" s="80"/>
      <c r="XF1366" s="80"/>
      <c r="XG1366" s="80"/>
      <c r="XH1366" s="80"/>
      <c r="XI1366" s="80"/>
      <c r="XJ1366" s="80"/>
      <c r="XK1366" s="80"/>
      <c r="XL1366" s="80"/>
      <c r="XM1366" s="80"/>
      <c r="XN1366" s="80"/>
      <c r="XO1366" s="80"/>
      <c r="XP1366" s="80"/>
      <c r="XQ1366" s="80"/>
      <c r="XR1366" s="80"/>
      <c r="XS1366" s="80"/>
      <c r="XT1366" s="80"/>
      <c r="XU1366" s="80"/>
      <c r="XV1366" s="80"/>
      <c r="XW1366" s="80"/>
      <c r="XX1366" s="80"/>
      <c r="XY1366" s="80"/>
      <c r="XZ1366" s="80"/>
      <c r="YA1366" s="80"/>
      <c r="YB1366" s="80"/>
      <c r="YC1366" s="80"/>
      <c r="YD1366" s="80"/>
      <c r="YE1366" s="80"/>
      <c r="YF1366" s="80"/>
      <c r="YG1366" s="80"/>
      <c r="YH1366" s="80"/>
      <c r="YI1366" s="80"/>
      <c r="YJ1366" s="80"/>
      <c r="YK1366" s="80"/>
      <c r="YL1366" s="80"/>
      <c r="YM1366" s="80"/>
      <c r="YN1366" s="80"/>
      <c r="YO1366" s="80"/>
      <c r="YP1366" s="80"/>
      <c r="YQ1366" s="80"/>
      <c r="YR1366" s="80"/>
      <c r="YS1366" s="80"/>
      <c r="YT1366" s="80"/>
      <c r="YU1366" s="80"/>
      <c r="YV1366" s="80"/>
      <c r="YW1366" s="80"/>
      <c r="YX1366" s="80"/>
      <c r="YY1366" s="80"/>
      <c r="YZ1366" s="80"/>
      <c r="ZA1366" s="80"/>
      <c r="ZB1366" s="80"/>
      <c r="ZC1366" s="80"/>
      <c r="ZD1366" s="80"/>
      <c r="ZE1366" s="80"/>
      <c r="ZF1366" s="80"/>
      <c r="ZG1366" s="80"/>
      <c r="ZH1366" s="80"/>
      <c r="ZI1366" s="80"/>
      <c r="ZJ1366" s="80"/>
      <c r="ZK1366" s="80"/>
      <c r="ZL1366" s="80"/>
      <c r="ZM1366" s="80"/>
      <c r="ZN1366" s="80"/>
      <c r="ZO1366" s="80"/>
      <c r="ZP1366" s="80"/>
      <c r="ZQ1366" s="80"/>
      <c r="ZR1366" s="80"/>
      <c r="ZS1366" s="80"/>
      <c r="ZT1366" s="80"/>
      <c r="ZU1366" s="80"/>
      <c r="ZV1366" s="80"/>
      <c r="ZW1366" s="80"/>
      <c r="ZX1366" s="80"/>
      <c r="ZY1366" s="80"/>
      <c r="ZZ1366" s="80"/>
      <c r="AAA1366" s="80"/>
      <c r="AAB1366" s="80"/>
      <c r="AAC1366" s="80"/>
      <c r="AAD1366" s="80"/>
      <c r="AAE1366" s="80"/>
      <c r="AAF1366" s="80"/>
      <c r="AAG1366" s="80"/>
      <c r="AAH1366" s="80"/>
      <c r="AAI1366" s="80"/>
      <c r="AAJ1366" s="80"/>
      <c r="AAK1366" s="80"/>
      <c r="AAL1366" s="80"/>
      <c r="AAM1366" s="80"/>
      <c r="AAN1366" s="80"/>
      <c r="AAO1366" s="80"/>
      <c r="AAP1366" s="80"/>
      <c r="AAQ1366" s="80"/>
      <c r="AAR1366" s="80"/>
      <c r="AAS1366" s="80"/>
      <c r="AAT1366" s="80"/>
      <c r="AAU1366" s="80"/>
      <c r="AAV1366" s="80"/>
      <c r="AAW1366" s="80"/>
      <c r="AAX1366" s="80"/>
      <c r="AAY1366" s="80"/>
      <c r="AAZ1366" s="80"/>
      <c r="ABA1366" s="80"/>
      <c r="ABB1366" s="80"/>
      <c r="ABC1366" s="80"/>
      <c r="ABD1366" s="80"/>
      <c r="ABE1366" s="80"/>
      <c r="ABF1366" s="80"/>
      <c r="ABG1366" s="80"/>
      <c r="ABH1366" s="80"/>
      <c r="ABI1366" s="80"/>
      <c r="ABJ1366" s="80"/>
      <c r="ABK1366" s="80"/>
      <c r="ABL1366" s="80"/>
      <c r="ABM1366" s="80"/>
      <c r="ABN1366" s="80"/>
      <c r="ABO1366" s="80"/>
      <c r="ABP1366" s="80"/>
      <c r="ABQ1366" s="80"/>
      <c r="ABR1366" s="80"/>
      <c r="ABS1366" s="80"/>
      <c r="ABT1366" s="80"/>
      <c r="ABU1366" s="80"/>
      <c r="ABV1366" s="80"/>
      <c r="ABW1366" s="80"/>
      <c r="ABX1366" s="80"/>
      <c r="ABY1366" s="80"/>
      <c r="ABZ1366" s="80"/>
      <c r="ACA1366" s="80"/>
      <c r="ACB1366" s="80"/>
      <c r="ACC1366" s="80"/>
      <c r="ACD1366" s="80"/>
      <c r="ACE1366" s="80"/>
      <c r="ACF1366" s="80"/>
      <c r="ACG1366" s="80"/>
      <c r="ACH1366" s="80"/>
      <c r="ACI1366" s="80"/>
      <c r="ACJ1366" s="80"/>
      <c r="ACK1366" s="80"/>
      <c r="ACL1366" s="80"/>
      <c r="ACM1366" s="80"/>
      <c r="ACN1366" s="80"/>
      <c r="ACO1366" s="80"/>
      <c r="ACP1366" s="80"/>
      <c r="ACQ1366" s="80"/>
      <c r="ACR1366" s="80"/>
      <c r="ACS1366" s="80"/>
      <c r="ACT1366" s="80"/>
      <c r="ACU1366" s="80"/>
      <c r="ACV1366" s="80"/>
      <c r="ACW1366" s="80"/>
      <c r="ACX1366" s="80"/>
      <c r="ACY1366" s="80"/>
      <c r="ACZ1366" s="80"/>
      <c r="ADA1366" s="80"/>
      <c r="ADB1366" s="80"/>
      <c r="ADC1366" s="80"/>
      <c r="ADD1366" s="80"/>
      <c r="ADE1366" s="80"/>
      <c r="ADF1366" s="80"/>
      <c r="ADG1366" s="80"/>
      <c r="ADH1366" s="80"/>
      <c r="ADI1366" s="80"/>
      <c r="ADJ1366" s="80"/>
      <c r="ADK1366" s="80"/>
      <c r="ADL1366" s="80"/>
      <c r="ADM1366" s="80"/>
      <c r="ADN1366" s="80"/>
      <c r="ADO1366" s="80"/>
      <c r="ADP1366" s="80"/>
      <c r="ADQ1366" s="80"/>
      <c r="ADR1366" s="80"/>
      <c r="ADS1366" s="80"/>
      <c r="ADT1366" s="80"/>
      <c r="ADU1366" s="80"/>
      <c r="ADV1366" s="80"/>
      <c r="ADW1366" s="80"/>
      <c r="ADX1366" s="80"/>
      <c r="ADY1366" s="80"/>
      <c r="ADZ1366" s="80"/>
      <c r="AEA1366" s="80"/>
      <c r="AEB1366" s="80"/>
      <c r="AEC1366" s="80"/>
      <c r="AED1366" s="80"/>
      <c r="AEE1366" s="80"/>
      <c r="AEF1366" s="80"/>
      <c r="AEG1366" s="80"/>
      <c r="AEH1366" s="80"/>
      <c r="AEI1366" s="80"/>
      <c r="AEJ1366" s="80"/>
      <c r="AEK1366" s="80"/>
      <c r="AEL1366" s="80"/>
      <c r="AEM1366" s="80"/>
      <c r="AEN1366" s="80"/>
      <c r="AEO1366" s="80"/>
      <c r="AEP1366" s="80"/>
      <c r="AEQ1366" s="80"/>
      <c r="AER1366" s="80"/>
      <c r="AES1366" s="80"/>
      <c r="AET1366" s="80"/>
      <c r="AEU1366" s="80"/>
      <c r="AEV1366" s="80"/>
      <c r="AEW1366" s="80"/>
      <c r="AEX1366" s="80"/>
      <c r="AEY1366" s="80"/>
      <c r="AEZ1366" s="80"/>
      <c r="AFA1366" s="80"/>
      <c r="AFB1366" s="80"/>
      <c r="AFC1366" s="80"/>
      <c r="AFD1366" s="80"/>
      <c r="AFE1366" s="80"/>
      <c r="AFF1366" s="80"/>
      <c r="AFG1366" s="80"/>
      <c r="AFH1366" s="80"/>
      <c r="AFI1366" s="80"/>
      <c r="AFJ1366" s="80"/>
      <c r="AFK1366" s="80"/>
      <c r="AFL1366" s="80"/>
      <c r="AFM1366" s="80"/>
      <c r="AFN1366" s="80"/>
      <c r="AFO1366" s="80"/>
      <c r="AFP1366" s="80"/>
      <c r="AFQ1366" s="80"/>
      <c r="AFR1366" s="80"/>
      <c r="AFS1366" s="80"/>
      <c r="AFT1366" s="80"/>
      <c r="AFU1366" s="80"/>
      <c r="AFV1366" s="80"/>
      <c r="AFW1366" s="80"/>
      <c r="AFX1366" s="80"/>
      <c r="AFY1366" s="80"/>
      <c r="AFZ1366" s="80"/>
      <c r="AGA1366" s="80"/>
      <c r="AGB1366" s="80"/>
      <c r="AGC1366" s="80"/>
      <c r="AGD1366" s="80"/>
      <c r="AGE1366" s="80"/>
      <c r="AGF1366" s="80"/>
      <c r="AGG1366" s="80"/>
      <c r="AGH1366" s="80"/>
      <c r="AGI1366" s="80"/>
      <c r="AGJ1366" s="80"/>
      <c r="AGK1366" s="80"/>
      <c r="AGL1366" s="80"/>
      <c r="AGM1366" s="80"/>
      <c r="AGN1366" s="80"/>
      <c r="AGO1366" s="80"/>
      <c r="AGP1366" s="80"/>
      <c r="AGQ1366" s="80"/>
      <c r="AGR1366" s="80"/>
      <c r="AGS1366" s="80"/>
      <c r="AGT1366" s="80"/>
      <c r="AGU1366" s="80"/>
      <c r="AGV1366" s="80"/>
      <c r="AGW1366" s="80"/>
      <c r="AGX1366" s="80"/>
      <c r="AGY1366" s="80"/>
      <c r="AGZ1366" s="80"/>
      <c r="AHA1366" s="80"/>
      <c r="AHB1366" s="80"/>
      <c r="AHC1366" s="80"/>
      <c r="AHD1366" s="80"/>
      <c r="AHE1366" s="80"/>
      <c r="AHF1366" s="80"/>
      <c r="AHG1366" s="80"/>
      <c r="AHH1366" s="80"/>
      <c r="AHI1366" s="80"/>
      <c r="AHJ1366" s="80"/>
      <c r="AHK1366" s="80"/>
      <c r="AHL1366" s="80"/>
      <c r="AHM1366" s="80"/>
      <c r="AHN1366" s="80"/>
      <c r="AHO1366" s="80"/>
      <c r="AHP1366" s="80"/>
      <c r="AHQ1366" s="80"/>
      <c r="AHR1366" s="80"/>
      <c r="AHS1366" s="80"/>
      <c r="AHT1366" s="80"/>
      <c r="AHU1366" s="80"/>
      <c r="AHV1366" s="80"/>
      <c r="AHW1366" s="80"/>
      <c r="AHX1366" s="80"/>
      <c r="AHY1366" s="80"/>
      <c r="AHZ1366" s="80"/>
      <c r="AIA1366" s="80"/>
      <c r="AIB1366" s="80"/>
      <c r="AIC1366" s="80"/>
      <c r="AID1366" s="80"/>
      <c r="AIE1366" s="80"/>
      <c r="AIF1366" s="80"/>
      <c r="AIG1366" s="80"/>
      <c r="AIH1366" s="80"/>
      <c r="AII1366" s="80"/>
      <c r="AIJ1366" s="80"/>
      <c r="AIK1366" s="80"/>
      <c r="AIL1366" s="80"/>
      <c r="AIM1366" s="80"/>
      <c r="AIN1366" s="80"/>
      <c r="AIO1366" s="80"/>
      <c r="AIP1366" s="80"/>
      <c r="AIQ1366" s="80"/>
      <c r="AIR1366" s="80"/>
      <c r="AIS1366" s="80"/>
      <c r="AIT1366" s="80"/>
      <c r="AIU1366" s="80"/>
      <c r="AIV1366" s="80"/>
      <c r="AIW1366" s="80"/>
      <c r="AIX1366" s="80"/>
      <c r="AIY1366" s="80"/>
      <c r="AIZ1366" s="80"/>
      <c r="AJA1366" s="80"/>
      <c r="AJB1366" s="80"/>
      <c r="AJC1366" s="80"/>
      <c r="AJD1366" s="80"/>
      <c r="AJE1366" s="80"/>
      <c r="AJF1366" s="80"/>
      <c r="AJG1366" s="80"/>
      <c r="AJH1366" s="80"/>
      <c r="AJI1366" s="80"/>
      <c r="AJJ1366" s="80"/>
      <c r="AJK1366" s="80"/>
      <c r="AJL1366" s="80"/>
      <c r="AJM1366" s="80"/>
      <c r="AJN1366" s="80"/>
      <c r="AJO1366" s="80"/>
      <c r="AJP1366" s="80"/>
      <c r="AJQ1366" s="80"/>
      <c r="AJR1366" s="80"/>
      <c r="AJS1366" s="80"/>
      <c r="AJT1366" s="80"/>
      <c r="AJU1366" s="80"/>
      <c r="AJV1366" s="80"/>
      <c r="AJW1366" s="80"/>
      <c r="AJX1366" s="80"/>
      <c r="AJY1366" s="80"/>
      <c r="AJZ1366" s="80"/>
      <c r="AKA1366" s="80"/>
      <c r="AKB1366" s="80"/>
      <c r="AKC1366" s="80"/>
      <c r="AKD1366" s="80"/>
      <c r="AKE1366" s="80"/>
      <c r="AKF1366" s="80"/>
      <c r="AKG1366" s="80"/>
      <c r="AKH1366" s="80"/>
      <c r="AKI1366" s="80"/>
      <c r="AKJ1366" s="80"/>
      <c r="AKK1366" s="80"/>
      <c r="AKL1366" s="80"/>
      <c r="AKM1366" s="80"/>
      <c r="AKN1366" s="80"/>
      <c r="AKO1366" s="80"/>
      <c r="AKP1366" s="80"/>
      <c r="AKQ1366" s="80"/>
      <c r="AKR1366" s="80"/>
      <c r="AKS1366" s="80"/>
      <c r="AKT1366" s="80"/>
      <c r="AKU1366" s="80"/>
      <c r="AKV1366" s="80"/>
      <c r="AKW1366" s="80"/>
      <c r="AKX1366" s="80"/>
      <c r="AKY1366" s="80"/>
      <c r="AKZ1366" s="80"/>
      <c r="ALA1366" s="80"/>
      <c r="ALB1366" s="80"/>
      <c r="ALC1366" s="80"/>
      <c r="ALD1366" s="80"/>
      <c r="ALE1366" s="80"/>
      <c r="ALF1366" s="80"/>
      <c r="ALG1366" s="80"/>
      <c r="ALH1366" s="80"/>
      <c r="ALI1366" s="80"/>
      <c r="ALJ1366" s="80"/>
      <c r="ALK1366" s="80"/>
      <c r="ALL1366" s="80"/>
      <c r="ALM1366" s="80"/>
      <c r="ALN1366" s="80"/>
      <c r="ALO1366" s="80"/>
      <c r="ALP1366" s="80"/>
      <c r="ALQ1366" s="80"/>
      <c r="ALR1366" s="80"/>
      <c r="ALS1366" s="80"/>
      <c r="ALT1366" s="80"/>
      <c r="ALU1366" s="80"/>
      <c r="ALV1366" s="80"/>
      <c r="ALW1366" s="80"/>
      <c r="ALX1366" s="80"/>
      <c r="ALY1366" s="80"/>
      <c r="ALZ1366" s="80"/>
      <c r="AMA1366" s="80"/>
      <c r="AMB1366" s="80"/>
      <c r="AMC1366" s="80"/>
      <c r="AMD1366" s="80"/>
      <c r="AME1366" s="80"/>
      <c r="AMF1366" s="80"/>
      <c r="AMG1366" s="80"/>
      <c r="AMH1366" s="80"/>
      <c r="AMI1366" s="80"/>
      <c r="AMJ1366" s="80"/>
      <c r="AMK1366" s="80"/>
    </row>
    <row r="1367" spans="1:1025" s="107" customFormat="1" ht="42.75" customHeight="1" x14ac:dyDescent="0.3">
      <c r="A1367" s="134"/>
      <c r="B1367" s="4"/>
      <c r="C1367" s="76">
        <v>4</v>
      </c>
      <c r="D1367" s="75" t="s">
        <v>377</v>
      </c>
      <c r="E1367" s="76">
        <v>1972</v>
      </c>
      <c r="F1367" s="76"/>
      <c r="G1367" s="76" t="s">
        <v>34</v>
      </c>
      <c r="H1367" s="76">
        <v>2</v>
      </c>
      <c r="I1367" s="81">
        <v>1920</v>
      </c>
      <c r="J1367" s="81">
        <v>741.2</v>
      </c>
      <c r="K1367" s="78" t="s">
        <v>45</v>
      </c>
      <c r="L1367" s="72">
        <f>I1367*O1367</f>
        <v>856915.2</v>
      </c>
      <c r="M1367" s="72">
        <f>I1367*P1367</f>
        <v>34444.800000000003</v>
      </c>
      <c r="N1367" s="72">
        <f t="shared" ref="N1367:N1369" si="143">L1367+M1367</f>
        <v>891360</v>
      </c>
      <c r="O1367" s="72">
        <v>446.31</v>
      </c>
      <c r="P1367" s="72">
        <v>17.940000000000001</v>
      </c>
      <c r="Q1367" s="79">
        <v>2018</v>
      </c>
      <c r="R1367" s="79">
        <v>2019</v>
      </c>
      <c r="S1367" s="146" t="s">
        <v>37</v>
      </c>
      <c r="T1367" s="146" t="s">
        <v>265</v>
      </c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80"/>
      <c r="AF1367" s="80"/>
      <c r="AG1367" s="80"/>
      <c r="AH1367" s="80"/>
      <c r="AI1367" s="80"/>
      <c r="AJ1367" s="80"/>
      <c r="AK1367" s="80"/>
      <c r="AL1367" s="80"/>
      <c r="AM1367" s="80"/>
      <c r="AN1367" s="80"/>
      <c r="AO1367" s="80"/>
      <c r="AP1367" s="80"/>
      <c r="AQ1367" s="80"/>
      <c r="AR1367" s="80"/>
      <c r="AS1367" s="80"/>
      <c r="AT1367" s="80"/>
      <c r="AU1367" s="80"/>
      <c r="AV1367" s="80"/>
      <c r="AW1367" s="80"/>
      <c r="AX1367" s="80"/>
      <c r="AY1367" s="80"/>
      <c r="AZ1367" s="80"/>
      <c r="BA1367" s="80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A1367" s="80"/>
      <c r="CB1367" s="80"/>
      <c r="CC1367" s="80"/>
      <c r="CD1367" s="80"/>
      <c r="CE1367" s="80"/>
      <c r="CF1367" s="80"/>
      <c r="CG1367" s="80"/>
      <c r="CH1367" s="80"/>
      <c r="CI1367" s="80"/>
      <c r="CJ1367" s="80"/>
      <c r="CK1367" s="80"/>
      <c r="CL1367" s="80"/>
      <c r="CM1367" s="80"/>
      <c r="CN1367" s="80"/>
      <c r="CO1367" s="80"/>
      <c r="CP1367" s="80"/>
      <c r="CQ1367" s="80"/>
      <c r="CR1367" s="80"/>
      <c r="CS1367" s="80"/>
      <c r="CT1367" s="80"/>
      <c r="CU1367" s="80"/>
      <c r="CV1367" s="80"/>
      <c r="CW1367" s="80"/>
      <c r="CX1367" s="80"/>
      <c r="CY1367" s="80"/>
      <c r="CZ1367" s="80"/>
      <c r="DA1367" s="80"/>
      <c r="DB1367" s="80"/>
      <c r="DC1367" s="80"/>
      <c r="DD1367" s="80"/>
      <c r="DE1367" s="80"/>
      <c r="DF1367" s="80"/>
      <c r="DG1367" s="80"/>
      <c r="DH1367" s="80"/>
      <c r="DI1367" s="80"/>
      <c r="DJ1367" s="80"/>
      <c r="DK1367" s="80"/>
      <c r="DL1367" s="80"/>
      <c r="DM1367" s="80"/>
      <c r="DN1367" s="80"/>
      <c r="DO1367" s="80"/>
      <c r="DP1367" s="80"/>
      <c r="DQ1367" s="80"/>
      <c r="DR1367" s="80"/>
      <c r="DS1367" s="80"/>
      <c r="DT1367" s="80"/>
      <c r="DU1367" s="80"/>
      <c r="DV1367" s="80"/>
      <c r="DW1367" s="80"/>
      <c r="DX1367" s="80"/>
      <c r="DY1367" s="80"/>
      <c r="DZ1367" s="80"/>
      <c r="EA1367" s="80"/>
      <c r="EB1367" s="80"/>
      <c r="EC1367" s="80"/>
      <c r="ED1367" s="80"/>
      <c r="EE1367" s="80"/>
      <c r="EF1367" s="80"/>
      <c r="EG1367" s="80"/>
      <c r="EH1367" s="80"/>
      <c r="EI1367" s="80"/>
      <c r="EJ1367" s="80"/>
      <c r="EK1367" s="80"/>
      <c r="EL1367" s="80"/>
      <c r="EM1367" s="80"/>
      <c r="EN1367" s="80"/>
      <c r="EO1367" s="80"/>
      <c r="EP1367" s="80"/>
      <c r="EQ1367" s="80"/>
      <c r="ER1367" s="80"/>
      <c r="ES1367" s="80"/>
      <c r="ET1367" s="80"/>
      <c r="EU1367" s="80"/>
      <c r="EV1367" s="80"/>
      <c r="EW1367" s="80"/>
      <c r="EX1367" s="80"/>
      <c r="EY1367" s="80"/>
      <c r="EZ1367" s="80"/>
      <c r="FA1367" s="80"/>
      <c r="FB1367" s="80"/>
      <c r="FC1367" s="80"/>
      <c r="FD1367" s="80"/>
      <c r="FE1367" s="80"/>
      <c r="FF1367" s="80"/>
      <c r="FG1367" s="80"/>
      <c r="FH1367" s="80"/>
      <c r="FI1367" s="80"/>
      <c r="FJ1367" s="80"/>
      <c r="FK1367" s="80"/>
      <c r="FL1367" s="80"/>
      <c r="FM1367" s="80"/>
      <c r="FN1367" s="80"/>
      <c r="FO1367" s="80"/>
      <c r="FP1367" s="80"/>
      <c r="FQ1367" s="80"/>
      <c r="FR1367" s="80"/>
      <c r="FS1367" s="80"/>
      <c r="FT1367" s="80"/>
      <c r="FU1367" s="80"/>
      <c r="FV1367" s="80"/>
      <c r="FW1367" s="80"/>
      <c r="FX1367" s="80"/>
      <c r="FY1367" s="80"/>
      <c r="FZ1367" s="80"/>
      <c r="GA1367" s="80"/>
      <c r="GB1367" s="80"/>
      <c r="GC1367" s="80"/>
      <c r="GD1367" s="80"/>
      <c r="GE1367" s="80"/>
      <c r="GF1367" s="80"/>
      <c r="GG1367" s="80"/>
      <c r="GH1367" s="80"/>
      <c r="GI1367" s="80"/>
      <c r="GJ1367" s="80"/>
      <c r="GK1367" s="80"/>
      <c r="GL1367" s="80"/>
      <c r="GM1367" s="80"/>
      <c r="GN1367" s="80"/>
      <c r="GO1367" s="80"/>
      <c r="GP1367" s="80"/>
      <c r="GQ1367" s="80"/>
      <c r="GR1367" s="80"/>
      <c r="GS1367" s="80"/>
      <c r="GT1367" s="80"/>
      <c r="GU1367" s="80"/>
      <c r="GV1367" s="80"/>
      <c r="GW1367" s="80"/>
      <c r="GX1367" s="80"/>
      <c r="GY1367" s="80"/>
      <c r="GZ1367" s="80"/>
      <c r="HA1367" s="80"/>
      <c r="HB1367" s="80"/>
      <c r="HC1367" s="80"/>
      <c r="HD1367" s="80"/>
      <c r="HE1367" s="80"/>
      <c r="HF1367" s="80"/>
      <c r="HG1367" s="80"/>
      <c r="HH1367" s="80"/>
      <c r="HI1367" s="80"/>
      <c r="HJ1367" s="80"/>
      <c r="HK1367" s="80"/>
      <c r="HL1367" s="80"/>
      <c r="HM1367" s="80"/>
      <c r="HN1367" s="80"/>
      <c r="HO1367" s="80"/>
      <c r="HP1367" s="80"/>
      <c r="HQ1367" s="80"/>
      <c r="HR1367" s="80"/>
      <c r="HS1367" s="80"/>
      <c r="HT1367" s="80"/>
      <c r="HU1367" s="80"/>
      <c r="HV1367" s="80"/>
      <c r="HW1367" s="80"/>
      <c r="HX1367" s="80"/>
      <c r="HY1367" s="80"/>
      <c r="HZ1367" s="80"/>
      <c r="IA1367" s="80"/>
      <c r="IB1367" s="80"/>
      <c r="IC1367" s="80"/>
      <c r="ID1367" s="80"/>
      <c r="IE1367" s="80"/>
      <c r="IF1367" s="80"/>
      <c r="IG1367" s="80"/>
      <c r="IH1367" s="80"/>
      <c r="II1367" s="80"/>
      <c r="IJ1367" s="80"/>
      <c r="IK1367" s="80"/>
      <c r="IL1367" s="80"/>
      <c r="IM1367" s="80"/>
      <c r="IN1367" s="80"/>
      <c r="IO1367" s="80"/>
      <c r="IP1367" s="80"/>
      <c r="IQ1367" s="80"/>
      <c r="IR1367" s="80"/>
      <c r="IS1367" s="80"/>
      <c r="IT1367" s="80"/>
      <c r="IU1367" s="80"/>
      <c r="IV1367" s="80"/>
      <c r="IW1367" s="80"/>
      <c r="IX1367" s="80"/>
      <c r="IY1367" s="80"/>
      <c r="IZ1367" s="80"/>
      <c r="JA1367" s="80"/>
      <c r="JB1367" s="80"/>
      <c r="JC1367" s="80"/>
      <c r="JD1367" s="80"/>
      <c r="JE1367" s="80"/>
      <c r="JF1367" s="80"/>
      <c r="JG1367" s="80"/>
      <c r="JH1367" s="80"/>
      <c r="JI1367" s="80"/>
      <c r="JJ1367" s="80"/>
      <c r="JK1367" s="80"/>
      <c r="JL1367" s="80"/>
      <c r="JM1367" s="80"/>
      <c r="JN1367" s="80"/>
      <c r="JO1367" s="80"/>
      <c r="JP1367" s="80"/>
      <c r="JQ1367" s="80"/>
      <c r="JR1367" s="80"/>
      <c r="JS1367" s="80"/>
      <c r="JT1367" s="80"/>
      <c r="JU1367" s="80"/>
      <c r="JV1367" s="80"/>
      <c r="JW1367" s="80"/>
      <c r="JX1367" s="80"/>
      <c r="JY1367" s="80"/>
      <c r="JZ1367" s="80"/>
      <c r="KA1367" s="80"/>
      <c r="KB1367" s="80"/>
      <c r="KC1367" s="80"/>
      <c r="KD1367" s="80"/>
      <c r="KE1367" s="80"/>
      <c r="KF1367" s="80"/>
      <c r="KG1367" s="80"/>
      <c r="KH1367" s="80"/>
      <c r="KI1367" s="80"/>
      <c r="KJ1367" s="80"/>
      <c r="KK1367" s="80"/>
      <c r="KL1367" s="80"/>
      <c r="KM1367" s="80"/>
      <c r="KN1367" s="80"/>
      <c r="KO1367" s="80"/>
      <c r="KP1367" s="80"/>
      <c r="KQ1367" s="80"/>
      <c r="KR1367" s="80"/>
      <c r="KS1367" s="80"/>
      <c r="KT1367" s="80"/>
      <c r="KU1367" s="80"/>
      <c r="KV1367" s="80"/>
      <c r="KW1367" s="80"/>
      <c r="KX1367" s="80"/>
      <c r="KY1367" s="80"/>
      <c r="KZ1367" s="80"/>
      <c r="LA1367" s="80"/>
      <c r="LB1367" s="80"/>
      <c r="LC1367" s="80"/>
      <c r="LD1367" s="80"/>
      <c r="LE1367" s="80"/>
      <c r="LF1367" s="80"/>
      <c r="LG1367" s="80"/>
      <c r="LH1367" s="80"/>
      <c r="LI1367" s="80"/>
      <c r="LJ1367" s="80"/>
      <c r="LK1367" s="80"/>
      <c r="LL1367" s="80"/>
      <c r="LM1367" s="80"/>
      <c r="LN1367" s="80"/>
      <c r="LO1367" s="80"/>
      <c r="LP1367" s="80"/>
      <c r="LQ1367" s="80"/>
      <c r="LR1367" s="80"/>
      <c r="LS1367" s="80"/>
      <c r="LT1367" s="80"/>
      <c r="LU1367" s="80"/>
      <c r="LV1367" s="80"/>
      <c r="LW1367" s="80"/>
      <c r="LX1367" s="80"/>
      <c r="LY1367" s="80"/>
      <c r="LZ1367" s="80"/>
      <c r="MA1367" s="80"/>
      <c r="MB1367" s="80"/>
      <c r="MC1367" s="80"/>
      <c r="MD1367" s="80"/>
      <c r="ME1367" s="80"/>
      <c r="MF1367" s="80"/>
      <c r="MG1367" s="80"/>
      <c r="MH1367" s="80"/>
      <c r="MI1367" s="80"/>
      <c r="MJ1367" s="80"/>
      <c r="MK1367" s="80"/>
      <c r="ML1367" s="80"/>
      <c r="MM1367" s="80"/>
      <c r="MN1367" s="80"/>
      <c r="MO1367" s="80"/>
      <c r="MP1367" s="80"/>
      <c r="MQ1367" s="80"/>
      <c r="MR1367" s="80"/>
      <c r="MS1367" s="80"/>
      <c r="MT1367" s="80"/>
      <c r="MU1367" s="80"/>
      <c r="MV1367" s="80"/>
      <c r="MW1367" s="80"/>
      <c r="MX1367" s="80"/>
      <c r="MY1367" s="80"/>
      <c r="MZ1367" s="80"/>
      <c r="NA1367" s="80"/>
      <c r="NB1367" s="80"/>
      <c r="NC1367" s="80"/>
      <c r="ND1367" s="80"/>
      <c r="NE1367" s="80"/>
      <c r="NF1367" s="80"/>
      <c r="NG1367" s="80"/>
      <c r="NH1367" s="80"/>
      <c r="NI1367" s="80"/>
      <c r="NJ1367" s="80"/>
      <c r="NK1367" s="80"/>
      <c r="NL1367" s="80"/>
      <c r="NM1367" s="80"/>
      <c r="NN1367" s="80"/>
      <c r="NO1367" s="80"/>
      <c r="NP1367" s="80"/>
      <c r="NQ1367" s="80"/>
      <c r="NR1367" s="80"/>
      <c r="NS1367" s="80"/>
      <c r="NT1367" s="80"/>
      <c r="NU1367" s="80"/>
      <c r="NV1367" s="80"/>
      <c r="NW1367" s="80"/>
      <c r="NX1367" s="80"/>
      <c r="NY1367" s="80"/>
      <c r="NZ1367" s="80"/>
      <c r="OA1367" s="80"/>
      <c r="OB1367" s="80"/>
      <c r="OC1367" s="80"/>
      <c r="OD1367" s="80"/>
      <c r="OE1367" s="80"/>
      <c r="OF1367" s="80"/>
      <c r="OG1367" s="80"/>
      <c r="OH1367" s="80"/>
      <c r="OI1367" s="80"/>
      <c r="OJ1367" s="80"/>
      <c r="OK1367" s="80"/>
      <c r="OL1367" s="80"/>
      <c r="OM1367" s="80"/>
      <c r="ON1367" s="80"/>
      <c r="OO1367" s="80"/>
      <c r="OP1367" s="80"/>
      <c r="OQ1367" s="80"/>
      <c r="OR1367" s="80"/>
      <c r="OS1367" s="80"/>
      <c r="OT1367" s="80"/>
      <c r="OU1367" s="80"/>
      <c r="OV1367" s="80"/>
      <c r="OW1367" s="80"/>
      <c r="OX1367" s="80"/>
      <c r="OY1367" s="80"/>
      <c r="OZ1367" s="80"/>
      <c r="PA1367" s="80"/>
      <c r="PB1367" s="80"/>
      <c r="PC1367" s="80"/>
      <c r="PD1367" s="80"/>
      <c r="PE1367" s="80"/>
      <c r="PF1367" s="80"/>
      <c r="PG1367" s="80"/>
      <c r="PH1367" s="80"/>
      <c r="PI1367" s="80"/>
      <c r="PJ1367" s="80"/>
      <c r="PK1367" s="80"/>
      <c r="PL1367" s="80"/>
      <c r="PM1367" s="80"/>
      <c r="PN1367" s="80"/>
      <c r="PO1367" s="80"/>
      <c r="PP1367" s="80"/>
      <c r="PQ1367" s="80"/>
      <c r="PR1367" s="80"/>
      <c r="PS1367" s="80"/>
      <c r="PT1367" s="80"/>
      <c r="PU1367" s="80"/>
      <c r="PV1367" s="80"/>
      <c r="PW1367" s="80"/>
      <c r="PX1367" s="80"/>
      <c r="PY1367" s="80"/>
      <c r="PZ1367" s="80"/>
      <c r="QA1367" s="80"/>
      <c r="QB1367" s="80"/>
      <c r="QC1367" s="80"/>
      <c r="QD1367" s="80"/>
      <c r="QE1367" s="80"/>
      <c r="QF1367" s="80"/>
      <c r="QG1367" s="80"/>
      <c r="QH1367" s="80"/>
      <c r="QI1367" s="80"/>
      <c r="QJ1367" s="80"/>
      <c r="QK1367" s="80"/>
      <c r="QL1367" s="80"/>
      <c r="QM1367" s="80"/>
      <c r="QN1367" s="80"/>
      <c r="QO1367" s="80"/>
      <c r="QP1367" s="80"/>
      <c r="QQ1367" s="80"/>
      <c r="QR1367" s="80"/>
      <c r="QS1367" s="80"/>
      <c r="QT1367" s="80"/>
      <c r="QU1367" s="80"/>
      <c r="QV1367" s="80"/>
      <c r="QW1367" s="80"/>
      <c r="QX1367" s="80"/>
      <c r="QY1367" s="80"/>
      <c r="QZ1367" s="80"/>
      <c r="RA1367" s="80"/>
      <c r="RB1367" s="80"/>
      <c r="RC1367" s="80"/>
      <c r="RD1367" s="80"/>
      <c r="RE1367" s="80"/>
      <c r="RF1367" s="80"/>
      <c r="RG1367" s="80"/>
      <c r="RH1367" s="80"/>
      <c r="RI1367" s="80"/>
      <c r="RJ1367" s="80"/>
      <c r="RK1367" s="80"/>
      <c r="RL1367" s="80"/>
      <c r="RM1367" s="80"/>
      <c r="RN1367" s="80"/>
      <c r="RO1367" s="80"/>
      <c r="RP1367" s="80"/>
      <c r="RQ1367" s="80"/>
      <c r="RR1367" s="80"/>
      <c r="RS1367" s="80"/>
      <c r="RT1367" s="80"/>
      <c r="RU1367" s="80"/>
      <c r="RV1367" s="80"/>
      <c r="RW1367" s="80"/>
      <c r="RX1367" s="80"/>
      <c r="RY1367" s="80"/>
      <c r="RZ1367" s="80"/>
      <c r="SA1367" s="80"/>
      <c r="SB1367" s="80"/>
      <c r="SC1367" s="80"/>
      <c r="SD1367" s="80"/>
      <c r="SE1367" s="80"/>
      <c r="SF1367" s="80"/>
      <c r="SG1367" s="80"/>
      <c r="SH1367" s="80"/>
      <c r="SI1367" s="80"/>
      <c r="SJ1367" s="80"/>
      <c r="SK1367" s="80"/>
      <c r="SL1367" s="80"/>
      <c r="SM1367" s="80"/>
      <c r="SN1367" s="80"/>
      <c r="SO1367" s="80"/>
      <c r="SP1367" s="80"/>
      <c r="SQ1367" s="80"/>
      <c r="SR1367" s="80"/>
      <c r="SS1367" s="80"/>
      <c r="ST1367" s="80"/>
      <c r="SU1367" s="80"/>
      <c r="SV1367" s="80"/>
      <c r="SW1367" s="80"/>
      <c r="SX1367" s="80"/>
      <c r="SY1367" s="80"/>
      <c r="SZ1367" s="80"/>
      <c r="TA1367" s="80"/>
      <c r="TB1367" s="80"/>
      <c r="TC1367" s="80"/>
      <c r="TD1367" s="80"/>
      <c r="TE1367" s="80"/>
      <c r="TF1367" s="80"/>
      <c r="TG1367" s="80"/>
      <c r="TH1367" s="80"/>
      <c r="TI1367" s="80"/>
      <c r="TJ1367" s="80"/>
      <c r="TK1367" s="80"/>
      <c r="TL1367" s="80"/>
      <c r="TM1367" s="80"/>
      <c r="TN1367" s="80"/>
      <c r="TO1367" s="80"/>
      <c r="TP1367" s="80"/>
      <c r="TQ1367" s="80"/>
      <c r="TR1367" s="80"/>
      <c r="TS1367" s="80"/>
      <c r="TT1367" s="80"/>
      <c r="TU1367" s="80"/>
      <c r="TV1367" s="80"/>
      <c r="TW1367" s="80"/>
      <c r="TX1367" s="80"/>
      <c r="TY1367" s="80"/>
      <c r="TZ1367" s="80"/>
      <c r="UA1367" s="80"/>
      <c r="UB1367" s="80"/>
      <c r="UC1367" s="80"/>
      <c r="UD1367" s="80"/>
      <c r="UE1367" s="80"/>
      <c r="UF1367" s="80"/>
      <c r="UG1367" s="80"/>
      <c r="UH1367" s="80"/>
      <c r="UI1367" s="80"/>
      <c r="UJ1367" s="80"/>
      <c r="UK1367" s="80"/>
      <c r="UL1367" s="80"/>
      <c r="UM1367" s="80"/>
      <c r="UN1367" s="80"/>
      <c r="UO1367" s="80"/>
      <c r="UP1367" s="80"/>
      <c r="UQ1367" s="80"/>
      <c r="UR1367" s="80"/>
      <c r="US1367" s="80"/>
      <c r="UT1367" s="80"/>
      <c r="UU1367" s="80"/>
      <c r="UV1367" s="80"/>
      <c r="UW1367" s="80"/>
      <c r="UX1367" s="80"/>
      <c r="UY1367" s="80"/>
      <c r="UZ1367" s="80"/>
      <c r="VA1367" s="80"/>
      <c r="VB1367" s="80"/>
      <c r="VC1367" s="80"/>
      <c r="VD1367" s="80"/>
      <c r="VE1367" s="80"/>
      <c r="VF1367" s="80"/>
      <c r="VG1367" s="80"/>
      <c r="VH1367" s="80"/>
      <c r="VI1367" s="80"/>
      <c r="VJ1367" s="80"/>
      <c r="VK1367" s="80"/>
      <c r="VL1367" s="80"/>
      <c r="VM1367" s="80"/>
      <c r="VN1367" s="80"/>
      <c r="VO1367" s="80"/>
      <c r="VP1367" s="80"/>
      <c r="VQ1367" s="80"/>
      <c r="VR1367" s="80"/>
      <c r="VS1367" s="80"/>
      <c r="VT1367" s="80"/>
      <c r="VU1367" s="80"/>
      <c r="VV1367" s="80"/>
      <c r="VW1367" s="80"/>
      <c r="VX1367" s="80"/>
      <c r="VY1367" s="80"/>
      <c r="VZ1367" s="80"/>
      <c r="WA1367" s="80"/>
      <c r="WB1367" s="80"/>
      <c r="WC1367" s="80"/>
      <c r="WD1367" s="80"/>
      <c r="WE1367" s="80"/>
      <c r="WF1367" s="80"/>
      <c r="WG1367" s="80"/>
      <c r="WH1367" s="80"/>
      <c r="WI1367" s="80"/>
      <c r="WJ1367" s="80"/>
      <c r="WK1367" s="80"/>
      <c r="WL1367" s="80"/>
      <c r="WM1367" s="80"/>
      <c r="WN1367" s="80"/>
      <c r="WO1367" s="80"/>
      <c r="WP1367" s="80"/>
      <c r="WQ1367" s="80"/>
      <c r="WR1367" s="80"/>
      <c r="WS1367" s="80"/>
      <c r="WT1367" s="80"/>
      <c r="WU1367" s="80"/>
      <c r="WV1367" s="80"/>
      <c r="WW1367" s="80"/>
      <c r="WX1367" s="80"/>
      <c r="WY1367" s="80"/>
      <c r="WZ1367" s="80"/>
      <c r="XA1367" s="80"/>
      <c r="XB1367" s="80"/>
      <c r="XC1367" s="80"/>
      <c r="XD1367" s="80"/>
      <c r="XE1367" s="80"/>
      <c r="XF1367" s="80"/>
      <c r="XG1367" s="80"/>
      <c r="XH1367" s="80"/>
      <c r="XI1367" s="80"/>
      <c r="XJ1367" s="80"/>
      <c r="XK1367" s="80"/>
      <c r="XL1367" s="80"/>
      <c r="XM1367" s="80"/>
      <c r="XN1367" s="80"/>
      <c r="XO1367" s="80"/>
      <c r="XP1367" s="80"/>
      <c r="XQ1367" s="80"/>
      <c r="XR1367" s="80"/>
      <c r="XS1367" s="80"/>
      <c r="XT1367" s="80"/>
      <c r="XU1367" s="80"/>
      <c r="XV1367" s="80"/>
      <c r="XW1367" s="80"/>
      <c r="XX1367" s="80"/>
      <c r="XY1367" s="80"/>
      <c r="XZ1367" s="80"/>
      <c r="YA1367" s="80"/>
      <c r="YB1367" s="80"/>
      <c r="YC1367" s="80"/>
      <c r="YD1367" s="80"/>
      <c r="YE1367" s="80"/>
      <c r="YF1367" s="80"/>
      <c r="YG1367" s="80"/>
      <c r="YH1367" s="80"/>
      <c r="YI1367" s="80"/>
      <c r="YJ1367" s="80"/>
      <c r="YK1367" s="80"/>
      <c r="YL1367" s="80"/>
      <c r="YM1367" s="80"/>
      <c r="YN1367" s="80"/>
      <c r="YO1367" s="80"/>
      <c r="YP1367" s="80"/>
      <c r="YQ1367" s="80"/>
      <c r="YR1367" s="80"/>
      <c r="YS1367" s="80"/>
      <c r="YT1367" s="80"/>
      <c r="YU1367" s="80"/>
      <c r="YV1367" s="80"/>
      <c r="YW1367" s="80"/>
      <c r="YX1367" s="80"/>
      <c r="YY1367" s="80"/>
      <c r="YZ1367" s="80"/>
      <c r="ZA1367" s="80"/>
      <c r="ZB1367" s="80"/>
      <c r="ZC1367" s="80"/>
      <c r="ZD1367" s="80"/>
      <c r="ZE1367" s="80"/>
      <c r="ZF1367" s="80"/>
      <c r="ZG1367" s="80"/>
      <c r="ZH1367" s="80"/>
      <c r="ZI1367" s="80"/>
      <c r="ZJ1367" s="80"/>
      <c r="ZK1367" s="80"/>
      <c r="ZL1367" s="80"/>
      <c r="ZM1367" s="80"/>
      <c r="ZN1367" s="80"/>
      <c r="ZO1367" s="80"/>
      <c r="ZP1367" s="80"/>
      <c r="ZQ1367" s="80"/>
      <c r="ZR1367" s="80"/>
      <c r="ZS1367" s="80"/>
      <c r="ZT1367" s="80"/>
      <c r="ZU1367" s="80"/>
      <c r="ZV1367" s="80"/>
      <c r="ZW1367" s="80"/>
      <c r="ZX1367" s="80"/>
      <c r="ZY1367" s="80"/>
      <c r="ZZ1367" s="80"/>
      <c r="AAA1367" s="80"/>
      <c r="AAB1367" s="80"/>
      <c r="AAC1367" s="80"/>
      <c r="AAD1367" s="80"/>
      <c r="AAE1367" s="80"/>
      <c r="AAF1367" s="80"/>
      <c r="AAG1367" s="80"/>
      <c r="AAH1367" s="80"/>
      <c r="AAI1367" s="80"/>
      <c r="AAJ1367" s="80"/>
      <c r="AAK1367" s="80"/>
      <c r="AAL1367" s="80"/>
      <c r="AAM1367" s="80"/>
      <c r="AAN1367" s="80"/>
      <c r="AAO1367" s="80"/>
      <c r="AAP1367" s="80"/>
      <c r="AAQ1367" s="80"/>
      <c r="AAR1367" s="80"/>
      <c r="AAS1367" s="80"/>
      <c r="AAT1367" s="80"/>
      <c r="AAU1367" s="80"/>
      <c r="AAV1367" s="80"/>
      <c r="AAW1367" s="80"/>
      <c r="AAX1367" s="80"/>
      <c r="AAY1367" s="80"/>
      <c r="AAZ1367" s="80"/>
      <c r="ABA1367" s="80"/>
      <c r="ABB1367" s="80"/>
      <c r="ABC1367" s="80"/>
      <c r="ABD1367" s="80"/>
      <c r="ABE1367" s="80"/>
      <c r="ABF1367" s="80"/>
      <c r="ABG1367" s="80"/>
      <c r="ABH1367" s="80"/>
      <c r="ABI1367" s="80"/>
      <c r="ABJ1367" s="80"/>
      <c r="ABK1367" s="80"/>
      <c r="ABL1367" s="80"/>
      <c r="ABM1367" s="80"/>
      <c r="ABN1367" s="80"/>
      <c r="ABO1367" s="80"/>
      <c r="ABP1367" s="80"/>
      <c r="ABQ1367" s="80"/>
      <c r="ABR1367" s="80"/>
      <c r="ABS1367" s="80"/>
      <c r="ABT1367" s="80"/>
      <c r="ABU1367" s="80"/>
      <c r="ABV1367" s="80"/>
      <c r="ABW1367" s="80"/>
      <c r="ABX1367" s="80"/>
      <c r="ABY1367" s="80"/>
      <c r="ABZ1367" s="80"/>
      <c r="ACA1367" s="80"/>
      <c r="ACB1367" s="80"/>
      <c r="ACC1367" s="80"/>
      <c r="ACD1367" s="80"/>
      <c r="ACE1367" s="80"/>
      <c r="ACF1367" s="80"/>
      <c r="ACG1367" s="80"/>
      <c r="ACH1367" s="80"/>
      <c r="ACI1367" s="80"/>
      <c r="ACJ1367" s="80"/>
      <c r="ACK1367" s="80"/>
      <c r="ACL1367" s="80"/>
      <c r="ACM1367" s="80"/>
      <c r="ACN1367" s="80"/>
      <c r="ACO1367" s="80"/>
      <c r="ACP1367" s="80"/>
      <c r="ACQ1367" s="80"/>
      <c r="ACR1367" s="80"/>
      <c r="ACS1367" s="80"/>
      <c r="ACT1367" s="80"/>
      <c r="ACU1367" s="80"/>
      <c r="ACV1367" s="80"/>
      <c r="ACW1367" s="80"/>
      <c r="ACX1367" s="80"/>
      <c r="ACY1367" s="80"/>
      <c r="ACZ1367" s="80"/>
      <c r="ADA1367" s="80"/>
      <c r="ADB1367" s="80"/>
      <c r="ADC1367" s="80"/>
      <c r="ADD1367" s="80"/>
      <c r="ADE1367" s="80"/>
      <c r="ADF1367" s="80"/>
      <c r="ADG1367" s="80"/>
      <c r="ADH1367" s="80"/>
      <c r="ADI1367" s="80"/>
      <c r="ADJ1367" s="80"/>
      <c r="ADK1367" s="80"/>
      <c r="ADL1367" s="80"/>
      <c r="ADM1367" s="80"/>
      <c r="ADN1367" s="80"/>
      <c r="ADO1367" s="80"/>
      <c r="ADP1367" s="80"/>
      <c r="ADQ1367" s="80"/>
      <c r="ADR1367" s="80"/>
      <c r="ADS1367" s="80"/>
      <c r="ADT1367" s="80"/>
      <c r="ADU1367" s="80"/>
      <c r="ADV1367" s="80"/>
      <c r="ADW1367" s="80"/>
      <c r="ADX1367" s="80"/>
      <c r="ADY1367" s="80"/>
      <c r="ADZ1367" s="80"/>
      <c r="AEA1367" s="80"/>
      <c r="AEB1367" s="80"/>
      <c r="AEC1367" s="80"/>
      <c r="AED1367" s="80"/>
      <c r="AEE1367" s="80"/>
      <c r="AEF1367" s="80"/>
      <c r="AEG1367" s="80"/>
      <c r="AEH1367" s="80"/>
      <c r="AEI1367" s="80"/>
      <c r="AEJ1367" s="80"/>
      <c r="AEK1367" s="80"/>
      <c r="AEL1367" s="80"/>
      <c r="AEM1367" s="80"/>
      <c r="AEN1367" s="80"/>
      <c r="AEO1367" s="80"/>
      <c r="AEP1367" s="80"/>
      <c r="AEQ1367" s="80"/>
      <c r="AER1367" s="80"/>
      <c r="AES1367" s="80"/>
      <c r="AET1367" s="80"/>
      <c r="AEU1367" s="80"/>
      <c r="AEV1367" s="80"/>
      <c r="AEW1367" s="80"/>
      <c r="AEX1367" s="80"/>
      <c r="AEY1367" s="80"/>
      <c r="AEZ1367" s="80"/>
      <c r="AFA1367" s="80"/>
      <c r="AFB1367" s="80"/>
      <c r="AFC1367" s="80"/>
      <c r="AFD1367" s="80"/>
      <c r="AFE1367" s="80"/>
      <c r="AFF1367" s="80"/>
      <c r="AFG1367" s="80"/>
      <c r="AFH1367" s="80"/>
      <c r="AFI1367" s="80"/>
      <c r="AFJ1367" s="80"/>
      <c r="AFK1367" s="80"/>
      <c r="AFL1367" s="80"/>
      <c r="AFM1367" s="80"/>
      <c r="AFN1367" s="80"/>
      <c r="AFO1367" s="80"/>
      <c r="AFP1367" s="80"/>
      <c r="AFQ1367" s="80"/>
      <c r="AFR1367" s="80"/>
      <c r="AFS1367" s="80"/>
      <c r="AFT1367" s="80"/>
      <c r="AFU1367" s="80"/>
      <c r="AFV1367" s="80"/>
      <c r="AFW1367" s="80"/>
      <c r="AFX1367" s="80"/>
      <c r="AFY1367" s="80"/>
      <c r="AFZ1367" s="80"/>
      <c r="AGA1367" s="80"/>
      <c r="AGB1367" s="80"/>
      <c r="AGC1367" s="80"/>
      <c r="AGD1367" s="80"/>
      <c r="AGE1367" s="80"/>
      <c r="AGF1367" s="80"/>
      <c r="AGG1367" s="80"/>
      <c r="AGH1367" s="80"/>
      <c r="AGI1367" s="80"/>
      <c r="AGJ1367" s="80"/>
      <c r="AGK1367" s="80"/>
      <c r="AGL1367" s="80"/>
      <c r="AGM1367" s="80"/>
      <c r="AGN1367" s="80"/>
      <c r="AGO1367" s="80"/>
      <c r="AGP1367" s="80"/>
      <c r="AGQ1367" s="80"/>
      <c r="AGR1367" s="80"/>
      <c r="AGS1367" s="80"/>
      <c r="AGT1367" s="80"/>
      <c r="AGU1367" s="80"/>
      <c r="AGV1367" s="80"/>
      <c r="AGW1367" s="80"/>
      <c r="AGX1367" s="80"/>
      <c r="AGY1367" s="80"/>
      <c r="AGZ1367" s="80"/>
      <c r="AHA1367" s="80"/>
      <c r="AHB1367" s="80"/>
      <c r="AHC1367" s="80"/>
      <c r="AHD1367" s="80"/>
      <c r="AHE1367" s="80"/>
      <c r="AHF1367" s="80"/>
      <c r="AHG1367" s="80"/>
      <c r="AHH1367" s="80"/>
      <c r="AHI1367" s="80"/>
      <c r="AHJ1367" s="80"/>
      <c r="AHK1367" s="80"/>
      <c r="AHL1367" s="80"/>
      <c r="AHM1367" s="80"/>
      <c r="AHN1367" s="80"/>
      <c r="AHO1367" s="80"/>
      <c r="AHP1367" s="80"/>
      <c r="AHQ1367" s="80"/>
      <c r="AHR1367" s="80"/>
      <c r="AHS1367" s="80"/>
      <c r="AHT1367" s="80"/>
      <c r="AHU1367" s="80"/>
      <c r="AHV1367" s="80"/>
      <c r="AHW1367" s="80"/>
      <c r="AHX1367" s="80"/>
      <c r="AHY1367" s="80"/>
      <c r="AHZ1367" s="80"/>
      <c r="AIA1367" s="80"/>
      <c r="AIB1367" s="80"/>
      <c r="AIC1367" s="80"/>
      <c r="AID1367" s="80"/>
      <c r="AIE1367" s="80"/>
      <c r="AIF1367" s="80"/>
      <c r="AIG1367" s="80"/>
      <c r="AIH1367" s="80"/>
      <c r="AII1367" s="80"/>
      <c r="AIJ1367" s="80"/>
      <c r="AIK1367" s="80"/>
      <c r="AIL1367" s="80"/>
      <c r="AIM1367" s="80"/>
      <c r="AIN1367" s="80"/>
      <c r="AIO1367" s="80"/>
      <c r="AIP1367" s="80"/>
      <c r="AIQ1367" s="80"/>
      <c r="AIR1367" s="80"/>
      <c r="AIS1367" s="80"/>
      <c r="AIT1367" s="80"/>
      <c r="AIU1367" s="80"/>
      <c r="AIV1367" s="80"/>
      <c r="AIW1367" s="80"/>
      <c r="AIX1367" s="80"/>
      <c r="AIY1367" s="80"/>
      <c r="AIZ1367" s="80"/>
      <c r="AJA1367" s="80"/>
      <c r="AJB1367" s="80"/>
      <c r="AJC1367" s="80"/>
      <c r="AJD1367" s="80"/>
      <c r="AJE1367" s="80"/>
      <c r="AJF1367" s="80"/>
      <c r="AJG1367" s="80"/>
      <c r="AJH1367" s="80"/>
      <c r="AJI1367" s="80"/>
      <c r="AJJ1367" s="80"/>
      <c r="AJK1367" s="80"/>
      <c r="AJL1367" s="80"/>
      <c r="AJM1367" s="80"/>
      <c r="AJN1367" s="80"/>
      <c r="AJO1367" s="80"/>
      <c r="AJP1367" s="80"/>
      <c r="AJQ1367" s="80"/>
      <c r="AJR1367" s="80"/>
      <c r="AJS1367" s="80"/>
      <c r="AJT1367" s="80"/>
      <c r="AJU1367" s="80"/>
      <c r="AJV1367" s="80"/>
      <c r="AJW1367" s="80"/>
      <c r="AJX1367" s="80"/>
      <c r="AJY1367" s="80"/>
      <c r="AJZ1367" s="80"/>
      <c r="AKA1367" s="80"/>
      <c r="AKB1367" s="80"/>
      <c r="AKC1367" s="80"/>
      <c r="AKD1367" s="80"/>
      <c r="AKE1367" s="80"/>
      <c r="AKF1367" s="80"/>
      <c r="AKG1367" s="80"/>
      <c r="AKH1367" s="80"/>
      <c r="AKI1367" s="80"/>
      <c r="AKJ1367" s="80"/>
      <c r="AKK1367" s="80"/>
      <c r="AKL1367" s="80"/>
      <c r="AKM1367" s="80"/>
      <c r="AKN1367" s="80"/>
      <c r="AKO1367" s="80"/>
      <c r="AKP1367" s="80"/>
      <c r="AKQ1367" s="80"/>
      <c r="AKR1367" s="80"/>
      <c r="AKS1367" s="80"/>
      <c r="AKT1367" s="80"/>
      <c r="AKU1367" s="80"/>
      <c r="AKV1367" s="80"/>
      <c r="AKW1367" s="80"/>
      <c r="AKX1367" s="80"/>
      <c r="AKY1367" s="80"/>
      <c r="AKZ1367" s="80"/>
      <c r="ALA1367" s="80"/>
      <c r="ALB1367" s="80"/>
      <c r="ALC1367" s="80"/>
      <c r="ALD1367" s="80"/>
      <c r="ALE1367" s="80"/>
      <c r="ALF1367" s="80"/>
      <c r="ALG1367" s="80"/>
      <c r="ALH1367" s="80"/>
      <c r="ALI1367" s="80"/>
      <c r="ALJ1367" s="80"/>
      <c r="ALK1367" s="80"/>
      <c r="ALL1367" s="80"/>
      <c r="ALM1367" s="80"/>
      <c r="ALN1367" s="80"/>
      <c r="ALO1367" s="80"/>
      <c r="ALP1367" s="80"/>
      <c r="ALQ1367" s="80"/>
      <c r="ALR1367" s="80"/>
      <c r="ALS1367" s="80"/>
      <c r="ALT1367" s="80"/>
      <c r="ALU1367" s="80"/>
      <c r="ALV1367" s="80"/>
      <c r="ALW1367" s="80"/>
      <c r="ALX1367" s="80"/>
      <c r="ALY1367" s="80"/>
      <c r="ALZ1367" s="80"/>
      <c r="AMA1367" s="80"/>
      <c r="AMB1367" s="80"/>
      <c r="AMC1367" s="80"/>
      <c r="AMD1367" s="80"/>
      <c r="AME1367" s="80"/>
      <c r="AMF1367" s="80"/>
      <c r="AMG1367" s="80"/>
      <c r="AMH1367" s="80"/>
      <c r="AMI1367" s="80"/>
      <c r="AMJ1367" s="80"/>
      <c r="AMK1367" s="80"/>
    </row>
    <row r="1368" spans="1:1025" s="107" customFormat="1" ht="56.25" x14ac:dyDescent="0.3">
      <c r="A1368" s="134"/>
      <c r="B1368" s="4"/>
      <c r="C1368" s="76"/>
      <c r="D1368" s="75"/>
      <c r="E1368" s="76"/>
      <c r="F1368" s="76"/>
      <c r="G1368" s="75"/>
      <c r="H1368" s="75"/>
      <c r="I1368" s="77"/>
      <c r="J1368" s="77"/>
      <c r="K1368" s="78" t="s">
        <v>35</v>
      </c>
      <c r="L1368" s="72">
        <f>I1367*O1368</f>
        <v>107961.59999999999</v>
      </c>
      <c r="M1368" s="72">
        <f>I1367*P1368</f>
        <v>26476.799999999999</v>
      </c>
      <c r="N1368" s="72">
        <f t="shared" si="143"/>
        <v>134438.39999999999</v>
      </c>
      <c r="O1368" s="72">
        <v>56.23</v>
      </c>
      <c r="P1368" s="72">
        <v>13.79</v>
      </c>
      <c r="Q1368" s="79">
        <v>2018</v>
      </c>
      <c r="R1368" s="79">
        <v>2019</v>
      </c>
      <c r="S1368" s="146" t="s">
        <v>37</v>
      </c>
      <c r="T1368" s="146" t="s">
        <v>265</v>
      </c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80"/>
      <c r="AF1368" s="80"/>
      <c r="AG1368" s="80"/>
      <c r="AH1368" s="80"/>
      <c r="AI1368" s="80"/>
      <c r="AJ1368" s="80"/>
      <c r="AK1368" s="80"/>
      <c r="AL1368" s="80"/>
      <c r="AM1368" s="80"/>
      <c r="AN1368" s="80"/>
      <c r="AO1368" s="80"/>
      <c r="AP1368" s="80"/>
      <c r="AQ1368" s="80"/>
      <c r="AR1368" s="80"/>
      <c r="AS1368" s="80"/>
      <c r="AT1368" s="80"/>
      <c r="AU1368" s="80"/>
      <c r="AV1368" s="80"/>
      <c r="AW1368" s="80"/>
      <c r="AX1368" s="80"/>
      <c r="AY1368" s="80"/>
      <c r="AZ1368" s="80"/>
      <c r="BA1368" s="80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A1368" s="80"/>
      <c r="CB1368" s="80"/>
      <c r="CC1368" s="80"/>
      <c r="CD1368" s="80"/>
      <c r="CE1368" s="80"/>
      <c r="CF1368" s="80"/>
      <c r="CG1368" s="80"/>
      <c r="CH1368" s="80"/>
      <c r="CI1368" s="80"/>
      <c r="CJ1368" s="80"/>
      <c r="CK1368" s="80"/>
      <c r="CL1368" s="80"/>
      <c r="CM1368" s="80"/>
      <c r="CN1368" s="80"/>
      <c r="CO1368" s="80"/>
      <c r="CP1368" s="80"/>
      <c r="CQ1368" s="80"/>
      <c r="CR1368" s="80"/>
      <c r="CS1368" s="80"/>
      <c r="CT1368" s="80"/>
      <c r="CU1368" s="80"/>
      <c r="CV1368" s="80"/>
      <c r="CW1368" s="80"/>
      <c r="CX1368" s="80"/>
      <c r="CY1368" s="80"/>
      <c r="CZ1368" s="80"/>
      <c r="DA1368" s="80"/>
      <c r="DB1368" s="80"/>
      <c r="DC1368" s="80"/>
      <c r="DD1368" s="80"/>
      <c r="DE1368" s="80"/>
      <c r="DF1368" s="80"/>
      <c r="DG1368" s="80"/>
      <c r="DH1368" s="80"/>
      <c r="DI1368" s="80"/>
      <c r="DJ1368" s="80"/>
      <c r="DK1368" s="80"/>
      <c r="DL1368" s="80"/>
      <c r="DM1368" s="80"/>
      <c r="DN1368" s="80"/>
      <c r="DO1368" s="80"/>
      <c r="DP1368" s="80"/>
      <c r="DQ1368" s="80"/>
      <c r="DR1368" s="80"/>
      <c r="DS1368" s="80"/>
      <c r="DT1368" s="80"/>
      <c r="DU1368" s="80"/>
      <c r="DV1368" s="80"/>
      <c r="DW1368" s="80"/>
      <c r="DX1368" s="80"/>
      <c r="DY1368" s="80"/>
      <c r="DZ1368" s="80"/>
      <c r="EA1368" s="80"/>
      <c r="EB1368" s="80"/>
      <c r="EC1368" s="80"/>
      <c r="ED1368" s="80"/>
      <c r="EE1368" s="80"/>
      <c r="EF1368" s="80"/>
      <c r="EG1368" s="80"/>
      <c r="EH1368" s="80"/>
      <c r="EI1368" s="80"/>
      <c r="EJ1368" s="80"/>
      <c r="EK1368" s="80"/>
      <c r="EL1368" s="80"/>
      <c r="EM1368" s="80"/>
      <c r="EN1368" s="80"/>
      <c r="EO1368" s="80"/>
      <c r="EP1368" s="80"/>
      <c r="EQ1368" s="80"/>
      <c r="ER1368" s="80"/>
      <c r="ES1368" s="80"/>
      <c r="ET1368" s="80"/>
      <c r="EU1368" s="80"/>
      <c r="EV1368" s="80"/>
      <c r="EW1368" s="80"/>
      <c r="EX1368" s="80"/>
      <c r="EY1368" s="80"/>
      <c r="EZ1368" s="80"/>
      <c r="FA1368" s="80"/>
      <c r="FB1368" s="80"/>
      <c r="FC1368" s="80"/>
      <c r="FD1368" s="80"/>
      <c r="FE1368" s="80"/>
      <c r="FF1368" s="80"/>
      <c r="FG1368" s="80"/>
      <c r="FH1368" s="80"/>
      <c r="FI1368" s="80"/>
      <c r="FJ1368" s="80"/>
      <c r="FK1368" s="80"/>
      <c r="FL1368" s="80"/>
      <c r="FM1368" s="80"/>
      <c r="FN1368" s="80"/>
      <c r="FO1368" s="80"/>
      <c r="FP1368" s="80"/>
      <c r="FQ1368" s="80"/>
      <c r="FR1368" s="80"/>
      <c r="FS1368" s="80"/>
      <c r="FT1368" s="80"/>
      <c r="FU1368" s="80"/>
      <c r="FV1368" s="80"/>
      <c r="FW1368" s="80"/>
      <c r="FX1368" s="80"/>
      <c r="FY1368" s="80"/>
      <c r="FZ1368" s="80"/>
      <c r="GA1368" s="80"/>
      <c r="GB1368" s="80"/>
      <c r="GC1368" s="80"/>
      <c r="GD1368" s="80"/>
      <c r="GE1368" s="80"/>
      <c r="GF1368" s="80"/>
      <c r="GG1368" s="80"/>
      <c r="GH1368" s="80"/>
      <c r="GI1368" s="80"/>
      <c r="GJ1368" s="80"/>
      <c r="GK1368" s="80"/>
      <c r="GL1368" s="80"/>
      <c r="GM1368" s="80"/>
      <c r="GN1368" s="80"/>
      <c r="GO1368" s="80"/>
      <c r="GP1368" s="80"/>
      <c r="GQ1368" s="80"/>
      <c r="GR1368" s="80"/>
      <c r="GS1368" s="80"/>
      <c r="GT1368" s="80"/>
      <c r="GU1368" s="80"/>
      <c r="GV1368" s="80"/>
      <c r="GW1368" s="80"/>
      <c r="GX1368" s="80"/>
      <c r="GY1368" s="80"/>
      <c r="GZ1368" s="80"/>
      <c r="HA1368" s="80"/>
      <c r="HB1368" s="80"/>
      <c r="HC1368" s="80"/>
      <c r="HD1368" s="80"/>
      <c r="HE1368" s="80"/>
      <c r="HF1368" s="80"/>
      <c r="HG1368" s="80"/>
      <c r="HH1368" s="80"/>
      <c r="HI1368" s="80"/>
      <c r="HJ1368" s="80"/>
      <c r="HK1368" s="80"/>
      <c r="HL1368" s="80"/>
      <c r="HM1368" s="80"/>
      <c r="HN1368" s="80"/>
      <c r="HO1368" s="80"/>
      <c r="HP1368" s="80"/>
      <c r="HQ1368" s="80"/>
      <c r="HR1368" s="80"/>
      <c r="HS1368" s="80"/>
      <c r="HT1368" s="80"/>
      <c r="HU1368" s="80"/>
      <c r="HV1368" s="80"/>
      <c r="HW1368" s="80"/>
      <c r="HX1368" s="80"/>
      <c r="HY1368" s="80"/>
      <c r="HZ1368" s="80"/>
      <c r="IA1368" s="80"/>
      <c r="IB1368" s="80"/>
      <c r="IC1368" s="80"/>
      <c r="ID1368" s="80"/>
      <c r="IE1368" s="80"/>
      <c r="IF1368" s="80"/>
      <c r="IG1368" s="80"/>
      <c r="IH1368" s="80"/>
      <c r="II1368" s="80"/>
      <c r="IJ1368" s="80"/>
      <c r="IK1368" s="80"/>
      <c r="IL1368" s="80"/>
      <c r="IM1368" s="80"/>
      <c r="IN1368" s="80"/>
      <c r="IO1368" s="80"/>
      <c r="IP1368" s="80"/>
      <c r="IQ1368" s="80"/>
      <c r="IR1368" s="80"/>
      <c r="IS1368" s="80"/>
      <c r="IT1368" s="80"/>
      <c r="IU1368" s="80"/>
      <c r="IV1368" s="80"/>
      <c r="IW1368" s="80"/>
      <c r="IX1368" s="80"/>
      <c r="IY1368" s="80"/>
      <c r="IZ1368" s="80"/>
      <c r="JA1368" s="80"/>
      <c r="JB1368" s="80"/>
      <c r="JC1368" s="80"/>
      <c r="JD1368" s="80"/>
      <c r="JE1368" s="80"/>
      <c r="JF1368" s="80"/>
      <c r="JG1368" s="80"/>
      <c r="JH1368" s="80"/>
      <c r="JI1368" s="80"/>
      <c r="JJ1368" s="80"/>
      <c r="JK1368" s="80"/>
      <c r="JL1368" s="80"/>
      <c r="JM1368" s="80"/>
      <c r="JN1368" s="80"/>
      <c r="JO1368" s="80"/>
      <c r="JP1368" s="80"/>
      <c r="JQ1368" s="80"/>
      <c r="JR1368" s="80"/>
      <c r="JS1368" s="80"/>
      <c r="JT1368" s="80"/>
      <c r="JU1368" s="80"/>
      <c r="JV1368" s="80"/>
      <c r="JW1368" s="80"/>
      <c r="JX1368" s="80"/>
      <c r="JY1368" s="80"/>
      <c r="JZ1368" s="80"/>
      <c r="KA1368" s="80"/>
      <c r="KB1368" s="80"/>
      <c r="KC1368" s="80"/>
      <c r="KD1368" s="80"/>
      <c r="KE1368" s="80"/>
      <c r="KF1368" s="80"/>
      <c r="KG1368" s="80"/>
      <c r="KH1368" s="80"/>
      <c r="KI1368" s="80"/>
      <c r="KJ1368" s="80"/>
      <c r="KK1368" s="80"/>
      <c r="KL1368" s="80"/>
      <c r="KM1368" s="80"/>
      <c r="KN1368" s="80"/>
      <c r="KO1368" s="80"/>
      <c r="KP1368" s="80"/>
      <c r="KQ1368" s="80"/>
      <c r="KR1368" s="80"/>
      <c r="KS1368" s="80"/>
      <c r="KT1368" s="80"/>
      <c r="KU1368" s="80"/>
      <c r="KV1368" s="80"/>
      <c r="KW1368" s="80"/>
      <c r="KX1368" s="80"/>
      <c r="KY1368" s="80"/>
      <c r="KZ1368" s="80"/>
      <c r="LA1368" s="80"/>
      <c r="LB1368" s="80"/>
      <c r="LC1368" s="80"/>
      <c r="LD1368" s="80"/>
      <c r="LE1368" s="80"/>
      <c r="LF1368" s="80"/>
      <c r="LG1368" s="80"/>
      <c r="LH1368" s="80"/>
      <c r="LI1368" s="80"/>
      <c r="LJ1368" s="80"/>
      <c r="LK1368" s="80"/>
      <c r="LL1368" s="80"/>
      <c r="LM1368" s="80"/>
      <c r="LN1368" s="80"/>
      <c r="LO1368" s="80"/>
      <c r="LP1368" s="80"/>
      <c r="LQ1368" s="80"/>
      <c r="LR1368" s="80"/>
      <c r="LS1368" s="80"/>
      <c r="LT1368" s="80"/>
      <c r="LU1368" s="80"/>
      <c r="LV1368" s="80"/>
      <c r="LW1368" s="80"/>
      <c r="LX1368" s="80"/>
      <c r="LY1368" s="80"/>
      <c r="LZ1368" s="80"/>
      <c r="MA1368" s="80"/>
      <c r="MB1368" s="80"/>
      <c r="MC1368" s="80"/>
      <c r="MD1368" s="80"/>
      <c r="ME1368" s="80"/>
      <c r="MF1368" s="80"/>
      <c r="MG1368" s="80"/>
      <c r="MH1368" s="80"/>
      <c r="MI1368" s="80"/>
      <c r="MJ1368" s="80"/>
      <c r="MK1368" s="80"/>
      <c r="ML1368" s="80"/>
      <c r="MM1368" s="80"/>
      <c r="MN1368" s="80"/>
      <c r="MO1368" s="80"/>
      <c r="MP1368" s="80"/>
      <c r="MQ1368" s="80"/>
      <c r="MR1368" s="80"/>
      <c r="MS1368" s="80"/>
      <c r="MT1368" s="80"/>
      <c r="MU1368" s="80"/>
      <c r="MV1368" s="80"/>
      <c r="MW1368" s="80"/>
      <c r="MX1368" s="80"/>
      <c r="MY1368" s="80"/>
      <c r="MZ1368" s="80"/>
      <c r="NA1368" s="80"/>
      <c r="NB1368" s="80"/>
      <c r="NC1368" s="80"/>
      <c r="ND1368" s="80"/>
      <c r="NE1368" s="80"/>
      <c r="NF1368" s="80"/>
      <c r="NG1368" s="80"/>
      <c r="NH1368" s="80"/>
      <c r="NI1368" s="80"/>
      <c r="NJ1368" s="80"/>
      <c r="NK1368" s="80"/>
      <c r="NL1368" s="80"/>
      <c r="NM1368" s="80"/>
      <c r="NN1368" s="80"/>
      <c r="NO1368" s="80"/>
      <c r="NP1368" s="80"/>
      <c r="NQ1368" s="80"/>
      <c r="NR1368" s="80"/>
      <c r="NS1368" s="80"/>
      <c r="NT1368" s="80"/>
      <c r="NU1368" s="80"/>
      <c r="NV1368" s="80"/>
      <c r="NW1368" s="80"/>
      <c r="NX1368" s="80"/>
      <c r="NY1368" s="80"/>
      <c r="NZ1368" s="80"/>
      <c r="OA1368" s="80"/>
      <c r="OB1368" s="80"/>
      <c r="OC1368" s="80"/>
      <c r="OD1368" s="80"/>
      <c r="OE1368" s="80"/>
      <c r="OF1368" s="80"/>
      <c r="OG1368" s="80"/>
      <c r="OH1368" s="80"/>
      <c r="OI1368" s="80"/>
      <c r="OJ1368" s="80"/>
      <c r="OK1368" s="80"/>
      <c r="OL1368" s="80"/>
      <c r="OM1368" s="80"/>
      <c r="ON1368" s="80"/>
      <c r="OO1368" s="80"/>
      <c r="OP1368" s="80"/>
      <c r="OQ1368" s="80"/>
      <c r="OR1368" s="80"/>
      <c r="OS1368" s="80"/>
      <c r="OT1368" s="80"/>
      <c r="OU1368" s="80"/>
      <c r="OV1368" s="80"/>
      <c r="OW1368" s="80"/>
      <c r="OX1368" s="80"/>
      <c r="OY1368" s="80"/>
      <c r="OZ1368" s="80"/>
      <c r="PA1368" s="80"/>
      <c r="PB1368" s="80"/>
      <c r="PC1368" s="80"/>
      <c r="PD1368" s="80"/>
      <c r="PE1368" s="80"/>
      <c r="PF1368" s="80"/>
      <c r="PG1368" s="80"/>
      <c r="PH1368" s="80"/>
      <c r="PI1368" s="80"/>
      <c r="PJ1368" s="80"/>
      <c r="PK1368" s="80"/>
      <c r="PL1368" s="80"/>
      <c r="PM1368" s="80"/>
      <c r="PN1368" s="80"/>
      <c r="PO1368" s="80"/>
      <c r="PP1368" s="80"/>
      <c r="PQ1368" s="80"/>
      <c r="PR1368" s="80"/>
      <c r="PS1368" s="80"/>
      <c r="PT1368" s="80"/>
      <c r="PU1368" s="80"/>
      <c r="PV1368" s="80"/>
      <c r="PW1368" s="80"/>
      <c r="PX1368" s="80"/>
      <c r="PY1368" s="80"/>
      <c r="PZ1368" s="80"/>
      <c r="QA1368" s="80"/>
      <c r="QB1368" s="80"/>
      <c r="QC1368" s="80"/>
      <c r="QD1368" s="80"/>
      <c r="QE1368" s="80"/>
      <c r="QF1368" s="80"/>
      <c r="QG1368" s="80"/>
      <c r="QH1368" s="80"/>
      <c r="QI1368" s="80"/>
      <c r="QJ1368" s="80"/>
      <c r="QK1368" s="80"/>
      <c r="QL1368" s="80"/>
      <c r="QM1368" s="80"/>
      <c r="QN1368" s="80"/>
      <c r="QO1368" s="80"/>
      <c r="QP1368" s="80"/>
      <c r="QQ1368" s="80"/>
      <c r="QR1368" s="80"/>
      <c r="QS1368" s="80"/>
      <c r="QT1368" s="80"/>
      <c r="QU1368" s="80"/>
      <c r="QV1368" s="80"/>
      <c r="QW1368" s="80"/>
      <c r="QX1368" s="80"/>
      <c r="QY1368" s="80"/>
      <c r="QZ1368" s="80"/>
      <c r="RA1368" s="80"/>
      <c r="RB1368" s="80"/>
      <c r="RC1368" s="80"/>
      <c r="RD1368" s="80"/>
      <c r="RE1368" s="80"/>
      <c r="RF1368" s="80"/>
      <c r="RG1368" s="80"/>
      <c r="RH1368" s="80"/>
      <c r="RI1368" s="80"/>
      <c r="RJ1368" s="80"/>
      <c r="RK1368" s="80"/>
      <c r="RL1368" s="80"/>
      <c r="RM1368" s="80"/>
      <c r="RN1368" s="80"/>
      <c r="RO1368" s="80"/>
      <c r="RP1368" s="80"/>
      <c r="RQ1368" s="80"/>
      <c r="RR1368" s="80"/>
      <c r="RS1368" s="80"/>
      <c r="RT1368" s="80"/>
      <c r="RU1368" s="80"/>
      <c r="RV1368" s="80"/>
      <c r="RW1368" s="80"/>
      <c r="RX1368" s="80"/>
      <c r="RY1368" s="80"/>
      <c r="RZ1368" s="80"/>
      <c r="SA1368" s="80"/>
      <c r="SB1368" s="80"/>
      <c r="SC1368" s="80"/>
      <c r="SD1368" s="80"/>
      <c r="SE1368" s="80"/>
      <c r="SF1368" s="80"/>
      <c r="SG1368" s="80"/>
      <c r="SH1368" s="80"/>
      <c r="SI1368" s="80"/>
      <c r="SJ1368" s="80"/>
      <c r="SK1368" s="80"/>
      <c r="SL1368" s="80"/>
      <c r="SM1368" s="80"/>
      <c r="SN1368" s="80"/>
      <c r="SO1368" s="80"/>
      <c r="SP1368" s="80"/>
      <c r="SQ1368" s="80"/>
      <c r="SR1368" s="80"/>
      <c r="SS1368" s="80"/>
      <c r="ST1368" s="80"/>
      <c r="SU1368" s="80"/>
      <c r="SV1368" s="80"/>
      <c r="SW1368" s="80"/>
      <c r="SX1368" s="80"/>
      <c r="SY1368" s="80"/>
      <c r="SZ1368" s="80"/>
      <c r="TA1368" s="80"/>
      <c r="TB1368" s="80"/>
      <c r="TC1368" s="80"/>
      <c r="TD1368" s="80"/>
      <c r="TE1368" s="80"/>
      <c r="TF1368" s="80"/>
      <c r="TG1368" s="80"/>
      <c r="TH1368" s="80"/>
      <c r="TI1368" s="80"/>
      <c r="TJ1368" s="80"/>
      <c r="TK1368" s="80"/>
      <c r="TL1368" s="80"/>
      <c r="TM1368" s="80"/>
      <c r="TN1368" s="80"/>
      <c r="TO1368" s="80"/>
      <c r="TP1368" s="80"/>
      <c r="TQ1368" s="80"/>
      <c r="TR1368" s="80"/>
      <c r="TS1368" s="80"/>
      <c r="TT1368" s="80"/>
      <c r="TU1368" s="80"/>
      <c r="TV1368" s="80"/>
      <c r="TW1368" s="80"/>
      <c r="TX1368" s="80"/>
      <c r="TY1368" s="80"/>
      <c r="TZ1368" s="80"/>
      <c r="UA1368" s="80"/>
      <c r="UB1368" s="80"/>
      <c r="UC1368" s="80"/>
      <c r="UD1368" s="80"/>
      <c r="UE1368" s="80"/>
      <c r="UF1368" s="80"/>
      <c r="UG1368" s="80"/>
      <c r="UH1368" s="80"/>
      <c r="UI1368" s="80"/>
      <c r="UJ1368" s="80"/>
      <c r="UK1368" s="80"/>
      <c r="UL1368" s="80"/>
      <c r="UM1368" s="80"/>
      <c r="UN1368" s="80"/>
      <c r="UO1368" s="80"/>
      <c r="UP1368" s="80"/>
      <c r="UQ1368" s="80"/>
      <c r="UR1368" s="80"/>
      <c r="US1368" s="80"/>
      <c r="UT1368" s="80"/>
      <c r="UU1368" s="80"/>
      <c r="UV1368" s="80"/>
      <c r="UW1368" s="80"/>
      <c r="UX1368" s="80"/>
      <c r="UY1368" s="80"/>
      <c r="UZ1368" s="80"/>
      <c r="VA1368" s="80"/>
      <c r="VB1368" s="80"/>
      <c r="VC1368" s="80"/>
      <c r="VD1368" s="80"/>
      <c r="VE1368" s="80"/>
      <c r="VF1368" s="80"/>
      <c r="VG1368" s="80"/>
      <c r="VH1368" s="80"/>
      <c r="VI1368" s="80"/>
      <c r="VJ1368" s="80"/>
      <c r="VK1368" s="80"/>
      <c r="VL1368" s="80"/>
      <c r="VM1368" s="80"/>
      <c r="VN1368" s="80"/>
      <c r="VO1368" s="80"/>
      <c r="VP1368" s="80"/>
      <c r="VQ1368" s="80"/>
      <c r="VR1368" s="80"/>
      <c r="VS1368" s="80"/>
      <c r="VT1368" s="80"/>
      <c r="VU1368" s="80"/>
      <c r="VV1368" s="80"/>
      <c r="VW1368" s="80"/>
      <c r="VX1368" s="80"/>
      <c r="VY1368" s="80"/>
      <c r="VZ1368" s="80"/>
      <c r="WA1368" s="80"/>
      <c r="WB1368" s="80"/>
      <c r="WC1368" s="80"/>
      <c r="WD1368" s="80"/>
      <c r="WE1368" s="80"/>
      <c r="WF1368" s="80"/>
      <c r="WG1368" s="80"/>
      <c r="WH1368" s="80"/>
      <c r="WI1368" s="80"/>
      <c r="WJ1368" s="80"/>
      <c r="WK1368" s="80"/>
      <c r="WL1368" s="80"/>
      <c r="WM1368" s="80"/>
      <c r="WN1368" s="80"/>
      <c r="WO1368" s="80"/>
      <c r="WP1368" s="80"/>
      <c r="WQ1368" s="80"/>
      <c r="WR1368" s="80"/>
      <c r="WS1368" s="80"/>
      <c r="WT1368" s="80"/>
      <c r="WU1368" s="80"/>
      <c r="WV1368" s="80"/>
      <c r="WW1368" s="80"/>
      <c r="WX1368" s="80"/>
      <c r="WY1368" s="80"/>
      <c r="WZ1368" s="80"/>
      <c r="XA1368" s="80"/>
      <c r="XB1368" s="80"/>
      <c r="XC1368" s="80"/>
      <c r="XD1368" s="80"/>
      <c r="XE1368" s="80"/>
      <c r="XF1368" s="80"/>
      <c r="XG1368" s="80"/>
      <c r="XH1368" s="80"/>
      <c r="XI1368" s="80"/>
      <c r="XJ1368" s="80"/>
      <c r="XK1368" s="80"/>
      <c r="XL1368" s="80"/>
      <c r="XM1368" s="80"/>
      <c r="XN1368" s="80"/>
      <c r="XO1368" s="80"/>
      <c r="XP1368" s="80"/>
      <c r="XQ1368" s="80"/>
      <c r="XR1368" s="80"/>
      <c r="XS1368" s="80"/>
      <c r="XT1368" s="80"/>
      <c r="XU1368" s="80"/>
      <c r="XV1368" s="80"/>
      <c r="XW1368" s="80"/>
      <c r="XX1368" s="80"/>
      <c r="XY1368" s="80"/>
      <c r="XZ1368" s="80"/>
      <c r="YA1368" s="80"/>
      <c r="YB1368" s="80"/>
      <c r="YC1368" s="80"/>
      <c r="YD1368" s="80"/>
      <c r="YE1368" s="80"/>
      <c r="YF1368" s="80"/>
      <c r="YG1368" s="80"/>
      <c r="YH1368" s="80"/>
      <c r="YI1368" s="80"/>
      <c r="YJ1368" s="80"/>
      <c r="YK1368" s="80"/>
      <c r="YL1368" s="80"/>
      <c r="YM1368" s="80"/>
      <c r="YN1368" s="80"/>
      <c r="YO1368" s="80"/>
      <c r="YP1368" s="80"/>
      <c r="YQ1368" s="80"/>
      <c r="YR1368" s="80"/>
      <c r="YS1368" s="80"/>
      <c r="YT1368" s="80"/>
      <c r="YU1368" s="80"/>
      <c r="YV1368" s="80"/>
      <c r="YW1368" s="80"/>
      <c r="YX1368" s="80"/>
      <c r="YY1368" s="80"/>
      <c r="YZ1368" s="80"/>
      <c r="ZA1368" s="80"/>
      <c r="ZB1368" s="80"/>
      <c r="ZC1368" s="80"/>
      <c r="ZD1368" s="80"/>
      <c r="ZE1368" s="80"/>
      <c r="ZF1368" s="80"/>
      <c r="ZG1368" s="80"/>
      <c r="ZH1368" s="80"/>
      <c r="ZI1368" s="80"/>
      <c r="ZJ1368" s="80"/>
      <c r="ZK1368" s="80"/>
      <c r="ZL1368" s="80"/>
      <c r="ZM1368" s="80"/>
      <c r="ZN1368" s="80"/>
      <c r="ZO1368" s="80"/>
      <c r="ZP1368" s="80"/>
      <c r="ZQ1368" s="80"/>
      <c r="ZR1368" s="80"/>
      <c r="ZS1368" s="80"/>
      <c r="ZT1368" s="80"/>
      <c r="ZU1368" s="80"/>
      <c r="ZV1368" s="80"/>
      <c r="ZW1368" s="80"/>
      <c r="ZX1368" s="80"/>
      <c r="ZY1368" s="80"/>
      <c r="ZZ1368" s="80"/>
      <c r="AAA1368" s="80"/>
      <c r="AAB1368" s="80"/>
      <c r="AAC1368" s="80"/>
      <c r="AAD1368" s="80"/>
      <c r="AAE1368" s="80"/>
      <c r="AAF1368" s="80"/>
      <c r="AAG1368" s="80"/>
      <c r="AAH1368" s="80"/>
      <c r="AAI1368" s="80"/>
      <c r="AAJ1368" s="80"/>
      <c r="AAK1368" s="80"/>
      <c r="AAL1368" s="80"/>
      <c r="AAM1368" s="80"/>
      <c r="AAN1368" s="80"/>
      <c r="AAO1368" s="80"/>
      <c r="AAP1368" s="80"/>
      <c r="AAQ1368" s="80"/>
      <c r="AAR1368" s="80"/>
      <c r="AAS1368" s="80"/>
      <c r="AAT1368" s="80"/>
      <c r="AAU1368" s="80"/>
      <c r="AAV1368" s="80"/>
      <c r="AAW1368" s="80"/>
      <c r="AAX1368" s="80"/>
      <c r="AAY1368" s="80"/>
      <c r="AAZ1368" s="80"/>
      <c r="ABA1368" s="80"/>
      <c r="ABB1368" s="80"/>
      <c r="ABC1368" s="80"/>
      <c r="ABD1368" s="80"/>
      <c r="ABE1368" s="80"/>
      <c r="ABF1368" s="80"/>
      <c r="ABG1368" s="80"/>
      <c r="ABH1368" s="80"/>
      <c r="ABI1368" s="80"/>
      <c r="ABJ1368" s="80"/>
      <c r="ABK1368" s="80"/>
      <c r="ABL1368" s="80"/>
      <c r="ABM1368" s="80"/>
      <c r="ABN1368" s="80"/>
      <c r="ABO1368" s="80"/>
      <c r="ABP1368" s="80"/>
      <c r="ABQ1368" s="80"/>
      <c r="ABR1368" s="80"/>
      <c r="ABS1368" s="80"/>
      <c r="ABT1368" s="80"/>
      <c r="ABU1368" s="80"/>
      <c r="ABV1368" s="80"/>
      <c r="ABW1368" s="80"/>
      <c r="ABX1368" s="80"/>
      <c r="ABY1368" s="80"/>
      <c r="ABZ1368" s="80"/>
      <c r="ACA1368" s="80"/>
      <c r="ACB1368" s="80"/>
      <c r="ACC1368" s="80"/>
      <c r="ACD1368" s="80"/>
      <c r="ACE1368" s="80"/>
      <c r="ACF1368" s="80"/>
      <c r="ACG1368" s="80"/>
      <c r="ACH1368" s="80"/>
      <c r="ACI1368" s="80"/>
      <c r="ACJ1368" s="80"/>
      <c r="ACK1368" s="80"/>
      <c r="ACL1368" s="80"/>
      <c r="ACM1368" s="80"/>
      <c r="ACN1368" s="80"/>
      <c r="ACO1368" s="80"/>
      <c r="ACP1368" s="80"/>
      <c r="ACQ1368" s="80"/>
      <c r="ACR1368" s="80"/>
      <c r="ACS1368" s="80"/>
      <c r="ACT1368" s="80"/>
      <c r="ACU1368" s="80"/>
      <c r="ACV1368" s="80"/>
      <c r="ACW1368" s="80"/>
      <c r="ACX1368" s="80"/>
      <c r="ACY1368" s="80"/>
      <c r="ACZ1368" s="80"/>
      <c r="ADA1368" s="80"/>
      <c r="ADB1368" s="80"/>
      <c r="ADC1368" s="80"/>
      <c r="ADD1368" s="80"/>
      <c r="ADE1368" s="80"/>
      <c r="ADF1368" s="80"/>
      <c r="ADG1368" s="80"/>
      <c r="ADH1368" s="80"/>
      <c r="ADI1368" s="80"/>
      <c r="ADJ1368" s="80"/>
      <c r="ADK1368" s="80"/>
      <c r="ADL1368" s="80"/>
      <c r="ADM1368" s="80"/>
      <c r="ADN1368" s="80"/>
      <c r="ADO1368" s="80"/>
      <c r="ADP1368" s="80"/>
      <c r="ADQ1368" s="80"/>
      <c r="ADR1368" s="80"/>
      <c r="ADS1368" s="80"/>
      <c r="ADT1368" s="80"/>
      <c r="ADU1368" s="80"/>
      <c r="ADV1368" s="80"/>
      <c r="ADW1368" s="80"/>
      <c r="ADX1368" s="80"/>
      <c r="ADY1368" s="80"/>
      <c r="ADZ1368" s="80"/>
      <c r="AEA1368" s="80"/>
      <c r="AEB1368" s="80"/>
      <c r="AEC1368" s="80"/>
      <c r="AED1368" s="80"/>
      <c r="AEE1368" s="80"/>
      <c r="AEF1368" s="80"/>
      <c r="AEG1368" s="80"/>
      <c r="AEH1368" s="80"/>
      <c r="AEI1368" s="80"/>
      <c r="AEJ1368" s="80"/>
      <c r="AEK1368" s="80"/>
      <c r="AEL1368" s="80"/>
      <c r="AEM1368" s="80"/>
      <c r="AEN1368" s="80"/>
      <c r="AEO1368" s="80"/>
      <c r="AEP1368" s="80"/>
      <c r="AEQ1368" s="80"/>
      <c r="AER1368" s="80"/>
      <c r="AES1368" s="80"/>
      <c r="AET1368" s="80"/>
      <c r="AEU1368" s="80"/>
      <c r="AEV1368" s="80"/>
      <c r="AEW1368" s="80"/>
      <c r="AEX1368" s="80"/>
      <c r="AEY1368" s="80"/>
      <c r="AEZ1368" s="80"/>
      <c r="AFA1368" s="80"/>
      <c r="AFB1368" s="80"/>
      <c r="AFC1368" s="80"/>
      <c r="AFD1368" s="80"/>
      <c r="AFE1368" s="80"/>
      <c r="AFF1368" s="80"/>
      <c r="AFG1368" s="80"/>
      <c r="AFH1368" s="80"/>
      <c r="AFI1368" s="80"/>
      <c r="AFJ1368" s="80"/>
      <c r="AFK1368" s="80"/>
      <c r="AFL1368" s="80"/>
      <c r="AFM1368" s="80"/>
      <c r="AFN1368" s="80"/>
      <c r="AFO1368" s="80"/>
      <c r="AFP1368" s="80"/>
      <c r="AFQ1368" s="80"/>
      <c r="AFR1368" s="80"/>
      <c r="AFS1368" s="80"/>
      <c r="AFT1368" s="80"/>
      <c r="AFU1368" s="80"/>
      <c r="AFV1368" s="80"/>
      <c r="AFW1368" s="80"/>
      <c r="AFX1368" s="80"/>
      <c r="AFY1368" s="80"/>
      <c r="AFZ1368" s="80"/>
      <c r="AGA1368" s="80"/>
      <c r="AGB1368" s="80"/>
      <c r="AGC1368" s="80"/>
      <c r="AGD1368" s="80"/>
      <c r="AGE1368" s="80"/>
      <c r="AGF1368" s="80"/>
      <c r="AGG1368" s="80"/>
      <c r="AGH1368" s="80"/>
      <c r="AGI1368" s="80"/>
      <c r="AGJ1368" s="80"/>
      <c r="AGK1368" s="80"/>
      <c r="AGL1368" s="80"/>
      <c r="AGM1368" s="80"/>
      <c r="AGN1368" s="80"/>
      <c r="AGO1368" s="80"/>
      <c r="AGP1368" s="80"/>
      <c r="AGQ1368" s="80"/>
      <c r="AGR1368" s="80"/>
      <c r="AGS1368" s="80"/>
      <c r="AGT1368" s="80"/>
      <c r="AGU1368" s="80"/>
      <c r="AGV1368" s="80"/>
      <c r="AGW1368" s="80"/>
      <c r="AGX1368" s="80"/>
      <c r="AGY1368" s="80"/>
      <c r="AGZ1368" s="80"/>
      <c r="AHA1368" s="80"/>
      <c r="AHB1368" s="80"/>
      <c r="AHC1368" s="80"/>
      <c r="AHD1368" s="80"/>
      <c r="AHE1368" s="80"/>
      <c r="AHF1368" s="80"/>
      <c r="AHG1368" s="80"/>
      <c r="AHH1368" s="80"/>
      <c r="AHI1368" s="80"/>
      <c r="AHJ1368" s="80"/>
      <c r="AHK1368" s="80"/>
      <c r="AHL1368" s="80"/>
      <c r="AHM1368" s="80"/>
      <c r="AHN1368" s="80"/>
      <c r="AHO1368" s="80"/>
      <c r="AHP1368" s="80"/>
      <c r="AHQ1368" s="80"/>
      <c r="AHR1368" s="80"/>
      <c r="AHS1368" s="80"/>
      <c r="AHT1368" s="80"/>
      <c r="AHU1368" s="80"/>
      <c r="AHV1368" s="80"/>
      <c r="AHW1368" s="80"/>
      <c r="AHX1368" s="80"/>
      <c r="AHY1368" s="80"/>
      <c r="AHZ1368" s="80"/>
      <c r="AIA1368" s="80"/>
      <c r="AIB1368" s="80"/>
      <c r="AIC1368" s="80"/>
      <c r="AID1368" s="80"/>
      <c r="AIE1368" s="80"/>
      <c r="AIF1368" s="80"/>
      <c r="AIG1368" s="80"/>
      <c r="AIH1368" s="80"/>
      <c r="AII1368" s="80"/>
      <c r="AIJ1368" s="80"/>
      <c r="AIK1368" s="80"/>
      <c r="AIL1368" s="80"/>
      <c r="AIM1368" s="80"/>
      <c r="AIN1368" s="80"/>
      <c r="AIO1368" s="80"/>
      <c r="AIP1368" s="80"/>
      <c r="AIQ1368" s="80"/>
      <c r="AIR1368" s="80"/>
      <c r="AIS1368" s="80"/>
      <c r="AIT1368" s="80"/>
      <c r="AIU1368" s="80"/>
      <c r="AIV1368" s="80"/>
      <c r="AIW1368" s="80"/>
      <c r="AIX1368" s="80"/>
      <c r="AIY1368" s="80"/>
      <c r="AIZ1368" s="80"/>
      <c r="AJA1368" s="80"/>
      <c r="AJB1368" s="80"/>
      <c r="AJC1368" s="80"/>
      <c r="AJD1368" s="80"/>
      <c r="AJE1368" s="80"/>
      <c r="AJF1368" s="80"/>
      <c r="AJG1368" s="80"/>
      <c r="AJH1368" s="80"/>
      <c r="AJI1368" s="80"/>
      <c r="AJJ1368" s="80"/>
      <c r="AJK1368" s="80"/>
      <c r="AJL1368" s="80"/>
      <c r="AJM1368" s="80"/>
      <c r="AJN1368" s="80"/>
      <c r="AJO1368" s="80"/>
      <c r="AJP1368" s="80"/>
      <c r="AJQ1368" s="80"/>
      <c r="AJR1368" s="80"/>
      <c r="AJS1368" s="80"/>
      <c r="AJT1368" s="80"/>
      <c r="AJU1368" s="80"/>
      <c r="AJV1368" s="80"/>
      <c r="AJW1368" s="80"/>
      <c r="AJX1368" s="80"/>
      <c r="AJY1368" s="80"/>
      <c r="AJZ1368" s="80"/>
      <c r="AKA1368" s="80"/>
      <c r="AKB1368" s="80"/>
      <c r="AKC1368" s="80"/>
      <c r="AKD1368" s="80"/>
      <c r="AKE1368" s="80"/>
      <c r="AKF1368" s="80"/>
      <c r="AKG1368" s="80"/>
      <c r="AKH1368" s="80"/>
      <c r="AKI1368" s="80"/>
      <c r="AKJ1368" s="80"/>
      <c r="AKK1368" s="80"/>
      <c r="AKL1368" s="80"/>
      <c r="AKM1368" s="80"/>
      <c r="AKN1368" s="80"/>
      <c r="AKO1368" s="80"/>
      <c r="AKP1368" s="80"/>
      <c r="AKQ1368" s="80"/>
      <c r="AKR1368" s="80"/>
      <c r="AKS1368" s="80"/>
      <c r="AKT1368" s="80"/>
      <c r="AKU1368" s="80"/>
      <c r="AKV1368" s="80"/>
      <c r="AKW1368" s="80"/>
      <c r="AKX1368" s="80"/>
      <c r="AKY1368" s="80"/>
      <c r="AKZ1368" s="80"/>
      <c r="ALA1368" s="80"/>
      <c r="ALB1368" s="80"/>
      <c r="ALC1368" s="80"/>
      <c r="ALD1368" s="80"/>
      <c r="ALE1368" s="80"/>
      <c r="ALF1368" s="80"/>
      <c r="ALG1368" s="80"/>
      <c r="ALH1368" s="80"/>
      <c r="ALI1368" s="80"/>
      <c r="ALJ1368" s="80"/>
      <c r="ALK1368" s="80"/>
      <c r="ALL1368" s="80"/>
      <c r="ALM1368" s="80"/>
      <c r="ALN1368" s="80"/>
      <c r="ALO1368" s="80"/>
      <c r="ALP1368" s="80"/>
      <c r="ALQ1368" s="80"/>
      <c r="ALR1368" s="80"/>
      <c r="ALS1368" s="80"/>
      <c r="ALT1368" s="80"/>
      <c r="ALU1368" s="80"/>
      <c r="ALV1368" s="80"/>
      <c r="ALW1368" s="80"/>
      <c r="ALX1368" s="80"/>
      <c r="ALY1368" s="80"/>
      <c r="ALZ1368" s="80"/>
      <c r="AMA1368" s="80"/>
      <c r="AMB1368" s="80"/>
      <c r="AMC1368" s="80"/>
      <c r="AMD1368" s="80"/>
      <c r="AME1368" s="80"/>
      <c r="AMF1368" s="80"/>
      <c r="AMG1368" s="80"/>
      <c r="AMH1368" s="80"/>
      <c r="AMI1368" s="80"/>
      <c r="AMJ1368" s="80"/>
      <c r="AMK1368" s="80"/>
    </row>
    <row r="1369" spans="1:1025" s="107" customFormat="1" ht="37.5" x14ac:dyDescent="0.3">
      <c r="A1369" s="134"/>
      <c r="B1369" s="4"/>
      <c r="C1369" s="75"/>
      <c r="D1369" s="75"/>
      <c r="E1369" s="76"/>
      <c r="F1369" s="76"/>
      <c r="G1369" s="75"/>
      <c r="H1369" s="75"/>
      <c r="I1369" s="77"/>
      <c r="J1369" s="77"/>
      <c r="K1369" s="78" t="s">
        <v>378</v>
      </c>
      <c r="L1369" s="72">
        <f>I1367*O1369</f>
        <v>67142.399999999994</v>
      </c>
      <c r="M1369" s="72">
        <f>I1367*P1369</f>
        <v>25593.599999999999</v>
      </c>
      <c r="N1369" s="72">
        <f t="shared" si="143"/>
        <v>92736</v>
      </c>
      <c r="O1369" s="72">
        <v>34.97</v>
      </c>
      <c r="P1369" s="72">
        <v>13.33</v>
      </c>
      <c r="Q1369" s="79">
        <v>2018</v>
      </c>
      <c r="R1369" s="79">
        <v>2019</v>
      </c>
      <c r="S1369" s="146" t="s">
        <v>37</v>
      </c>
      <c r="T1369" s="146" t="s">
        <v>265</v>
      </c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80"/>
      <c r="AF1369" s="80"/>
      <c r="AG1369" s="80"/>
      <c r="AH1369" s="80"/>
      <c r="AI1369" s="80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0"/>
      <c r="AV1369" s="80"/>
      <c r="AW1369" s="80"/>
      <c r="AX1369" s="80"/>
      <c r="AY1369" s="80"/>
      <c r="AZ1369" s="80"/>
      <c r="BA1369" s="80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A1369" s="80"/>
      <c r="CB1369" s="80"/>
      <c r="CC1369" s="80"/>
      <c r="CD1369" s="80"/>
      <c r="CE1369" s="80"/>
      <c r="CF1369" s="80"/>
      <c r="CG1369" s="80"/>
      <c r="CH1369" s="80"/>
      <c r="CI1369" s="80"/>
      <c r="CJ1369" s="80"/>
      <c r="CK1369" s="80"/>
      <c r="CL1369" s="80"/>
      <c r="CM1369" s="80"/>
      <c r="CN1369" s="80"/>
      <c r="CO1369" s="80"/>
      <c r="CP1369" s="80"/>
      <c r="CQ1369" s="80"/>
      <c r="CR1369" s="80"/>
      <c r="CS1369" s="80"/>
      <c r="CT1369" s="80"/>
      <c r="CU1369" s="80"/>
      <c r="CV1369" s="80"/>
      <c r="CW1369" s="80"/>
      <c r="CX1369" s="80"/>
      <c r="CY1369" s="80"/>
      <c r="CZ1369" s="80"/>
      <c r="DA1369" s="80"/>
      <c r="DB1369" s="80"/>
      <c r="DC1369" s="80"/>
      <c r="DD1369" s="80"/>
      <c r="DE1369" s="80"/>
      <c r="DF1369" s="80"/>
      <c r="DG1369" s="80"/>
      <c r="DH1369" s="80"/>
      <c r="DI1369" s="80"/>
      <c r="DJ1369" s="80"/>
      <c r="DK1369" s="80"/>
      <c r="DL1369" s="80"/>
      <c r="DM1369" s="80"/>
      <c r="DN1369" s="80"/>
      <c r="DO1369" s="80"/>
      <c r="DP1369" s="80"/>
      <c r="DQ1369" s="80"/>
      <c r="DR1369" s="80"/>
      <c r="DS1369" s="80"/>
      <c r="DT1369" s="80"/>
      <c r="DU1369" s="80"/>
      <c r="DV1369" s="80"/>
      <c r="DW1369" s="80"/>
      <c r="DX1369" s="80"/>
      <c r="DY1369" s="80"/>
      <c r="DZ1369" s="80"/>
      <c r="EA1369" s="80"/>
      <c r="EB1369" s="80"/>
      <c r="EC1369" s="80"/>
      <c r="ED1369" s="80"/>
      <c r="EE1369" s="80"/>
      <c r="EF1369" s="80"/>
      <c r="EG1369" s="80"/>
      <c r="EH1369" s="80"/>
      <c r="EI1369" s="80"/>
      <c r="EJ1369" s="80"/>
      <c r="EK1369" s="80"/>
      <c r="EL1369" s="80"/>
      <c r="EM1369" s="80"/>
      <c r="EN1369" s="80"/>
      <c r="EO1369" s="80"/>
      <c r="EP1369" s="80"/>
      <c r="EQ1369" s="80"/>
      <c r="ER1369" s="80"/>
      <c r="ES1369" s="80"/>
      <c r="ET1369" s="80"/>
      <c r="EU1369" s="80"/>
      <c r="EV1369" s="80"/>
      <c r="EW1369" s="80"/>
      <c r="EX1369" s="80"/>
      <c r="EY1369" s="80"/>
      <c r="EZ1369" s="80"/>
      <c r="FA1369" s="80"/>
      <c r="FB1369" s="80"/>
      <c r="FC1369" s="80"/>
      <c r="FD1369" s="80"/>
      <c r="FE1369" s="80"/>
      <c r="FF1369" s="80"/>
      <c r="FG1369" s="80"/>
      <c r="FH1369" s="80"/>
      <c r="FI1369" s="80"/>
      <c r="FJ1369" s="80"/>
      <c r="FK1369" s="80"/>
      <c r="FL1369" s="80"/>
      <c r="FM1369" s="80"/>
      <c r="FN1369" s="80"/>
      <c r="FO1369" s="80"/>
      <c r="FP1369" s="80"/>
      <c r="FQ1369" s="80"/>
      <c r="FR1369" s="80"/>
      <c r="FS1369" s="80"/>
      <c r="FT1369" s="80"/>
      <c r="FU1369" s="80"/>
      <c r="FV1369" s="80"/>
      <c r="FW1369" s="80"/>
      <c r="FX1369" s="80"/>
      <c r="FY1369" s="80"/>
      <c r="FZ1369" s="80"/>
      <c r="GA1369" s="80"/>
      <c r="GB1369" s="80"/>
      <c r="GC1369" s="80"/>
      <c r="GD1369" s="80"/>
      <c r="GE1369" s="80"/>
      <c r="GF1369" s="80"/>
      <c r="GG1369" s="80"/>
      <c r="GH1369" s="80"/>
      <c r="GI1369" s="80"/>
      <c r="GJ1369" s="80"/>
      <c r="GK1369" s="80"/>
      <c r="GL1369" s="80"/>
      <c r="GM1369" s="80"/>
      <c r="GN1369" s="80"/>
      <c r="GO1369" s="80"/>
      <c r="GP1369" s="80"/>
      <c r="GQ1369" s="80"/>
      <c r="GR1369" s="80"/>
      <c r="GS1369" s="80"/>
      <c r="GT1369" s="80"/>
      <c r="GU1369" s="80"/>
      <c r="GV1369" s="80"/>
      <c r="GW1369" s="80"/>
      <c r="GX1369" s="80"/>
      <c r="GY1369" s="80"/>
      <c r="GZ1369" s="80"/>
      <c r="HA1369" s="80"/>
      <c r="HB1369" s="80"/>
      <c r="HC1369" s="80"/>
      <c r="HD1369" s="80"/>
      <c r="HE1369" s="80"/>
      <c r="HF1369" s="80"/>
      <c r="HG1369" s="80"/>
      <c r="HH1369" s="80"/>
      <c r="HI1369" s="80"/>
      <c r="HJ1369" s="80"/>
      <c r="HK1369" s="80"/>
      <c r="HL1369" s="80"/>
      <c r="HM1369" s="80"/>
      <c r="HN1369" s="80"/>
      <c r="HO1369" s="80"/>
      <c r="HP1369" s="80"/>
      <c r="HQ1369" s="80"/>
      <c r="HR1369" s="80"/>
      <c r="HS1369" s="80"/>
      <c r="HT1369" s="80"/>
      <c r="HU1369" s="80"/>
      <c r="HV1369" s="80"/>
      <c r="HW1369" s="80"/>
      <c r="HX1369" s="80"/>
      <c r="HY1369" s="80"/>
      <c r="HZ1369" s="80"/>
      <c r="IA1369" s="80"/>
      <c r="IB1369" s="80"/>
      <c r="IC1369" s="80"/>
      <c r="ID1369" s="80"/>
      <c r="IE1369" s="80"/>
      <c r="IF1369" s="80"/>
      <c r="IG1369" s="80"/>
      <c r="IH1369" s="80"/>
      <c r="II1369" s="80"/>
      <c r="IJ1369" s="80"/>
      <c r="IK1369" s="80"/>
      <c r="IL1369" s="80"/>
      <c r="IM1369" s="80"/>
      <c r="IN1369" s="80"/>
      <c r="IO1369" s="80"/>
      <c r="IP1369" s="80"/>
      <c r="IQ1369" s="80"/>
      <c r="IR1369" s="80"/>
      <c r="IS1369" s="80"/>
      <c r="IT1369" s="80"/>
      <c r="IU1369" s="80"/>
      <c r="IV1369" s="80"/>
      <c r="IW1369" s="80"/>
      <c r="IX1369" s="80"/>
      <c r="IY1369" s="80"/>
      <c r="IZ1369" s="80"/>
      <c r="JA1369" s="80"/>
      <c r="JB1369" s="80"/>
      <c r="JC1369" s="80"/>
      <c r="JD1369" s="80"/>
      <c r="JE1369" s="80"/>
      <c r="JF1369" s="80"/>
      <c r="JG1369" s="80"/>
      <c r="JH1369" s="80"/>
      <c r="JI1369" s="80"/>
      <c r="JJ1369" s="80"/>
      <c r="JK1369" s="80"/>
      <c r="JL1369" s="80"/>
      <c r="JM1369" s="80"/>
      <c r="JN1369" s="80"/>
      <c r="JO1369" s="80"/>
      <c r="JP1369" s="80"/>
      <c r="JQ1369" s="80"/>
      <c r="JR1369" s="80"/>
      <c r="JS1369" s="80"/>
      <c r="JT1369" s="80"/>
      <c r="JU1369" s="80"/>
      <c r="JV1369" s="80"/>
      <c r="JW1369" s="80"/>
      <c r="JX1369" s="80"/>
      <c r="JY1369" s="80"/>
      <c r="JZ1369" s="80"/>
      <c r="KA1369" s="80"/>
      <c r="KB1369" s="80"/>
      <c r="KC1369" s="80"/>
      <c r="KD1369" s="80"/>
      <c r="KE1369" s="80"/>
      <c r="KF1369" s="80"/>
      <c r="KG1369" s="80"/>
      <c r="KH1369" s="80"/>
      <c r="KI1369" s="80"/>
      <c r="KJ1369" s="80"/>
      <c r="KK1369" s="80"/>
      <c r="KL1369" s="80"/>
      <c r="KM1369" s="80"/>
      <c r="KN1369" s="80"/>
      <c r="KO1369" s="80"/>
      <c r="KP1369" s="80"/>
      <c r="KQ1369" s="80"/>
      <c r="KR1369" s="80"/>
      <c r="KS1369" s="80"/>
      <c r="KT1369" s="80"/>
      <c r="KU1369" s="80"/>
      <c r="KV1369" s="80"/>
      <c r="KW1369" s="80"/>
      <c r="KX1369" s="80"/>
      <c r="KY1369" s="80"/>
      <c r="KZ1369" s="80"/>
      <c r="LA1369" s="80"/>
      <c r="LB1369" s="80"/>
      <c r="LC1369" s="80"/>
      <c r="LD1369" s="80"/>
      <c r="LE1369" s="80"/>
      <c r="LF1369" s="80"/>
      <c r="LG1369" s="80"/>
      <c r="LH1369" s="80"/>
      <c r="LI1369" s="80"/>
      <c r="LJ1369" s="80"/>
      <c r="LK1369" s="80"/>
      <c r="LL1369" s="80"/>
      <c r="LM1369" s="80"/>
      <c r="LN1369" s="80"/>
      <c r="LO1369" s="80"/>
      <c r="LP1369" s="80"/>
      <c r="LQ1369" s="80"/>
      <c r="LR1369" s="80"/>
      <c r="LS1369" s="80"/>
      <c r="LT1369" s="80"/>
      <c r="LU1369" s="80"/>
      <c r="LV1369" s="80"/>
      <c r="LW1369" s="80"/>
      <c r="LX1369" s="80"/>
      <c r="LY1369" s="80"/>
      <c r="LZ1369" s="80"/>
      <c r="MA1369" s="80"/>
      <c r="MB1369" s="80"/>
      <c r="MC1369" s="80"/>
      <c r="MD1369" s="80"/>
      <c r="ME1369" s="80"/>
      <c r="MF1369" s="80"/>
      <c r="MG1369" s="80"/>
      <c r="MH1369" s="80"/>
      <c r="MI1369" s="80"/>
      <c r="MJ1369" s="80"/>
      <c r="MK1369" s="80"/>
      <c r="ML1369" s="80"/>
      <c r="MM1369" s="80"/>
      <c r="MN1369" s="80"/>
      <c r="MO1369" s="80"/>
      <c r="MP1369" s="80"/>
      <c r="MQ1369" s="80"/>
      <c r="MR1369" s="80"/>
      <c r="MS1369" s="80"/>
      <c r="MT1369" s="80"/>
      <c r="MU1369" s="80"/>
      <c r="MV1369" s="80"/>
      <c r="MW1369" s="80"/>
      <c r="MX1369" s="80"/>
      <c r="MY1369" s="80"/>
      <c r="MZ1369" s="80"/>
      <c r="NA1369" s="80"/>
      <c r="NB1369" s="80"/>
      <c r="NC1369" s="80"/>
      <c r="ND1369" s="80"/>
      <c r="NE1369" s="80"/>
      <c r="NF1369" s="80"/>
      <c r="NG1369" s="80"/>
      <c r="NH1369" s="80"/>
      <c r="NI1369" s="80"/>
      <c r="NJ1369" s="80"/>
      <c r="NK1369" s="80"/>
      <c r="NL1369" s="80"/>
      <c r="NM1369" s="80"/>
      <c r="NN1369" s="80"/>
      <c r="NO1369" s="80"/>
      <c r="NP1369" s="80"/>
      <c r="NQ1369" s="80"/>
      <c r="NR1369" s="80"/>
      <c r="NS1369" s="80"/>
      <c r="NT1369" s="80"/>
      <c r="NU1369" s="80"/>
      <c r="NV1369" s="80"/>
      <c r="NW1369" s="80"/>
      <c r="NX1369" s="80"/>
      <c r="NY1369" s="80"/>
      <c r="NZ1369" s="80"/>
      <c r="OA1369" s="80"/>
      <c r="OB1369" s="80"/>
      <c r="OC1369" s="80"/>
      <c r="OD1369" s="80"/>
      <c r="OE1369" s="80"/>
      <c r="OF1369" s="80"/>
      <c r="OG1369" s="80"/>
      <c r="OH1369" s="80"/>
      <c r="OI1369" s="80"/>
      <c r="OJ1369" s="80"/>
      <c r="OK1369" s="80"/>
      <c r="OL1369" s="80"/>
      <c r="OM1369" s="80"/>
      <c r="ON1369" s="80"/>
      <c r="OO1369" s="80"/>
      <c r="OP1369" s="80"/>
      <c r="OQ1369" s="80"/>
      <c r="OR1369" s="80"/>
      <c r="OS1369" s="80"/>
      <c r="OT1369" s="80"/>
      <c r="OU1369" s="80"/>
      <c r="OV1369" s="80"/>
      <c r="OW1369" s="80"/>
      <c r="OX1369" s="80"/>
      <c r="OY1369" s="80"/>
      <c r="OZ1369" s="80"/>
      <c r="PA1369" s="80"/>
      <c r="PB1369" s="80"/>
      <c r="PC1369" s="80"/>
      <c r="PD1369" s="80"/>
      <c r="PE1369" s="80"/>
      <c r="PF1369" s="80"/>
      <c r="PG1369" s="80"/>
      <c r="PH1369" s="80"/>
      <c r="PI1369" s="80"/>
      <c r="PJ1369" s="80"/>
      <c r="PK1369" s="80"/>
      <c r="PL1369" s="80"/>
      <c r="PM1369" s="80"/>
      <c r="PN1369" s="80"/>
      <c r="PO1369" s="80"/>
      <c r="PP1369" s="80"/>
      <c r="PQ1369" s="80"/>
      <c r="PR1369" s="80"/>
      <c r="PS1369" s="80"/>
      <c r="PT1369" s="80"/>
      <c r="PU1369" s="80"/>
      <c r="PV1369" s="80"/>
      <c r="PW1369" s="80"/>
      <c r="PX1369" s="80"/>
      <c r="PY1369" s="80"/>
      <c r="PZ1369" s="80"/>
      <c r="QA1369" s="80"/>
      <c r="QB1369" s="80"/>
      <c r="QC1369" s="80"/>
      <c r="QD1369" s="80"/>
      <c r="QE1369" s="80"/>
      <c r="QF1369" s="80"/>
      <c r="QG1369" s="80"/>
      <c r="QH1369" s="80"/>
      <c r="QI1369" s="80"/>
      <c r="QJ1369" s="80"/>
      <c r="QK1369" s="80"/>
      <c r="QL1369" s="80"/>
      <c r="QM1369" s="80"/>
      <c r="QN1369" s="80"/>
      <c r="QO1369" s="80"/>
      <c r="QP1369" s="80"/>
      <c r="QQ1369" s="80"/>
      <c r="QR1369" s="80"/>
      <c r="QS1369" s="80"/>
      <c r="QT1369" s="80"/>
      <c r="QU1369" s="80"/>
      <c r="QV1369" s="80"/>
      <c r="QW1369" s="80"/>
      <c r="QX1369" s="80"/>
      <c r="QY1369" s="80"/>
      <c r="QZ1369" s="80"/>
      <c r="RA1369" s="80"/>
      <c r="RB1369" s="80"/>
      <c r="RC1369" s="80"/>
      <c r="RD1369" s="80"/>
      <c r="RE1369" s="80"/>
      <c r="RF1369" s="80"/>
      <c r="RG1369" s="80"/>
      <c r="RH1369" s="80"/>
      <c r="RI1369" s="80"/>
      <c r="RJ1369" s="80"/>
      <c r="RK1369" s="80"/>
      <c r="RL1369" s="80"/>
      <c r="RM1369" s="80"/>
      <c r="RN1369" s="80"/>
      <c r="RO1369" s="80"/>
      <c r="RP1369" s="80"/>
      <c r="RQ1369" s="80"/>
      <c r="RR1369" s="80"/>
      <c r="RS1369" s="80"/>
      <c r="RT1369" s="80"/>
      <c r="RU1369" s="80"/>
      <c r="RV1369" s="80"/>
      <c r="RW1369" s="80"/>
      <c r="RX1369" s="80"/>
      <c r="RY1369" s="80"/>
      <c r="RZ1369" s="80"/>
      <c r="SA1369" s="80"/>
      <c r="SB1369" s="80"/>
      <c r="SC1369" s="80"/>
      <c r="SD1369" s="80"/>
      <c r="SE1369" s="80"/>
      <c r="SF1369" s="80"/>
      <c r="SG1369" s="80"/>
      <c r="SH1369" s="80"/>
      <c r="SI1369" s="80"/>
      <c r="SJ1369" s="80"/>
      <c r="SK1369" s="80"/>
      <c r="SL1369" s="80"/>
      <c r="SM1369" s="80"/>
      <c r="SN1369" s="80"/>
      <c r="SO1369" s="80"/>
      <c r="SP1369" s="80"/>
      <c r="SQ1369" s="80"/>
      <c r="SR1369" s="80"/>
      <c r="SS1369" s="80"/>
      <c r="ST1369" s="80"/>
      <c r="SU1369" s="80"/>
      <c r="SV1369" s="80"/>
      <c r="SW1369" s="80"/>
      <c r="SX1369" s="80"/>
      <c r="SY1369" s="80"/>
      <c r="SZ1369" s="80"/>
      <c r="TA1369" s="80"/>
      <c r="TB1369" s="80"/>
      <c r="TC1369" s="80"/>
      <c r="TD1369" s="80"/>
      <c r="TE1369" s="80"/>
      <c r="TF1369" s="80"/>
      <c r="TG1369" s="80"/>
      <c r="TH1369" s="80"/>
      <c r="TI1369" s="80"/>
      <c r="TJ1369" s="80"/>
      <c r="TK1369" s="80"/>
      <c r="TL1369" s="80"/>
      <c r="TM1369" s="80"/>
      <c r="TN1369" s="80"/>
      <c r="TO1369" s="80"/>
      <c r="TP1369" s="80"/>
      <c r="TQ1369" s="80"/>
      <c r="TR1369" s="80"/>
      <c r="TS1369" s="80"/>
      <c r="TT1369" s="80"/>
      <c r="TU1369" s="80"/>
      <c r="TV1369" s="80"/>
      <c r="TW1369" s="80"/>
      <c r="TX1369" s="80"/>
      <c r="TY1369" s="80"/>
      <c r="TZ1369" s="80"/>
      <c r="UA1369" s="80"/>
      <c r="UB1369" s="80"/>
      <c r="UC1369" s="80"/>
      <c r="UD1369" s="80"/>
      <c r="UE1369" s="80"/>
      <c r="UF1369" s="80"/>
      <c r="UG1369" s="80"/>
      <c r="UH1369" s="80"/>
      <c r="UI1369" s="80"/>
      <c r="UJ1369" s="80"/>
      <c r="UK1369" s="80"/>
      <c r="UL1369" s="80"/>
      <c r="UM1369" s="80"/>
      <c r="UN1369" s="80"/>
      <c r="UO1369" s="80"/>
      <c r="UP1369" s="80"/>
      <c r="UQ1369" s="80"/>
      <c r="UR1369" s="80"/>
      <c r="US1369" s="80"/>
      <c r="UT1369" s="80"/>
      <c r="UU1369" s="80"/>
      <c r="UV1369" s="80"/>
      <c r="UW1369" s="80"/>
      <c r="UX1369" s="80"/>
      <c r="UY1369" s="80"/>
      <c r="UZ1369" s="80"/>
      <c r="VA1369" s="80"/>
      <c r="VB1369" s="80"/>
      <c r="VC1369" s="80"/>
      <c r="VD1369" s="80"/>
      <c r="VE1369" s="80"/>
      <c r="VF1369" s="80"/>
      <c r="VG1369" s="80"/>
      <c r="VH1369" s="80"/>
      <c r="VI1369" s="80"/>
      <c r="VJ1369" s="80"/>
      <c r="VK1369" s="80"/>
      <c r="VL1369" s="80"/>
      <c r="VM1369" s="80"/>
      <c r="VN1369" s="80"/>
      <c r="VO1369" s="80"/>
      <c r="VP1369" s="80"/>
      <c r="VQ1369" s="80"/>
      <c r="VR1369" s="80"/>
      <c r="VS1369" s="80"/>
      <c r="VT1369" s="80"/>
      <c r="VU1369" s="80"/>
      <c r="VV1369" s="80"/>
      <c r="VW1369" s="80"/>
      <c r="VX1369" s="80"/>
      <c r="VY1369" s="80"/>
      <c r="VZ1369" s="80"/>
      <c r="WA1369" s="80"/>
      <c r="WB1369" s="80"/>
      <c r="WC1369" s="80"/>
      <c r="WD1369" s="80"/>
      <c r="WE1369" s="80"/>
      <c r="WF1369" s="80"/>
      <c r="WG1369" s="80"/>
      <c r="WH1369" s="80"/>
      <c r="WI1369" s="80"/>
      <c r="WJ1369" s="80"/>
      <c r="WK1369" s="80"/>
      <c r="WL1369" s="80"/>
      <c r="WM1369" s="80"/>
      <c r="WN1369" s="80"/>
      <c r="WO1369" s="80"/>
      <c r="WP1369" s="80"/>
      <c r="WQ1369" s="80"/>
      <c r="WR1369" s="80"/>
      <c r="WS1369" s="80"/>
      <c r="WT1369" s="80"/>
      <c r="WU1369" s="80"/>
      <c r="WV1369" s="80"/>
      <c r="WW1369" s="80"/>
      <c r="WX1369" s="80"/>
      <c r="WY1369" s="80"/>
      <c r="WZ1369" s="80"/>
      <c r="XA1369" s="80"/>
      <c r="XB1369" s="80"/>
      <c r="XC1369" s="80"/>
      <c r="XD1369" s="80"/>
      <c r="XE1369" s="80"/>
      <c r="XF1369" s="80"/>
      <c r="XG1369" s="80"/>
      <c r="XH1369" s="80"/>
      <c r="XI1369" s="80"/>
      <c r="XJ1369" s="80"/>
      <c r="XK1369" s="80"/>
      <c r="XL1369" s="80"/>
      <c r="XM1369" s="80"/>
      <c r="XN1369" s="80"/>
      <c r="XO1369" s="80"/>
      <c r="XP1369" s="80"/>
      <c r="XQ1369" s="80"/>
      <c r="XR1369" s="80"/>
      <c r="XS1369" s="80"/>
      <c r="XT1369" s="80"/>
      <c r="XU1369" s="80"/>
      <c r="XV1369" s="80"/>
      <c r="XW1369" s="80"/>
      <c r="XX1369" s="80"/>
      <c r="XY1369" s="80"/>
      <c r="XZ1369" s="80"/>
      <c r="YA1369" s="80"/>
      <c r="YB1369" s="80"/>
      <c r="YC1369" s="80"/>
      <c r="YD1369" s="80"/>
      <c r="YE1369" s="80"/>
      <c r="YF1369" s="80"/>
      <c r="YG1369" s="80"/>
      <c r="YH1369" s="80"/>
      <c r="YI1369" s="80"/>
      <c r="YJ1369" s="80"/>
      <c r="YK1369" s="80"/>
      <c r="YL1369" s="80"/>
      <c r="YM1369" s="80"/>
      <c r="YN1369" s="80"/>
      <c r="YO1369" s="80"/>
      <c r="YP1369" s="80"/>
      <c r="YQ1369" s="80"/>
      <c r="YR1369" s="80"/>
      <c r="YS1369" s="80"/>
      <c r="YT1369" s="80"/>
      <c r="YU1369" s="80"/>
      <c r="YV1369" s="80"/>
      <c r="YW1369" s="80"/>
      <c r="YX1369" s="80"/>
      <c r="YY1369" s="80"/>
      <c r="YZ1369" s="80"/>
      <c r="ZA1369" s="80"/>
      <c r="ZB1369" s="80"/>
      <c r="ZC1369" s="80"/>
      <c r="ZD1369" s="80"/>
      <c r="ZE1369" s="80"/>
      <c r="ZF1369" s="80"/>
      <c r="ZG1369" s="80"/>
      <c r="ZH1369" s="80"/>
      <c r="ZI1369" s="80"/>
      <c r="ZJ1369" s="80"/>
      <c r="ZK1369" s="80"/>
      <c r="ZL1369" s="80"/>
      <c r="ZM1369" s="80"/>
      <c r="ZN1369" s="80"/>
      <c r="ZO1369" s="80"/>
      <c r="ZP1369" s="80"/>
      <c r="ZQ1369" s="80"/>
      <c r="ZR1369" s="80"/>
      <c r="ZS1369" s="80"/>
      <c r="ZT1369" s="80"/>
      <c r="ZU1369" s="80"/>
      <c r="ZV1369" s="80"/>
      <c r="ZW1369" s="80"/>
      <c r="ZX1369" s="80"/>
      <c r="ZY1369" s="80"/>
      <c r="ZZ1369" s="80"/>
      <c r="AAA1369" s="80"/>
      <c r="AAB1369" s="80"/>
      <c r="AAC1369" s="80"/>
      <c r="AAD1369" s="80"/>
      <c r="AAE1369" s="80"/>
      <c r="AAF1369" s="80"/>
      <c r="AAG1369" s="80"/>
      <c r="AAH1369" s="80"/>
      <c r="AAI1369" s="80"/>
      <c r="AAJ1369" s="80"/>
      <c r="AAK1369" s="80"/>
      <c r="AAL1369" s="80"/>
      <c r="AAM1369" s="80"/>
      <c r="AAN1369" s="80"/>
      <c r="AAO1369" s="80"/>
      <c r="AAP1369" s="80"/>
      <c r="AAQ1369" s="80"/>
      <c r="AAR1369" s="80"/>
      <c r="AAS1369" s="80"/>
      <c r="AAT1369" s="80"/>
      <c r="AAU1369" s="80"/>
      <c r="AAV1369" s="80"/>
      <c r="AAW1369" s="80"/>
      <c r="AAX1369" s="80"/>
      <c r="AAY1369" s="80"/>
      <c r="AAZ1369" s="80"/>
      <c r="ABA1369" s="80"/>
      <c r="ABB1369" s="80"/>
      <c r="ABC1369" s="80"/>
      <c r="ABD1369" s="80"/>
      <c r="ABE1369" s="80"/>
      <c r="ABF1369" s="80"/>
      <c r="ABG1369" s="80"/>
      <c r="ABH1369" s="80"/>
      <c r="ABI1369" s="80"/>
      <c r="ABJ1369" s="80"/>
      <c r="ABK1369" s="80"/>
      <c r="ABL1369" s="80"/>
      <c r="ABM1369" s="80"/>
      <c r="ABN1369" s="80"/>
      <c r="ABO1369" s="80"/>
      <c r="ABP1369" s="80"/>
      <c r="ABQ1369" s="80"/>
      <c r="ABR1369" s="80"/>
      <c r="ABS1369" s="80"/>
      <c r="ABT1369" s="80"/>
      <c r="ABU1369" s="80"/>
      <c r="ABV1369" s="80"/>
      <c r="ABW1369" s="80"/>
      <c r="ABX1369" s="80"/>
      <c r="ABY1369" s="80"/>
      <c r="ABZ1369" s="80"/>
      <c r="ACA1369" s="80"/>
      <c r="ACB1369" s="80"/>
      <c r="ACC1369" s="80"/>
      <c r="ACD1369" s="80"/>
      <c r="ACE1369" s="80"/>
      <c r="ACF1369" s="80"/>
      <c r="ACG1369" s="80"/>
      <c r="ACH1369" s="80"/>
      <c r="ACI1369" s="80"/>
      <c r="ACJ1369" s="80"/>
      <c r="ACK1369" s="80"/>
      <c r="ACL1369" s="80"/>
      <c r="ACM1369" s="80"/>
      <c r="ACN1369" s="80"/>
      <c r="ACO1369" s="80"/>
      <c r="ACP1369" s="80"/>
      <c r="ACQ1369" s="80"/>
      <c r="ACR1369" s="80"/>
      <c r="ACS1369" s="80"/>
      <c r="ACT1369" s="80"/>
      <c r="ACU1369" s="80"/>
      <c r="ACV1369" s="80"/>
      <c r="ACW1369" s="80"/>
      <c r="ACX1369" s="80"/>
      <c r="ACY1369" s="80"/>
      <c r="ACZ1369" s="80"/>
      <c r="ADA1369" s="80"/>
      <c r="ADB1369" s="80"/>
      <c r="ADC1369" s="80"/>
      <c r="ADD1369" s="80"/>
      <c r="ADE1369" s="80"/>
      <c r="ADF1369" s="80"/>
      <c r="ADG1369" s="80"/>
      <c r="ADH1369" s="80"/>
      <c r="ADI1369" s="80"/>
      <c r="ADJ1369" s="80"/>
      <c r="ADK1369" s="80"/>
      <c r="ADL1369" s="80"/>
      <c r="ADM1369" s="80"/>
      <c r="ADN1369" s="80"/>
      <c r="ADO1369" s="80"/>
      <c r="ADP1369" s="80"/>
      <c r="ADQ1369" s="80"/>
      <c r="ADR1369" s="80"/>
      <c r="ADS1369" s="80"/>
      <c r="ADT1369" s="80"/>
      <c r="ADU1369" s="80"/>
      <c r="ADV1369" s="80"/>
      <c r="ADW1369" s="80"/>
      <c r="ADX1369" s="80"/>
      <c r="ADY1369" s="80"/>
      <c r="ADZ1369" s="80"/>
      <c r="AEA1369" s="80"/>
      <c r="AEB1369" s="80"/>
      <c r="AEC1369" s="80"/>
      <c r="AED1369" s="80"/>
      <c r="AEE1369" s="80"/>
      <c r="AEF1369" s="80"/>
      <c r="AEG1369" s="80"/>
      <c r="AEH1369" s="80"/>
      <c r="AEI1369" s="80"/>
      <c r="AEJ1369" s="80"/>
      <c r="AEK1369" s="80"/>
      <c r="AEL1369" s="80"/>
      <c r="AEM1369" s="80"/>
      <c r="AEN1369" s="80"/>
      <c r="AEO1369" s="80"/>
      <c r="AEP1369" s="80"/>
      <c r="AEQ1369" s="80"/>
      <c r="AER1369" s="80"/>
      <c r="AES1369" s="80"/>
      <c r="AET1369" s="80"/>
      <c r="AEU1369" s="80"/>
      <c r="AEV1369" s="80"/>
      <c r="AEW1369" s="80"/>
      <c r="AEX1369" s="80"/>
      <c r="AEY1369" s="80"/>
      <c r="AEZ1369" s="80"/>
      <c r="AFA1369" s="80"/>
      <c r="AFB1369" s="80"/>
      <c r="AFC1369" s="80"/>
      <c r="AFD1369" s="80"/>
      <c r="AFE1369" s="80"/>
      <c r="AFF1369" s="80"/>
      <c r="AFG1369" s="80"/>
      <c r="AFH1369" s="80"/>
      <c r="AFI1369" s="80"/>
      <c r="AFJ1369" s="80"/>
      <c r="AFK1369" s="80"/>
      <c r="AFL1369" s="80"/>
      <c r="AFM1369" s="80"/>
      <c r="AFN1369" s="80"/>
      <c r="AFO1369" s="80"/>
      <c r="AFP1369" s="80"/>
      <c r="AFQ1369" s="80"/>
      <c r="AFR1369" s="80"/>
      <c r="AFS1369" s="80"/>
      <c r="AFT1369" s="80"/>
      <c r="AFU1369" s="80"/>
      <c r="AFV1369" s="80"/>
      <c r="AFW1369" s="80"/>
      <c r="AFX1369" s="80"/>
      <c r="AFY1369" s="80"/>
      <c r="AFZ1369" s="80"/>
      <c r="AGA1369" s="80"/>
      <c r="AGB1369" s="80"/>
      <c r="AGC1369" s="80"/>
      <c r="AGD1369" s="80"/>
      <c r="AGE1369" s="80"/>
      <c r="AGF1369" s="80"/>
      <c r="AGG1369" s="80"/>
      <c r="AGH1369" s="80"/>
      <c r="AGI1369" s="80"/>
      <c r="AGJ1369" s="80"/>
      <c r="AGK1369" s="80"/>
      <c r="AGL1369" s="80"/>
      <c r="AGM1369" s="80"/>
      <c r="AGN1369" s="80"/>
      <c r="AGO1369" s="80"/>
      <c r="AGP1369" s="80"/>
      <c r="AGQ1369" s="80"/>
      <c r="AGR1369" s="80"/>
      <c r="AGS1369" s="80"/>
      <c r="AGT1369" s="80"/>
      <c r="AGU1369" s="80"/>
      <c r="AGV1369" s="80"/>
      <c r="AGW1369" s="80"/>
      <c r="AGX1369" s="80"/>
      <c r="AGY1369" s="80"/>
      <c r="AGZ1369" s="80"/>
      <c r="AHA1369" s="80"/>
      <c r="AHB1369" s="80"/>
      <c r="AHC1369" s="80"/>
      <c r="AHD1369" s="80"/>
      <c r="AHE1369" s="80"/>
      <c r="AHF1369" s="80"/>
      <c r="AHG1369" s="80"/>
      <c r="AHH1369" s="80"/>
      <c r="AHI1369" s="80"/>
      <c r="AHJ1369" s="80"/>
      <c r="AHK1369" s="80"/>
      <c r="AHL1369" s="80"/>
      <c r="AHM1369" s="80"/>
      <c r="AHN1369" s="80"/>
      <c r="AHO1369" s="80"/>
      <c r="AHP1369" s="80"/>
      <c r="AHQ1369" s="80"/>
      <c r="AHR1369" s="80"/>
      <c r="AHS1369" s="80"/>
      <c r="AHT1369" s="80"/>
      <c r="AHU1369" s="80"/>
      <c r="AHV1369" s="80"/>
      <c r="AHW1369" s="80"/>
      <c r="AHX1369" s="80"/>
      <c r="AHY1369" s="80"/>
      <c r="AHZ1369" s="80"/>
      <c r="AIA1369" s="80"/>
      <c r="AIB1369" s="80"/>
      <c r="AIC1369" s="80"/>
      <c r="AID1369" s="80"/>
      <c r="AIE1369" s="80"/>
      <c r="AIF1369" s="80"/>
      <c r="AIG1369" s="80"/>
      <c r="AIH1369" s="80"/>
      <c r="AII1369" s="80"/>
      <c r="AIJ1369" s="80"/>
      <c r="AIK1369" s="80"/>
      <c r="AIL1369" s="80"/>
      <c r="AIM1369" s="80"/>
      <c r="AIN1369" s="80"/>
      <c r="AIO1369" s="80"/>
      <c r="AIP1369" s="80"/>
      <c r="AIQ1369" s="80"/>
      <c r="AIR1369" s="80"/>
      <c r="AIS1369" s="80"/>
      <c r="AIT1369" s="80"/>
      <c r="AIU1369" s="80"/>
      <c r="AIV1369" s="80"/>
      <c r="AIW1369" s="80"/>
      <c r="AIX1369" s="80"/>
      <c r="AIY1369" s="80"/>
      <c r="AIZ1369" s="80"/>
      <c r="AJA1369" s="80"/>
      <c r="AJB1369" s="80"/>
      <c r="AJC1369" s="80"/>
      <c r="AJD1369" s="80"/>
      <c r="AJE1369" s="80"/>
      <c r="AJF1369" s="80"/>
      <c r="AJG1369" s="80"/>
      <c r="AJH1369" s="80"/>
      <c r="AJI1369" s="80"/>
      <c r="AJJ1369" s="80"/>
      <c r="AJK1369" s="80"/>
      <c r="AJL1369" s="80"/>
      <c r="AJM1369" s="80"/>
      <c r="AJN1369" s="80"/>
      <c r="AJO1369" s="80"/>
      <c r="AJP1369" s="80"/>
      <c r="AJQ1369" s="80"/>
      <c r="AJR1369" s="80"/>
      <c r="AJS1369" s="80"/>
      <c r="AJT1369" s="80"/>
      <c r="AJU1369" s="80"/>
      <c r="AJV1369" s="80"/>
      <c r="AJW1369" s="80"/>
      <c r="AJX1369" s="80"/>
      <c r="AJY1369" s="80"/>
      <c r="AJZ1369" s="80"/>
      <c r="AKA1369" s="80"/>
      <c r="AKB1369" s="80"/>
      <c r="AKC1369" s="80"/>
      <c r="AKD1369" s="80"/>
      <c r="AKE1369" s="80"/>
      <c r="AKF1369" s="80"/>
      <c r="AKG1369" s="80"/>
      <c r="AKH1369" s="80"/>
      <c r="AKI1369" s="80"/>
      <c r="AKJ1369" s="80"/>
      <c r="AKK1369" s="80"/>
      <c r="AKL1369" s="80"/>
      <c r="AKM1369" s="80"/>
      <c r="AKN1369" s="80"/>
      <c r="AKO1369" s="80"/>
      <c r="AKP1369" s="80"/>
      <c r="AKQ1369" s="80"/>
      <c r="AKR1369" s="80"/>
      <c r="AKS1369" s="80"/>
      <c r="AKT1369" s="80"/>
      <c r="AKU1369" s="80"/>
      <c r="AKV1369" s="80"/>
      <c r="AKW1369" s="80"/>
      <c r="AKX1369" s="80"/>
      <c r="AKY1369" s="80"/>
      <c r="AKZ1369" s="80"/>
      <c r="ALA1369" s="80"/>
      <c r="ALB1369" s="80"/>
      <c r="ALC1369" s="80"/>
      <c r="ALD1369" s="80"/>
      <c r="ALE1369" s="80"/>
      <c r="ALF1369" s="80"/>
      <c r="ALG1369" s="80"/>
      <c r="ALH1369" s="80"/>
      <c r="ALI1369" s="80"/>
      <c r="ALJ1369" s="80"/>
      <c r="ALK1369" s="80"/>
      <c r="ALL1369" s="80"/>
      <c r="ALM1369" s="80"/>
      <c r="ALN1369" s="80"/>
      <c r="ALO1369" s="80"/>
      <c r="ALP1369" s="80"/>
      <c r="ALQ1369" s="80"/>
      <c r="ALR1369" s="80"/>
      <c r="ALS1369" s="80"/>
      <c r="ALT1369" s="80"/>
      <c r="ALU1369" s="80"/>
      <c r="ALV1369" s="80"/>
      <c r="ALW1369" s="80"/>
      <c r="ALX1369" s="80"/>
      <c r="ALY1369" s="80"/>
      <c r="ALZ1369" s="80"/>
      <c r="AMA1369" s="80"/>
      <c r="AMB1369" s="80"/>
      <c r="AMC1369" s="80"/>
      <c r="AMD1369" s="80"/>
      <c r="AME1369" s="80"/>
      <c r="AMF1369" s="80"/>
      <c r="AMG1369" s="80"/>
      <c r="AMH1369" s="80"/>
      <c r="AMI1369" s="80"/>
      <c r="AMJ1369" s="80"/>
      <c r="AMK1369" s="80"/>
    </row>
    <row r="1370" spans="1:1025" s="107" customFormat="1" x14ac:dyDescent="0.3">
      <c r="A1370" s="134"/>
      <c r="B1370" s="4"/>
      <c r="C1370" s="75"/>
      <c r="D1370" s="75"/>
      <c r="E1370" s="76"/>
      <c r="F1370" s="76"/>
      <c r="G1370" s="75"/>
      <c r="H1370" s="75"/>
      <c r="I1370" s="77"/>
      <c r="J1370" s="77"/>
      <c r="K1370" s="78" t="s">
        <v>229</v>
      </c>
      <c r="L1370" s="72">
        <f>I1367*O1370</f>
        <v>2051827.2000000002</v>
      </c>
      <c r="M1370" s="72">
        <f>I1367*P1370</f>
        <v>75244.799999999988</v>
      </c>
      <c r="N1370" s="72">
        <f>L1370+M1370</f>
        <v>2127072</v>
      </c>
      <c r="O1370" s="72">
        <v>1068.6600000000001</v>
      </c>
      <c r="P1370" s="72">
        <v>39.19</v>
      </c>
      <c r="Q1370" s="79">
        <v>2018</v>
      </c>
      <c r="R1370" s="79"/>
      <c r="S1370" s="146" t="s">
        <v>37</v>
      </c>
      <c r="T1370" s="146" t="s">
        <v>265</v>
      </c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80"/>
      <c r="AF1370" s="80"/>
      <c r="AG1370" s="80"/>
      <c r="AH1370" s="80"/>
      <c r="AI1370" s="80"/>
      <c r="AJ1370" s="80"/>
      <c r="AK1370" s="80"/>
      <c r="AL1370" s="80"/>
      <c r="AM1370" s="80"/>
      <c r="AN1370" s="80"/>
      <c r="AO1370" s="80"/>
      <c r="AP1370" s="80"/>
      <c r="AQ1370" s="80"/>
      <c r="AR1370" s="80"/>
      <c r="AS1370" s="80"/>
      <c r="AT1370" s="80"/>
      <c r="AU1370" s="80"/>
      <c r="AV1370" s="80"/>
      <c r="AW1370" s="80"/>
      <c r="AX1370" s="80"/>
      <c r="AY1370" s="80"/>
      <c r="AZ1370" s="80"/>
      <c r="BA1370" s="80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A1370" s="80"/>
      <c r="CB1370" s="80"/>
      <c r="CC1370" s="80"/>
      <c r="CD1370" s="80"/>
      <c r="CE1370" s="80"/>
      <c r="CF1370" s="80"/>
      <c r="CG1370" s="80"/>
      <c r="CH1370" s="80"/>
      <c r="CI1370" s="80"/>
      <c r="CJ1370" s="80"/>
      <c r="CK1370" s="80"/>
      <c r="CL1370" s="80"/>
      <c r="CM1370" s="80"/>
      <c r="CN1370" s="80"/>
      <c r="CO1370" s="80"/>
      <c r="CP1370" s="80"/>
      <c r="CQ1370" s="80"/>
      <c r="CR1370" s="80"/>
      <c r="CS1370" s="80"/>
      <c r="CT1370" s="80"/>
      <c r="CU1370" s="80"/>
      <c r="CV1370" s="80"/>
      <c r="CW1370" s="80"/>
      <c r="CX1370" s="80"/>
      <c r="CY1370" s="80"/>
      <c r="CZ1370" s="80"/>
      <c r="DA1370" s="80"/>
      <c r="DB1370" s="80"/>
      <c r="DC1370" s="80"/>
      <c r="DD1370" s="80"/>
      <c r="DE1370" s="80"/>
      <c r="DF1370" s="80"/>
      <c r="DG1370" s="80"/>
      <c r="DH1370" s="80"/>
      <c r="DI1370" s="80"/>
      <c r="DJ1370" s="80"/>
      <c r="DK1370" s="80"/>
      <c r="DL1370" s="80"/>
      <c r="DM1370" s="80"/>
      <c r="DN1370" s="80"/>
      <c r="DO1370" s="80"/>
      <c r="DP1370" s="80"/>
      <c r="DQ1370" s="80"/>
      <c r="DR1370" s="80"/>
      <c r="DS1370" s="80"/>
      <c r="DT1370" s="80"/>
      <c r="DU1370" s="80"/>
      <c r="DV1370" s="80"/>
      <c r="DW1370" s="80"/>
      <c r="DX1370" s="80"/>
      <c r="DY1370" s="80"/>
      <c r="DZ1370" s="80"/>
      <c r="EA1370" s="80"/>
      <c r="EB1370" s="80"/>
      <c r="EC1370" s="80"/>
      <c r="ED1370" s="80"/>
      <c r="EE1370" s="80"/>
      <c r="EF1370" s="80"/>
      <c r="EG1370" s="80"/>
      <c r="EH1370" s="80"/>
      <c r="EI1370" s="80"/>
      <c r="EJ1370" s="80"/>
      <c r="EK1370" s="80"/>
      <c r="EL1370" s="80"/>
      <c r="EM1370" s="80"/>
      <c r="EN1370" s="80"/>
      <c r="EO1370" s="80"/>
      <c r="EP1370" s="80"/>
      <c r="EQ1370" s="80"/>
      <c r="ER1370" s="80"/>
      <c r="ES1370" s="80"/>
      <c r="ET1370" s="80"/>
      <c r="EU1370" s="80"/>
      <c r="EV1370" s="80"/>
      <c r="EW1370" s="80"/>
      <c r="EX1370" s="80"/>
      <c r="EY1370" s="80"/>
      <c r="EZ1370" s="80"/>
      <c r="FA1370" s="80"/>
      <c r="FB1370" s="80"/>
      <c r="FC1370" s="80"/>
      <c r="FD1370" s="80"/>
      <c r="FE1370" s="80"/>
      <c r="FF1370" s="80"/>
      <c r="FG1370" s="80"/>
      <c r="FH1370" s="80"/>
      <c r="FI1370" s="80"/>
      <c r="FJ1370" s="80"/>
      <c r="FK1370" s="80"/>
      <c r="FL1370" s="80"/>
      <c r="FM1370" s="80"/>
      <c r="FN1370" s="80"/>
      <c r="FO1370" s="80"/>
      <c r="FP1370" s="80"/>
      <c r="FQ1370" s="80"/>
      <c r="FR1370" s="80"/>
      <c r="FS1370" s="80"/>
      <c r="FT1370" s="80"/>
      <c r="FU1370" s="80"/>
      <c r="FV1370" s="80"/>
      <c r="FW1370" s="80"/>
      <c r="FX1370" s="80"/>
      <c r="FY1370" s="80"/>
      <c r="FZ1370" s="80"/>
      <c r="GA1370" s="80"/>
      <c r="GB1370" s="80"/>
      <c r="GC1370" s="80"/>
      <c r="GD1370" s="80"/>
      <c r="GE1370" s="80"/>
      <c r="GF1370" s="80"/>
      <c r="GG1370" s="80"/>
      <c r="GH1370" s="80"/>
      <c r="GI1370" s="80"/>
      <c r="GJ1370" s="80"/>
      <c r="GK1370" s="80"/>
      <c r="GL1370" s="80"/>
      <c r="GM1370" s="80"/>
      <c r="GN1370" s="80"/>
      <c r="GO1370" s="80"/>
      <c r="GP1370" s="80"/>
      <c r="GQ1370" s="80"/>
      <c r="GR1370" s="80"/>
      <c r="GS1370" s="80"/>
      <c r="GT1370" s="80"/>
      <c r="GU1370" s="80"/>
      <c r="GV1370" s="80"/>
      <c r="GW1370" s="80"/>
      <c r="GX1370" s="80"/>
      <c r="GY1370" s="80"/>
      <c r="GZ1370" s="80"/>
      <c r="HA1370" s="80"/>
      <c r="HB1370" s="80"/>
      <c r="HC1370" s="80"/>
      <c r="HD1370" s="80"/>
      <c r="HE1370" s="80"/>
      <c r="HF1370" s="80"/>
      <c r="HG1370" s="80"/>
      <c r="HH1370" s="80"/>
      <c r="HI1370" s="80"/>
      <c r="HJ1370" s="80"/>
      <c r="HK1370" s="80"/>
      <c r="HL1370" s="80"/>
      <c r="HM1370" s="80"/>
      <c r="HN1370" s="80"/>
      <c r="HO1370" s="80"/>
      <c r="HP1370" s="80"/>
      <c r="HQ1370" s="80"/>
      <c r="HR1370" s="80"/>
      <c r="HS1370" s="80"/>
      <c r="HT1370" s="80"/>
      <c r="HU1370" s="80"/>
      <c r="HV1370" s="80"/>
      <c r="HW1370" s="80"/>
      <c r="HX1370" s="80"/>
      <c r="HY1370" s="80"/>
      <c r="HZ1370" s="80"/>
      <c r="IA1370" s="80"/>
      <c r="IB1370" s="80"/>
      <c r="IC1370" s="80"/>
      <c r="ID1370" s="80"/>
      <c r="IE1370" s="80"/>
      <c r="IF1370" s="80"/>
      <c r="IG1370" s="80"/>
      <c r="IH1370" s="80"/>
      <c r="II1370" s="80"/>
      <c r="IJ1370" s="80"/>
      <c r="IK1370" s="80"/>
      <c r="IL1370" s="80"/>
      <c r="IM1370" s="80"/>
      <c r="IN1370" s="80"/>
      <c r="IO1370" s="80"/>
      <c r="IP1370" s="80"/>
      <c r="IQ1370" s="80"/>
      <c r="IR1370" s="80"/>
      <c r="IS1370" s="80"/>
      <c r="IT1370" s="80"/>
      <c r="IU1370" s="80"/>
      <c r="IV1370" s="80"/>
      <c r="IW1370" s="80"/>
      <c r="IX1370" s="80"/>
      <c r="IY1370" s="80"/>
      <c r="IZ1370" s="80"/>
      <c r="JA1370" s="80"/>
      <c r="JB1370" s="80"/>
      <c r="JC1370" s="80"/>
      <c r="JD1370" s="80"/>
      <c r="JE1370" s="80"/>
      <c r="JF1370" s="80"/>
      <c r="JG1370" s="80"/>
      <c r="JH1370" s="80"/>
      <c r="JI1370" s="80"/>
      <c r="JJ1370" s="80"/>
      <c r="JK1370" s="80"/>
      <c r="JL1370" s="80"/>
      <c r="JM1370" s="80"/>
      <c r="JN1370" s="80"/>
      <c r="JO1370" s="80"/>
      <c r="JP1370" s="80"/>
      <c r="JQ1370" s="80"/>
      <c r="JR1370" s="80"/>
      <c r="JS1370" s="80"/>
      <c r="JT1370" s="80"/>
      <c r="JU1370" s="80"/>
      <c r="JV1370" s="80"/>
      <c r="JW1370" s="80"/>
      <c r="JX1370" s="80"/>
      <c r="JY1370" s="80"/>
      <c r="JZ1370" s="80"/>
      <c r="KA1370" s="80"/>
      <c r="KB1370" s="80"/>
      <c r="KC1370" s="80"/>
      <c r="KD1370" s="80"/>
      <c r="KE1370" s="80"/>
      <c r="KF1370" s="80"/>
      <c r="KG1370" s="80"/>
      <c r="KH1370" s="80"/>
      <c r="KI1370" s="80"/>
      <c r="KJ1370" s="80"/>
      <c r="KK1370" s="80"/>
      <c r="KL1370" s="80"/>
      <c r="KM1370" s="80"/>
      <c r="KN1370" s="80"/>
      <c r="KO1370" s="80"/>
      <c r="KP1370" s="80"/>
      <c r="KQ1370" s="80"/>
      <c r="KR1370" s="80"/>
      <c r="KS1370" s="80"/>
      <c r="KT1370" s="80"/>
      <c r="KU1370" s="80"/>
      <c r="KV1370" s="80"/>
      <c r="KW1370" s="80"/>
      <c r="KX1370" s="80"/>
      <c r="KY1370" s="80"/>
      <c r="KZ1370" s="80"/>
      <c r="LA1370" s="80"/>
      <c r="LB1370" s="80"/>
      <c r="LC1370" s="80"/>
      <c r="LD1370" s="80"/>
      <c r="LE1370" s="80"/>
      <c r="LF1370" s="80"/>
      <c r="LG1370" s="80"/>
      <c r="LH1370" s="80"/>
      <c r="LI1370" s="80"/>
      <c r="LJ1370" s="80"/>
      <c r="LK1370" s="80"/>
      <c r="LL1370" s="80"/>
      <c r="LM1370" s="80"/>
      <c r="LN1370" s="80"/>
      <c r="LO1370" s="80"/>
      <c r="LP1370" s="80"/>
      <c r="LQ1370" s="80"/>
      <c r="LR1370" s="80"/>
      <c r="LS1370" s="80"/>
      <c r="LT1370" s="80"/>
      <c r="LU1370" s="80"/>
      <c r="LV1370" s="80"/>
      <c r="LW1370" s="80"/>
      <c r="LX1370" s="80"/>
      <c r="LY1370" s="80"/>
      <c r="LZ1370" s="80"/>
      <c r="MA1370" s="80"/>
      <c r="MB1370" s="80"/>
      <c r="MC1370" s="80"/>
      <c r="MD1370" s="80"/>
      <c r="ME1370" s="80"/>
      <c r="MF1370" s="80"/>
      <c r="MG1370" s="80"/>
      <c r="MH1370" s="80"/>
      <c r="MI1370" s="80"/>
      <c r="MJ1370" s="80"/>
      <c r="MK1370" s="80"/>
      <c r="ML1370" s="80"/>
      <c r="MM1370" s="80"/>
      <c r="MN1370" s="80"/>
      <c r="MO1370" s="80"/>
      <c r="MP1370" s="80"/>
      <c r="MQ1370" s="80"/>
      <c r="MR1370" s="80"/>
      <c r="MS1370" s="80"/>
      <c r="MT1370" s="80"/>
      <c r="MU1370" s="80"/>
      <c r="MV1370" s="80"/>
      <c r="MW1370" s="80"/>
      <c r="MX1370" s="80"/>
      <c r="MY1370" s="80"/>
      <c r="MZ1370" s="80"/>
      <c r="NA1370" s="80"/>
      <c r="NB1370" s="80"/>
      <c r="NC1370" s="80"/>
      <c r="ND1370" s="80"/>
      <c r="NE1370" s="80"/>
      <c r="NF1370" s="80"/>
      <c r="NG1370" s="80"/>
      <c r="NH1370" s="80"/>
      <c r="NI1370" s="80"/>
      <c r="NJ1370" s="80"/>
      <c r="NK1370" s="80"/>
      <c r="NL1370" s="80"/>
      <c r="NM1370" s="80"/>
      <c r="NN1370" s="80"/>
      <c r="NO1370" s="80"/>
      <c r="NP1370" s="80"/>
      <c r="NQ1370" s="80"/>
      <c r="NR1370" s="80"/>
      <c r="NS1370" s="80"/>
      <c r="NT1370" s="80"/>
      <c r="NU1370" s="80"/>
      <c r="NV1370" s="80"/>
      <c r="NW1370" s="80"/>
      <c r="NX1370" s="80"/>
      <c r="NY1370" s="80"/>
      <c r="NZ1370" s="80"/>
      <c r="OA1370" s="80"/>
      <c r="OB1370" s="80"/>
      <c r="OC1370" s="80"/>
      <c r="OD1370" s="80"/>
      <c r="OE1370" s="80"/>
      <c r="OF1370" s="80"/>
      <c r="OG1370" s="80"/>
      <c r="OH1370" s="80"/>
      <c r="OI1370" s="80"/>
      <c r="OJ1370" s="80"/>
      <c r="OK1370" s="80"/>
      <c r="OL1370" s="80"/>
      <c r="OM1370" s="80"/>
      <c r="ON1370" s="80"/>
      <c r="OO1370" s="80"/>
      <c r="OP1370" s="80"/>
      <c r="OQ1370" s="80"/>
      <c r="OR1370" s="80"/>
      <c r="OS1370" s="80"/>
      <c r="OT1370" s="80"/>
      <c r="OU1370" s="80"/>
      <c r="OV1370" s="80"/>
      <c r="OW1370" s="80"/>
      <c r="OX1370" s="80"/>
      <c r="OY1370" s="80"/>
      <c r="OZ1370" s="80"/>
      <c r="PA1370" s="80"/>
      <c r="PB1370" s="80"/>
      <c r="PC1370" s="80"/>
      <c r="PD1370" s="80"/>
      <c r="PE1370" s="80"/>
      <c r="PF1370" s="80"/>
      <c r="PG1370" s="80"/>
      <c r="PH1370" s="80"/>
      <c r="PI1370" s="80"/>
      <c r="PJ1370" s="80"/>
      <c r="PK1370" s="80"/>
      <c r="PL1370" s="80"/>
      <c r="PM1370" s="80"/>
      <c r="PN1370" s="80"/>
      <c r="PO1370" s="80"/>
      <c r="PP1370" s="80"/>
      <c r="PQ1370" s="80"/>
      <c r="PR1370" s="80"/>
      <c r="PS1370" s="80"/>
      <c r="PT1370" s="80"/>
      <c r="PU1370" s="80"/>
      <c r="PV1370" s="80"/>
      <c r="PW1370" s="80"/>
      <c r="PX1370" s="80"/>
      <c r="PY1370" s="80"/>
      <c r="PZ1370" s="80"/>
      <c r="QA1370" s="80"/>
      <c r="QB1370" s="80"/>
      <c r="QC1370" s="80"/>
      <c r="QD1370" s="80"/>
      <c r="QE1370" s="80"/>
      <c r="QF1370" s="80"/>
      <c r="QG1370" s="80"/>
      <c r="QH1370" s="80"/>
      <c r="QI1370" s="80"/>
      <c r="QJ1370" s="80"/>
      <c r="QK1370" s="80"/>
      <c r="QL1370" s="80"/>
      <c r="QM1370" s="80"/>
      <c r="QN1370" s="80"/>
      <c r="QO1370" s="80"/>
      <c r="QP1370" s="80"/>
      <c r="QQ1370" s="80"/>
      <c r="QR1370" s="80"/>
      <c r="QS1370" s="80"/>
      <c r="QT1370" s="80"/>
      <c r="QU1370" s="80"/>
      <c r="QV1370" s="80"/>
      <c r="QW1370" s="80"/>
      <c r="QX1370" s="80"/>
      <c r="QY1370" s="80"/>
      <c r="QZ1370" s="80"/>
      <c r="RA1370" s="80"/>
      <c r="RB1370" s="80"/>
      <c r="RC1370" s="80"/>
      <c r="RD1370" s="80"/>
      <c r="RE1370" s="80"/>
      <c r="RF1370" s="80"/>
      <c r="RG1370" s="80"/>
      <c r="RH1370" s="80"/>
      <c r="RI1370" s="80"/>
      <c r="RJ1370" s="80"/>
      <c r="RK1370" s="80"/>
      <c r="RL1370" s="80"/>
      <c r="RM1370" s="80"/>
      <c r="RN1370" s="80"/>
      <c r="RO1370" s="80"/>
      <c r="RP1370" s="80"/>
      <c r="RQ1370" s="80"/>
      <c r="RR1370" s="80"/>
      <c r="RS1370" s="80"/>
      <c r="RT1370" s="80"/>
      <c r="RU1370" s="80"/>
      <c r="RV1370" s="80"/>
      <c r="RW1370" s="80"/>
      <c r="RX1370" s="80"/>
      <c r="RY1370" s="80"/>
      <c r="RZ1370" s="80"/>
      <c r="SA1370" s="80"/>
      <c r="SB1370" s="80"/>
      <c r="SC1370" s="80"/>
      <c r="SD1370" s="80"/>
      <c r="SE1370" s="80"/>
      <c r="SF1370" s="80"/>
      <c r="SG1370" s="80"/>
      <c r="SH1370" s="80"/>
      <c r="SI1370" s="80"/>
      <c r="SJ1370" s="80"/>
      <c r="SK1370" s="80"/>
      <c r="SL1370" s="80"/>
      <c r="SM1370" s="80"/>
      <c r="SN1370" s="80"/>
      <c r="SO1370" s="80"/>
      <c r="SP1370" s="80"/>
      <c r="SQ1370" s="80"/>
      <c r="SR1370" s="80"/>
      <c r="SS1370" s="80"/>
      <c r="ST1370" s="80"/>
      <c r="SU1370" s="80"/>
      <c r="SV1370" s="80"/>
      <c r="SW1370" s="80"/>
      <c r="SX1370" s="80"/>
      <c r="SY1370" s="80"/>
      <c r="SZ1370" s="80"/>
      <c r="TA1370" s="80"/>
      <c r="TB1370" s="80"/>
      <c r="TC1370" s="80"/>
      <c r="TD1370" s="80"/>
      <c r="TE1370" s="80"/>
      <c r="TF1370" s="80"/>
      <c r="TG1370" s="80"/>
      <c r="TH1370" s="80"/>
      <c r="TI1370" s="80"/>
      <c r="TJ1370" s="80"/>
      <c r="TK1370" s="80"/>
      <c r="TL1370" s="80"/>
      <c r="TM1370" s="80"/>
      <c r="TN1370" s="80"/>
      <c r="TO1370" s="80"/>
      <c r="TP1370" s="80"/>
      <c r="TQ1370" s="80"/>
      <c r="TR1370" s="80"/>
      <c r="TS1370" s="80"/>
      <c r="TT1370" s="80"/>
      <c r="TU1370" s="80"/>
      <c r="TV1370" s="80"/>
      <c r="TW1370" s="80"/>
      <c r="TX1370" s="80"/>
      <c r="TY1370" s="80"/>
      <c r="TZ1370" s="80"/>
      <c r="UA1370" s="80"/>
      <c r="UB1370" s="80"/>
      <c r="UC1370" s="80"/>
      <c r="UD1370" s="80"/>
      <c r="UE1370" s="80"/>
      <c r="UF1370" s="80"/>
      <c r="UG1370" s="80"/>
      <c r="UH1370" s="80"/>
      <c r="UI1370" s="80"/>
      <c r="UJ1370" s="80"/>
      <c r="UK1370" s="80"/>
      <c r="UL1370" s="80"/>
      <c r="UM1370" s="80"/>
      <c r="UN1370" s="80"/>
      <c r="UO1370" s="80"/>
      <c r="UP1370" s="80"/>
      <c r="UQ1370" s="80"/>
      <c r="UR1370" s="80"/>
      <c r="US1370" s="80"/>
      <c r="UT1370" s="80"/>
      <c r="UU1370" s="80"/>
      <c r="UV1370" s="80"/>
      <c r="UW1370" s="80"/>
      <c r="UX1370" s="80"/>
      <c r="UY1370" s="80"/>
      <c r="UZ1370" s="80"/>
      <c r="VA1370" s="80"/>
      <c r="VB1370" s="80"/>
      <c r="VC1370" s="80"/>
      <c r="VD1370" s="80"/>
      <c r="VE1370" s="80"/>
      <c r="VF1370" s="80"/>
      <c r="VG1370" s="80"/>
      <c r="VH1370" s="80"/>
      <c r="VI1370" s="80"/>
      <c r="VJ1370" s="80"/>
      <c r="VK1370" s="80"/>
      <c r="VL1370" s="80"/>
      <c r="VM1370" s="80"/>
      <c r="VN1370" s="80"/>
      <c r="VO1370" s="80"/>
      <c r="VP1370" s="80"/>
      <c r="VQ1370" s="80"/>
      <c r="VR1370" s="80"/>
      <c r="VS1370" s="80"/>
      <c r="VT1370" s="80"/>
      <c r="VU1370" s="80"/>
      <c r="VV1370" s="80"/>
      <c r="VW1370" s="80"/>
      <c r="VX1370" s="80"/>
      <c r="VY1370" s="80"/>
      <c r="VZ1370" s="80"/>
      <c r="WA1370" s="80"/>
      <c r="WB1370" s="80"/>
      <c r="WC1370" s="80"/>
      <c r="WD1370" s="80"/>
      <c r="WE1370" s="80"/>
      <c r="WF1370" s="80"/>
      <c r="WG1370" s="80"/>
      <c r="WH1370" s="80"/>
      <c r="WI1370" s="80"/>
      <c r="WJ1370" s="80"/>
      <c r="WK1370" s="80"/>
      <c r="WL1370" s="80"/>
      <c r="WM1370" s="80"/>
      <c r="WN1370" s="80"/>
      <c r="WO1370" s="80"/>
      <c r="WP1370" s="80"/>
      <c r="WQ1370" s="80"/>
      <c r="WR1370" s="80"/>
      <c r="WS1370" s="80"/>
      <c r="WT1370" s="80"/>
      <c r="WU1370" s="80"/>
      <c r="WV1370" s="80"/>
      <c r="WW1370" s="80"/>
      <c r="WX1370" s="80"/>
      <c r="WY1370" s="80"/>
      <c r="WZ1370" s="80"/>
      <c r="XA1370" s="80"/>
      <c r="XB1370" s="80"/>
      <c r="XC1370" s="80"/>
      <c r="XD1370" s="80"/>
      <c r="XE1370" s="80"/>
      <c r="XF1370" s="80"/>
      <c r="XG1370" s="80"/>
      <c r="XH1370" s="80"/>
      <c r="XI1370" s="80"/>
      <c r="XJ1370" s="80"/>
      <c r="XK1370" s="80"/>
      <c r="XL1370" s="80"/>
      <c r="XM1370" s="80"/>
      <c r="XN1370" s="80"/>
      <c r="XO1370" s="80"/>
      <c r="XP1370" s="80"/>
      <c r="XQ1370" s="80"/>
      <c r="XR1370" s="80"/>
      <c r="XS1370" s="80"/>
      <c r="XT1370" s="80"/>
      <c r="XU1370" s="80"/>
      <c r="XV1370" s="80"/>
      <c r="XW1370" s="80"/>
      <c r="XX1370" s="80"/>
      <c r="XY1370" s="80"/>
      <c r="XZ1370" s="80"/>
      <c r="YA1370" s="80"/>
      <c r="YB1370" s="80"/>
      <c r="YC1370" s="80"/>
      <c r="YD1370" s="80"/>
      <c r="YE1370" s="80"/>
      <c r="YF1370" s="80"/>
      <c r="YG1370" s="80"/>
      <c r="YH1370" s="80"/>
      <c r="YI1370" s="80"/>
      <c r="YJ1370" s="80"/>
      <c r="YK1370" s="80"/>
      <c r="YL1370" s="80"/>
      <c r="YM1370" s="80"/>
      <c r="YN1370" s="80"/>
      <c r="YO1370" s="80"/>
      <c r="YP1370" s="80"/>
      <c r="YQ1370" s="80"/>
      <c r="YR1370" s="80"/>
      <c r="YS1370" s="80"/>
      <c r="YT1370" s="80"/>
      <c r="YU1370" s="80"/>
      <c r="YV1370" s="80"/>
      <c r="YW1370" s="80"/>
      <c r="YX1370" s="80"/>
      <c r="YY1370" s="80"/>
      <c r="YZ1370" s="80"/>
      <c r="ZA1370" s="80"/>
      <c r="ZB1370" s="80"/>
      <c r="ZC1370" s="80"/>
      <c r="ZD1370" s="80"/>
      <c r="ZE1370" s="80"/>
      <c r="ZF1370" s="80"/>
      <c r="ZG1370" s="80"/>
      <c r="ZH1370" s="80"/>
      <c r="ZI1370" s="80"/>
      <c r="ZJ1370" s="80"/>
      <c r="ZK1370" s="80"/>
      <c r="ZL1370" s="80"/>
      <c r="ZM1370" s="80"/>
      <c r="ZN1370" s="80"/>
      <c r="ZO1370" s="80"/>
      <c r="ZP1370" s="80"/>
      <c r="ZQ1370" s="80"/>
      <c r="ZR1370" s="80"/>
      <c r="ZS1370" s="80"/>
      <c r="ZT1370" s="80"/>
      <c r="ZU1370" s="80"/>
      <c r="ZV1370" s="80"/>
      <c r="ZW1370" s="80"/>
      <c r="ZX1370" s="80"/>
      <c r="ZY1370" s="80"/>
      <c r="ZZ1370" s="80"/>
      <c r="AAA1370" s="80"/>
      <c r="AAB1370" s="80"/>
      <c r="AAC1370" s="80"/>
      <c r="AAD1370" s="80"/>
      <c r="AAE1370" s="80"/>
      <c r="AAF1370" s="80"/>
      <c r="AAG1370" s="80"/>
      <c r="AAH1370" s="80"/>
      <c r="AAI1370" s="80"/>
      <c r="AAJ1370" s="80"/>
      <c r="AAK1370" s="80"/>
      <c r="AAL1370" s="80"/>
      <c r="AAM1370" s="80"/>
      <c r="AAN1370" s="80"/>
      <c r="AAO1370" s="80"/>
      <c r="AAP1370" s="80"/>
      <c r="AAQ1370" s="80"/>
      <c r="AAR1370" s="80"/>
      <c r="AAS1370" s="80"/>
      <c r="AAT1370" s="80"/>
      <c r="AAU1370" s="80"/>
      <c r="AAV1370" s="80"/>
      <c r="AAW1370" s="80"/>
      <c r="AAX1370" s="80"/>
      <c r="AAY1370" s="80"/>
      <c r="AAZ1370" s="80"/>
      <c r="ABA1370" s="80"/>
      <c r="ABB1370" s="80"/>
      <c r="ABC1370" s="80"/>
      <c r="ABD1370" s="80"/>
      <c r="ABE1370" s="80"/>
      <c r="ABF1370" s="80"/>
      <c r="ABG1370" s="80"/>
      <c r="ABH1370" s="80"/>
      <c r="ABI1370" s="80"/>
      <c r="ABJ1370" s="80"/>
      <c r="ABK1370" s="80"/>
      <c r="ABL1370" s="80"/>
      <c r="ABM1370" s="80"/>
      <c r="ABN1370" s="80"/>
      <c r="ABO1370" s="80"/>
      <c r="ABP1370" s="80"/>
      <c r="ABQ1370" s="80"/>
      <c r="ABR1370" s="80"/>
      <c r="ABS1370" s="80"/>
      <c r="ABT1370" s="80"/>
      <c r="ABU1370" s="80"/>
      <c r="ABV1370" s="80"/>
      <c r="ABW1370" s="80"/>
      <c r="ABX1370" s="80"/>
      <c r="ABY1370" s="80"/>
      <c r="ABZ1370" s="80"/>
      <c r="ACA1370" s="80"/>
      <c r="ACB1370" s="80"/>
      <c r="ACC1370" s="80"/>
      <c r="ACD1370" s="80"/>
      <c r="ACE1370" s="80"/>
      <c r="ACF1370" s="80"/>
      <c r="ACG1370" s="80"/>
      <c r="ACH1370" s="80"/>
      <c r="ACI1370" s="80"/>
      <c r="ACJ1370" s="80"/>
      <c r="ACK1370" s="80"/>
      <c r="ACL1370" s="80"/>
      <c r="ACM1370" s="80"/>
      <c r="ACN1370" s="80"/>
      <c r="ACO1370" s="80"/>
      <c r="ACP1370" s="80"/>
      <c r="ACQ1370" s="80"/>
      <c r="ACR1370" s="80"/>
      <c r="ACS1370" s="80"/>
      <c r="ACT1370" s="80"/>
      <c r="ACU1370" s="80"/>
      <c r="ACV1370" s="80"/>
      <c r="ACW1370" s="80"/>
      <c r="ACX1370" s="80"/>
      <c r="ACY1370" s="80"/>
      <c r="ACZ1370" s="80"/>
      <c r="ADA1370" s="80"/>
      <c r="ADB1370" s="80"/>
      <c r="ADC1370" s="80"/>
      <c r="ADD1370" s="80"/>
      <c r="ADE1370" s="80"/>
      <c r="ADF1370" s="80"/>
      <c r="ADG1370" s="80"/>
      <c r="ADH1370" s="80"/>
      <c r="ADI1370" s="80"/>
      <c r="ADJ1370" s="80"/>
      <c r="ADK1370" s="80"/>
      <c r="ADL1370" s="80"/>
      <c r="ADM1370" s="80"/>
      <c r="ADN1370" s="80"/>
      <c r="ADO1370" s="80"/>
      <c r="ADP1370" s="80"/>
      <c r="ADQ1370" s="80"/>
      <c r="ADR1370" s="80"/>
      <c r="ADS1370" s="80"/>
      <c r="ADT1370" s="80"/>
      <c r="ADU1370" s="80"/>
      <c r="ADV1370" s="80"/>
      <c r="ADW1370" s="80"/>
      <c r="ADX1370" s="80"/>
      <c r="ADY1370" s="80"/>
      <c r="ADZ1370" s="80"/>
      <c r="AEA1370" s="80"/>
      <c r="AEB1370" s="80"/>
      <c r="AEC1370" s="80"/>
      <c r="AED1370" s="80"/>
      <c r="AEE1370" s="80"/>
      <c r="AEF1370" s="80"/>
      <c r="AEG1370" s="80"/>
      <c r="AEH1370" s="80"/>
      <c r="AEI1370" s="80"/>
      <c r="AEJ1370" s="80"/>
      <c r="AEK1370" s="80"/>
      <c r="AEL1370" s="80"/>
      <c r="AEM1370" s="80"/>
      <c r="AEN1370" s="80"/>
      <c r="AEO1370" s="80"/>
      <c r="AEP1370" s="80"/>
      <c r="AEQ1370" s="80"/>
      <c r="AER1370" s="80"/>
      <c r="AES1370" s="80"/>
      <c r="AET1370" s="80"/>
      <c r="AEU1370" s="80"/>
      <c r="AEV1370" s="80"/>
      <c r="AEW1370" s="80"/>
      <c r="AEX1370" s="80"/>
      <c r="AEY1370" s="80"/>
      <c r="AEZ1370" s="80"/>
      <c r="AFA1370" s="80"/>
      <c r="AFB1370" s="80"/>
      <c r="AFC1370" s="80"/>
      <c r="AFD1370" s="80"/>
      <c r="AFE1370" s="80"/>
      <c r="AFF1370" s="80"/>
      <c r="AFG1370" s="80"/>
      <c r="AFH1370" s="80"/>
      <c r="AFI1370" s="80"/>
      <c r="AFJ1370" s="80"/>
      <c r="AFK1370" s="80"/>
      <c r="AFL1370" s="80"/>
      <c r="AFM1370" s="80"/>
      <c r="AFN1370" s="80"/>
      <c r="AFO1370" s="80"/>
      <c r="AFP1370" s="80"/>
      <c r="AFQ1370" s="80"/>
      <c r="AFR1370" s="80"/>
      <c r="AFS1370" s="80"/>
      <c r="AFT1370" s="80"/>
      <c r="AFU1370" s="80"/>
      <c r="AFV1370" s="80"/>
      <c r="AFW1370" s="80"/>
      <c r="AFX1370" s="80"/>
      <c r="AFY1370" s="80"/>
      <c r="AFZ1370" s="80"/>
      <c r="AGA1370" s="80"/>
      <c r="AGB1370" s="80"/>
      <c r="AGC1370" s="80"/>
      <c r="AGD1370" s="80"/>
      <c r="AGE1370" s="80"/>
      <c r="AGF1370" s="80"/>
      <c r="AGG1370" s="80"/>
      <c r="AGH1370" s="80"/>
      <c r="AGI1370" s="80"/>
      <c r="AGJ1370" s="80"/>
      <c r="AGK1370" s="80"/>
      <c r="AGL1370" s="80"/>
      <c r="AGM1370" s="80"/>
      <c r="AGN1370" s="80"/>
      <c r="AGO1370" s="80"/>
      <c r="AGP1370" s="80"/>
      <c r="AGQ1370" s="80"/>
      <c r="AGR1370" s="80"/>
      <c r="AGS1370" s="80"/>
      <c r="AGT1370" s="80"/>
      <c r="AGU1370" s="80"/>
      <c r="AGV1370" s="80"/>
      <c r="AGW1370" s="80"/>
      <c r="AGX1370" s="80"/>
      <c r="AGY1370" s="80"/>
      <c r="AGZ1370" s="80"/>
      <c r="AHA1370" s="80"/>
      <c r="AHB1370" s="80"/>
      <c r="AHC1370" s="80"/>
      <c r="AHD1370" s="80"/>
      <c r="AHE1370" s="80"/>
      <c r="AHF1370" s="80"/>
      <c r="AHG1370" s="80"/>
      <c r="AHH1370" s="80"/>
      <c r="AHI1370" s="80"/>
      <c r="AHJ1370" s="80"/>
      <c r="AHK1370" s="80"/>
      <c r="AHL1370" s="80"/>
      <c r="AHM1370" s="80"/>
      <c r="AHN1370" s="80"/>
      <c r="AHO1370" s="80"/>
      <c r="AHP1370" s="80"/>
      <c r="AHQ1370" s="80"/>
      <c r="AHR1370" s="80"/>
      <c r="AHS1370" s="80"/>
      <c r="AHT1370" s="80"/>
      <c r="AHU1370" s="80"/>
      <c r="AHV1370" s="80"/>
      <c r="AHW1370" s="80"/>
      <c r="AHX1370" s="80"/>
      <c r="AHY1370" s="80"/>
      <c r="AHZ1370" s="80"/>
      <c r="AIA1370" s="80"/>
      <c r="AIB1370" s="80"/>
      <c r="AIC1370" s="80"/>
      <c r="AID1370" s="80"/>
      <c r="AIE1370" s="80"/>
      <c r="AIF1370" s="80"/>
      <c r="AIG1370" s="80"/>
      <c r="AIH1370" s="80"/>
      <c r="AII1370" s="80"/>
      <c r="AIJ1370" s="80"/>
      <c r="AIK1370" s="80"/>
      <c r="AIL1370" s="80"/>
      <c r="AIM1370" s="80"/>
      <c r="AIN1370" s="80"/>
      <c r="AIO1370" s="80"/>
      <c r="AIP1370" s="80"/>
      <c r="AIQ1370" s="80"/>
      <c r="AIR1370" s="80"/>
      <c r="AIS1370" s="80"/>
      <c r="AIT1370" s="80"/>
      <c r="AIU1370" s="80"/>
      <c r="AIV1370" s="80"/>
      <c r="AIW1370" s="80"/>
      <c r="AIX1370" s="80"/>
      <c r="AIY1370" s="80"/>
      <c r="AIZ1370" s="80"/>
      <c r="AJA1370" s="80"/>
      <c r="AJB1370" s="80"/>
      <c r="AJC1370" s="80"/>
      <c r="AJD1370" s="80"/>
      <c r="AJE1370" s="80"/>
      <c r="AJF1370" s="80"/>
      <c r="AJG1370" s="80"/>
      <c r="AJH1370" s="80"/>
      <c r="AJI1370" s="80"/>
      <c r="AJJ1370" s="80"/>
      <c r="AJK1370" s="80"/>
      <c r="AJL1370" s="80"/>
      <c r="AJM1370" s="80"/>
      <c r="AJN1370" s="80"/>
      <c r="AJO1370" s="80"/>
      <c r="AJP1370" s="80"/>
      <c r="AJQ1370" s="80"/>
      <c r="AJR1370" s="80"/>
      <c r="AJS1370" s="80"/>
      <c r="AJT1370" s="80"/>
      <c r="AJU1370" s="80"/>
      <c r="AJV1370" s="80"/>
      <c r="AJW1370" s="80"/>
      <c r="AJX1370" s="80"/>
      <c r="AJY1370" s="80"/>
      <c r="AJZ1370" s="80"/>
      <c r="AKA1370" s="80"/>
      <c r="AKB1370" s="80"/>
      <c r="AKC1370" s="80"/>
      <c r="AKD1370" s="80"/>
      <c r="AKE1370" s="80"/>
      <c r="AKF1370" s="80"/>
      <c r="AKG1370" s="80"/>
      <c r="AKH1370" s="80"/>
      <c r="AKI1370" s="80"/>
      <c r="AKJ1370" s="80"/>
      <c r="AKK1370" s="80"/>
      <c r="AKL1370" s="80"/>
      <c r="AKM1370" s="80"/>
      <c r="AKN1370" s="80"/>
      <c r="AKO1370" s="80"/>
      <c r="AKP1370" s="80"/>
      <c r="AKQ1370" s="80"/>
      <c r="AKR1370" s="80"/>
      <c r="AKS1370" s="80"/>
      <c r="AKT1370" s="80"/>
      <c r="AKU1370" s="80"/>
      <c r="AKV1370" s="80"/>
      <c r="AKW1370" s="80"/>
      <c r="AKX1370" s="80"/>
      <c r="AKY1370" s="80"/>
      <c r="AKZ1370" s="80"/>
      <c r="ALA1370" s="80"/>
      <c r="ALB1370" s="80"/>
      <c r="ALC1370" s="80"/>
      <c r="ALD1370" s="80"/>
      <c r="ALE1370" s="80"/>
      <c r="ALF1370" s="80"/>
      <c r="ALG1370" s="80"/>
      <c r="ALH1370" s="80"/>
      <c r="ALI1370" s="80"/>
      <c r="ALJ1370" s="80"/>
      <c r="ALK1370" s="80"/>
      <c r="ALL1370" s="80"/>
      <c r="ALM1370" s="80"/>
      <c r="ALN1370" s="80"/>
      <c r="ALO1370" s="80"/>
      <c r="ALP1370" s="80"/>
      <c r="ALQ1370" s="80"/>
      <c r="ALR1370" s="80"/>
      <c r="ALS1370" s="80"/>
      <c r="ALT1370" s="80"/>
      <c r="ALU1370" s="80"/>
      <c r="ALV1370" s="80"/>
      <c r="ALW1370" s="80"/>
      <c r="ALX1370" s="80"/>
      <c r="ALY1370" s="80"/>
      <c r="ALZ1370" s="80"/>
      <c r="AMA1370" s="80"/>
      <c r="AMB1370" s="80"/>
      <c r="AMC1370" s="80"/>
      <c r="AMD1370" s="80"/>
      <c r="AME1370" s="80"/>
      <c r="AMF1370" s="80"/>
      <c r="AMG1370" s="80"/>
      <c r="AMH1370" s="80"/>
      <c r="AMI1370" s="80"/>
      <c r="AMJ1370" s="80"/>
      <c r="AMK1370" s="80"/>
    </row>
    <row r="1371" spans="1:1025" s="107" customFormat="1" ht="37.5" x14ac:dyDescent="0.3">
      <c r="A1371" s="134"/>
      <c r="B1371" s="4"/>
      <c r="C1371" s="75"/>
      <c r="D1371" s="75"/>
      <c r="E1371" s="76"/>
      <c r="F1371" s="76"/>
      <c r="G1371" s="75"/>
      <c r="H1371" s="75"/>
      <c r="I1371" s="77"/>
      <c r="J1371" s="77"/>
      <c r="K1371" s="78" t="s">
        <v>42</v>
      </c>
      <c r="L1371" s="72">
        <f>I1367*O1371</f>
        <v>294412.79999999999</v>
      </c>
      <c r="M1371" s="72">
        <f>I1367*P1371</f>
        <v>29184</v>
      </c>
      <c r="N1371" s="72">
        <f>L1371+M1371</f>
        <v>323596.79999999999</v>
      </c>
      <c r="O1371" s="72">
        <v>153.34</v>
      </c>
      <c r="P1371" s="72">
        <v>15.2</v>
      </c>
      <c r="Q1371" s="79">
        <v>2018</v>
      </c>
      <c r="R1371" s="79">
        <v>2019</v>
      </c>
      <c r="S1371" s="146" t="s">
        <v>37</v>
      </c>
      <c r="T1371" s="146" t="s">
        <v>265</v>
      </c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80"/>
      <c r="AF1371" s="80"/>
      <c r="AG1371" s="80"/>
      <c r="AH1371" s="80"/>
      <c r="AI1371" s="80"/>
      <c r="AJ1371" s="80"/>
      <c r="AK1371" s="80"/>
      <c r="AL1371" s="80"/>
      <c r="AM1371" s="80"/>
      <c r="AN1371" s="80"/>
      <c r="AO1371" s="80"/>
      <c r="AP1371" s="80"/>
      <c r="AQ1371" s="80"/>
      <c r="AR1371" s="80"/>
      <c r="AS1371" s="80"/>
      <c r="AT1371" s="80"/>
      <c r="AU1371" s="80"/>
      <c r="AV1371" s="80"/>
      <c r="AW1371" s="80"/>
      <c r="AX1371" s="80"/>
      <c r="AY1371" s="80"/>
      <c r="AZ1371" s="80"/>
      <c r="BA1371" s="80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A1371" s="80"/>
      <c r="CB1371" s="80"/>
      <c r="CC1371" s="80"/>
      <c r="CD1371" s="80"/>
      <c r="CE1371" s="80"/>
      <c r="CF1371" s="80"/>
      <c r="CG1371" s="80"/>
      <c r="CH1371" s="80"/>
      <c r="CI1371" s="80"/>
      <c r="CJ1371" s="80"/>
      <c r="CK1371" s="80"/>
      <c r="CL1371" s="80"/>
      <c r="CM1371" s="80"/>
      <c r="CN1371" s="80"/>
      <c r="CO1371" s="80"/>
      <c r="CP1371" s="80"/>
      <c r="CQ1371" s="80"/>
      <c r="CR1371" s="80"/>
      <c r="CS1371" s="80"/>
      <c r="CT1371" s="80"/>
      <c r="CU1371" s="80"/>
      <c r="CV1371" s="80"/>
      <c r="CW1371" s="80"/>
      <c r="CX1371" s="80"/>
      <c r="CY1371" s="80"/>
      <c r="CZ1371" s="80"/>
      <c r="DA1371" s="80"/>
      <c r="DB1371" s="80"/>
      <c r="DC1371" s="80"/>
      <c r="DD1371" s="80"/>
      <c r="DE1371" s="80"/>
      <c r="DF1371" s="80"/>
      <c r="DG1371" s="80"/>
      <c r="DH1371" s="80"/>
      <c r="DI1371" s="80"/>
      <c r="DJ1371" s="80"/>
      <c r="DK1371" s="80"/>
      <c r="DL1371" s="80"/>
      <c r="DM1371" s="80"/>
      <c r="DN1371" s="80"/>
      <c r="DO1371" s="80"/>
      <c r="DP1371" s="80"/>
      <c r="DQ1371" s="80"/>
      <c r="DR1371" s="80"/>
      <c r="DS1371" s="80"/>
      <c r="DT1371" s="80"/>
      <c r="DU1371" s="80"/>
      <c r="DV1371" s="80"/>
      <c r="DW1371" s="80"/>
      <c r="DX1371" s="80"/>
      <c r="DY1371" s="80"/>
      <c r="DZ1371" s="80"/>
      <c r="EA1371" s="80"/>
      <c r="EB1371" s="80"/>
      <c r="EC1371" s="80"/>
      <c r="ED1371" s="80"/>
      <c r="EE1371" s="80"/>
      <c r="EF1371" s="80"/>
      <c r="EG1371" s="80"/>
      <c r="EH1371" s="80"/>
      <c r="EI1371" s="80"/>
      <c r="EJ1371" s="80"/>
      <c r="EK1371" s="80"/>
      <c r="EL1371" s="80"/>
      <c r="EM1371" s="80"/>
      <c r="EN1371" s="80"/>
      <c r="EO1371" s="80"/>
      <c r="EP1371" s="80"/>
      <c r="EQ1371" s="80"/>
      <c r="ER1371" s="80"/>
      <c r="ES1371" s="80"/>
      <c r="ET1371" s="80"/>
      <c r="EU1371" s="80"/>
      <c r="EV1371" s="80"/>
      <c r="EW1371" s="80"/>
      <c r="EX1371" s="80"/>
      <c r="EY1371" s="80"/>
      <c r="EZ1371" s="80"/>
      <c r="FA1371" s="80"/>
      <c r="FB1371" s="80"/>
      <c r="FC1371" s="80"/>
      <c r="FD1371" s="80"/>
      <c r="FE1371" s="80"/>
      <c r="FF1371" s="80"/>
      <c r="FG1371" s="80"/>
      <c r="FH1371" s="80"/>
      <c r="FI1371" s="80"/>
      <c r="FJ1371" s="80"/>
      <c r="FK1371" s="80"/>
      <c r="FL1371" s="80"/>
      <c r="FM1371" s="80"/>
      <c r="FN1371" s="80"/>
      <c r="FO1371" s="80"/>
      <c r="FP1371" s="80"/>
      <c r="FQ1371" s="80"/>
      <c r="FR1371" s="80"/>
      <c r="FS1371" s="80"/>
      <c r="FT1371" s="80"/>
      <c r="FU1371" s="80"/>
      <c r="FV1371" s="80"/>
      <c r="FW1371" s="80"/>
      <c r="FX1371" s="80"/>
      <c r="FY1371" s="80"/>
      <c r="FZ1371" s="80"/>
      <c r="GA1371" s="80"/>
      <c r="GB1371" s="80"/>
      <c r="GC1371" s="80"/>
      <c r="GD1371" s="80"/>
      <c r="GE1371" s="80"/>
      <c r="GF1371" s="80"/>
      <c r="GG1371" s="80"/>
      <c r="GH1371" s="80"/>
      <c r="GI1371" s="80"/>
      <c r="GJ1371" s="80"/>
      <c r="GK1371" s="80"/>
      <c r="GL1371" s="80"/>
      <c r="GM1371" s="80"/>
      <c r="GN1371" s="80"/>
      <c r="GO1371" s="80"/>
      <c r="GP1371" s="80"/>
      <c r="GQ1371" s="80"/>
      <c r="GR1371" s="80"/>
      <c r="GS1371" s="80"/>
      <c r="GT1371" s="80"/>
      <c r="GU1371" s="80"/>
      <c r="GV1371" s="80"/>
      <c r="GW1371" s="80"/>
      <c r="GX1371" s="80"/>
      <c r="GY1371" s="80"/>
      <c r="GZ1371" s="80"/>
      <c r="HA1371" s="80"/>
      <c r="HB1371" s="80"/>
      <c r="HC1371" s="80"/>
      <c r="HD1371" s="80"/>
      <c r="HE1371" s="80"/>
      <c r="HF1371" s="80"/>
      <c r="HG1371" s="80"/>
      <c r="HH1371" s="80"/>
      <c r="HI1371" s="80"/>
      <c r="HJ1371" s="80"/>
      <c r="HK1371" s="80"/>
      <c r="HL1371" s="80"/>
      <c r="HM1371" s="80"/>
      <c r="HN1371" s="80"/>
      <c r="HO1371" s="80"/>
      <c r="HP1371" s="80"/>
      <c r="HQ1371" s="80"/>
      <c r="HR1371" s="80"/>
      <c r="HS1371" s="80"/>
      <c r="HT1371" s="80"/>
      <c r="HU1371" s="80"/>
      <c r="HV1371" s="80"/>
      <c r="HW1371" s="80"/>
      <c r="HX1371" s="80"/>
      <c r="HY1371" s="80"/>
      <c r="HZ1371" s="80"/>
      <c r="IA1371" s="80"/>
      <c r="IB1371" s="80"/>
      <c r="IC1371" s="80"/>
      <c r="ID1371" s="80"/>
      <c r="IE1371" s="80"/>
      <c r="IF1371" s="80"/>
      <c r="IG1371" s="80"/>
      <c r="IH1371" s="80"/>
      <c r="II1371" s="80"/>
      <c r="IJ1371" s="80"/>
      <c r="IK1371" s="80"/>
      <c r="IL1371" s="80"/>
      <c r="IM1371" s="80"/>
      <c r="IN1371" s="80"/>
      <c r="IO1371" s="80"/>
      <c r="IP1371" s="80"/>
      <c r="IQ1371" s="80"/>
      <c r="IR1371" s="80"/>
      <c r="IS1371" s="80"/>
      <c r="IT1371" s="80"/>
      <c r="IU1371" s="80"/>
      <c r="IV1371" s="80"/>
      <c r="IW1371" s="80"/>
      <c r="IX1371" s="80"/>
      <c r="IY1371" s="80"/>
      <c r="IZ1371" s="80"/>
      <c r="JA1371" s="80"/>
      <c r="JB1371" s="80"/>
      <c r="JC1371" s="80"/>
      <c r="JD1371" s="80"/>
      <c r="JE1371" s="80"/>
      <c r="JF1371" s="80"/>
      <c r="JG1371" s="80"/>
      <c r="JH1371" s="80"/>
      <c r="JI1371" s="80"/>
      <c r="JJ1371" s="80"/>
      <c r="JK1371" s="80"/>
      <c r="JL1371" s="80"/>
      <c r="JM1371" s="80"/>
      <c r="JN1371" s="80"/>
      <c r="JO1371" s="80"/>
      <c r="JP1371" s="80"/>
      <c r="JQ1371" s="80"/>
      <c r="JR1371" s="80"/>
      <c r="JS1371" s="80"/>
      <c r="JT1371" s="80"/>
      <c r="JU1371" s="80"/>
      <c r="JV1371" s="80"/>
      <c r="JW1371" s="80"/>
      <c r="JX1371" s="80"/>
      <c r="JY1371" s="80"/>
      <c r="JZ1371" s="80"/>
      <c r="KA1371" s="80"/>
      <c r="KB1371" s="80"/>
      <c r="KC1371" s="80"/>
      <c r="KD1371" s="80"/>
      <c r="KE1371" s="80"/>
      <c r="KF1371" s="80"/>
      <c r="KG1371" s="80"/>
      <c r="KH1371" s="80"/>
      <c r="KI1371" s="80"/>
      <c r="KJ1371" s="80"/>
      <c r="KK1371" s="80"/>
      <c r="KL1371" s="80"/>
      <c r="KM1371" s="80"/>
      <c r="KN1371" s="80"/>
      <c r="KO1371" s="80"/>
      <c r="KP1371" s="80"/>
      <c r="KQ1371" s="80"/>
      <c r="KR1371" s="80"/>
      <c r="KS1371" s="80"/>
      <c r="KT1371" s="80"/>
      <c r="KU1371" s="80"/>
      <c r="KV1371" s="80"/>
      <c r="KW1371" s="80"/>
      <c r="KX1371" s="80"/>
      <c r="KY1371" s="80"/>
      <c r="KZ1371" s="80"/>
      <c r="LA1371" s="80"/>
      <c r="LB1371" s="80"/>
      <c r="LC1371" s="80"/>
      <c r="LD1371" s="80"/>
      <c r="LE1371" s="80"/>
      <c r="LF1371" s="80"/>
      <c r="LG1371" s="80"/>
      <c r="LH1371" s="80"/>
      <c r="LI1371" s="80"/>
      <c r="LJ1371" s="80"/>
      <c r="LK1371" s="80"/>
      <c r="LL1371" s="80"/>
      <c r="LM1371" s="80"/>
      <c r="LN1371" s="80"/>
      <c r="LO1371" s="80"/>
      <c r="LP1371" s="80"/>
      <c r="LQ1371" s="80"/>
      <c r="LR1371" s="80"/>
      <c r="LS1371" s="80"/>
      <c r="LT1371" s="80"/>
      <c r="LU1371" s="80"/>
      <c r="LV1371" s="80"/>
      <c r="LW1371" s="80"/>
      <c r="LX1371" s="80"/>
      <c r="LY1371" s="80"/>
      <c r="LZ1371" s="80"/>
      <c r="MA1371" s="80"/>
      <c r="MB1371" s="80"/>
      <c r="MC1371" s="80"/>
      <c r="MD1371" s="80"/>
      <c r="ME1371" s="80"/>
      <c r="MF1371" s="80"/>
      <c r="MG1371" s="80"/>
      <c r="MH1371" s="80"/>
      <c r="MI1371" s="80"/>
      <c r="MJ1371" s="80"/>
      <c r="MK1371" s="80"/>
      <c r="ML1371" s="80"/>
      <c r="MM1371" s="80"/>
      <c r="MN1371" s="80"/>
      <c r="MO1371" s="80"/>
      <c r="MP1371" s="80"/>
      <c r="MQ1371" s="80"/>
      <c r="MR1371" s="80"/>
      <c r="MS1371" s="80"/>
      <c r="MT1371" s="80"/>
      <c r="MU1371" s="80"/>
      <c r="MV1371" s="80"/>
      <c r="MW1371" s="80"/>
      <c r="MX1371" s="80"/>
      <c r="MY1371" s="80"/>
      <c r="MZ1371" s="80"/>
      <c r="NA1371" s="80"/>
      <c r="NB1371" s="80"/>
      <c r="NC1371" s="80"/>
      <c r="ND1371" s="80"/>
      <c r="NE1371" s="80"/>
      <c r="NF1371" s="80"/>
      <c r="NG1371" s="80"/>
      <c r="NH1371" s="80"/>
      <c r="NI1371" s="80"/>
      <c r="NJ1371" s="80"/>
      <c r="NK1371" s="80"/>
      <c r="NL1371" s="80"/>
      <c r="NM1371" s="80"/>
      <c r="NN1371" s="80"/>
      <c r="NO1371" s="80"/>
      <c r="NP1371" s="80"/>
      <c r="NQ1371" s="80"/>
      <c r="NR1371" s="80"/>
      <c r="NS1371" s="80"/>
      <c r="NT1371" s="80"/>
      <c r="NU1371" s="80"/>
      <c r="NV1371" s="80"/>
      <c r="NW1371" s="80"/>
      <c r="NX1371" s="80"/>
      <c r="NY1371" s="80"/>
      <c r="NZ1371" s="80"/>
      <c r="OA1371" s="80"/>
      <c r="OB1371" s="80"/>
      <c r="OC1371" s="80"/>
      <c r="OD1371" s="80"/>
      <c r="OE1371" s="80"/>
      <c r="OF1371" s="80"/>
      <c r="OG1371" s="80"/>
      <c r="OH1371" s="80"/>
      <c r="OI1371" s="80"/>
      <c r="OJ1371" s="80"/>
      <c r="OK1371" s="80"/>
      <c r="OL1371" s="80"/>
      <c r="OM1371" s="80"/>
      <c r="ON1371" s="80"/>
      <c r="OO1371" s="80"/>
      <c r="OP1371" s="80"/>
      <c r="OQ1371" s="80"/>
      <c r="OR1371" s="80"/>
      <c r="OS1371" s="80"/>
      <c r="OT1371" s="80"/>
      <c r="OU1371" s="80"/>
      <c r="OV1371" s="80"/>
      <c r="OW1371" s="80"/>
      <c r="OX1371" s="80"/>
      <c r="OY1371" s="80"/>
      <c r="OZ1371" s="80"/>
      <c r="PA1371" s="80"/>
      <c r="PB1371" s="80"/>
      <c r="PC1371" s="80"/>
      <c r="PD1371" s="80"/>
      <c r="PE1371" s="80"/>
      <c r="PF1371" s="80"/>
      <c r="PG1371" s="80"/>
      <c r="PH1371" s="80"/>
      <c r="PI1371" s="80"/>
      <c r="PJ1371" s="80"/>
      <c r="PK1371" s="80"/>
      <c r="PL1371" s="80"/>
      <c r="PM1371" s="80"/>
      <c r="PN1371" s="80"/>
      <c r="PO1371" s="80"/>
      <c r="PP1371" s="80"/>
      <c r="PQ1371" s="80"/>
      <c r="PR1371" s="80"/>
      <c r="PS1371" s="80"/>
      <c r="PT1371" s="80"/>
      <c r="PU1371" s="80"/>
      <c r="PV1371" s="80"/>
      <c r="PW1371" s="80"/>
      <c r="PX1371" s="80"/>
      <c r="PY1371" s="80"/>
      <c r="PZ1371" s="80"/>
      <c r="QA1371" s="80"/>
      <c r="QB1371" s="80"/>
      <c r="QC1371" s="80"/>
      <c r="QD1371" s="80"/>
      <c r="QE1371" s="80"/>
      <c r="QF1371" s="80"/>
      <c r="QG1371" s="80"/>
      <c r="QH1371" s="80"/>
      <c r="QI1371" s="80"/>
      <c r="QJ1371" s="80"/>
      <c r="QK1371" s="80"/>
      <c r="QL1371" s="80"/>
      <c r="QM1371" s="80"/>
      <c r="QN1371" s="80"/>
      <c r="QO1371" s="80"/>
      <c r="QP1371" s="80"/>
      <c r="QQ1371" s="80"/>
      <c r="QR1371" s="80"/>
      <c r="QS1371" s="80"/>
      <c r="QT1371" s="80"/>
      <c r="QU1371" s="80"/>
      <c r="QV1371" s="80"/>
      <c r="QW1371" s="80"/>
      <c r="QX1371" s="80"/>
      <c r="QY1371" s="80"/>
      <c r="QZ1371" s="80"/>
      <c r="RA1371" s="80"/>
      <c r="RB1371" s="80"/>
      <c r="RC1371" s="80"/>
      <c r="RD1371" s="80"/>
      <c r="RE1371" s="80"/>
      <c r="RF1371" s="80"/>
      <c r="RG1371" s="80"/>
      <c r="RH1371" s="80"/>
      <c r="RI1371" s="80"/>
      <c r="RJ1371" s="80"/>
      <c r="RK1371" s="80"/>
      <c r="RL1371" s="80"/>
      <c r="RM1371" s="80"/>
      <c r="RN1371" s="80"/>
      <c r="RO1371" s="80"/>
      <c r="RP1371" s="80"/>
      <c r="RQ1371" s="80"/>
      <c r="RR1371" s="80"/>
      <c r="RS1371" s="80"/>
      <c r="RT1371" s="80"/>
      <c r="RU1371" s="80"/>
      <c r="RV1371" s="80"/>
      <c r="RW1371" s="80"/>
      <c r="RX1371" s="80"/>
      <c r="RY1371" s="80"/>
      <c r="RZ1371" s="80"/>
      <c r="SA1371" s="80"/>
      <c r="SB1371" s="80"/>
      <c r="SC1371" s="80"/>
      <c r="SD1371" s="80"/>
      <c r="SE1371" s="80"/>
      <c r="SF1371" s="80"/>
      <c r="SG1371" s="80"/>
      <c r="SH1371" s="80"/>
      <c r="SI1371" s="80"/>
      <c r="SJ1371" s="80"/>
      <c r="SK1371" s="80"/>
      <c r="SL1371" s="80"/>
      <c r="SM1371" s="80"/>
      <c r="SN1371" s="80"/>
      <c r="SO1371" s="80"/>
      <c r="SP1371" s="80"/>
      <c r="SQ1371" s="80"/>
      <c r="SR1371" s="80"/>
      <c r="SS1371" s="80"/>
      <c r="ST1371" s="80"/>
      <c r="SU1371" s="80"/>
      <c r="SV1371" s="80"/>
      <c r="SW1371" s="80"/>
      <c r="SX1371" s="80"/>
      <c r="SY1371" s="80"/>
      <c r="SZ1371" s="80"/>
      <c r="TA1371" s="80"/>
      <c r="TB1371" s="80"/>
      <c r="TC1371" s="80"/>
      <c r="TD1371" s="80"/>
      <c r="TE1371" s="80"/>
      <c r="TF1371" s="80"/>
      <c r="TG1371" s="80"/>
      <c r="TH1371" s="80"/>
      <c r="TI1371" s="80"/>
      <c r="TJ1371" s="80"/>
      <c r="TK1371" s="80"/>
      <c r="TL1371" s="80"/>
      <c r="TM1371" s="80"/>
      <c r="TN1371" s="80"/>
      <c r="TO1371" s="80"/>
      <c r="TP1371" s="80"/>
      <c r="TQ1371" s="80"/>
      <c r="TR1371" s="80"/>
      <c r="TS1371" s="80"/>
      <c r="TT1371" s="80"/>
      <c r="TU1371" s="80"/>
      <c r="TV1371" s="80"/>
      <c r="TW1371" s="80"/>
      <c r="TX1371" s="80"/>
      <c r="TY1371" s="80"/>
      <c r="TZ1371" s="80"/>
      <c r="UA1371" s="80"/>
      <c r="UB1371" s="80"/>
      <c r="UC1371" s="80"/>
      <c r="UD1371" s="80"/>
      <c r="UE1371" s="80"/>
      <c r="UF1371" s="80"/>
      <c r="UG1371" s="80"/>
      <c r="UH1371" s="80"/>
      <c r="UI1371" s="80"/>
      <c r="UJ1371" s="80"/>
      <c r="UK1371" s="80"/>
      <c r="UL1371" s="80"/>
      <c r="UM1371" s="80"/>
      <c r="UN1371" s="80"/>
      <c r="UO1371" s="80"/>
      <c r="UP1371" s="80"/>
      <c r="UQ1371" s="80"/>
      <c r="UR1371" s="80"/>
      <c r="US1371" s="80"/>
      <c r="UT1371" s="80"/>
      <c r="UU1371" s="80"/>
      <c r="UV1371" s="80"/>
      <c r="UW1371" s="80"/>
      <c r="UX1371" s="80"/>
      <c r="UY1371" s="80"/>
      <c r="UZ1371" s="80"/>
      <c r="VA1371" s="80"/>
      <c r="VB1371" s="80"/>
      <c r="VC1371" s="80"/>
      <c r="VD1371" s="80"/>
      <c r="VE1371" s="80"/>
      <c r="VF1371" s="80"/>
      <c r="VG1371" s="80"/>
      <c r="VH1371" s="80"/>
      <c r="VI1371" s="80"/>
      <c r="VJ1371" s="80"/>
      <c r="VK1371" s="80"/>
      <c r="VL1371" s="80"/>
      <c r="VM1371" s="80"/>
      <c r="VN1371" s="80"/>
      <c r="VO1371" s="80"/>
      <c r="VP1371" s="80"/>
      <c r="VQ1371" s="80"/>
      <c r="VR1371" s="80"/>
      <c r="VS1371" s="80"/>
      <c r="VT1371" s="80"/>
      <c r="VU1371" s="80"/>
      <c r="VV1371" s="80"/>
      <c r="VW1371" s="80"/>
      <c r="VX1371" s="80"/>
      <c r="VY1371" s="80"/>
      <c r="VZ1371" s="80"/>
      <c r="WA1371" s="80"/>
      <c r="WB1371" s="80"/>
      <c r="WC1371" s="80"/>
      <c r="WD1371" s="80"/>
      <c r="WE1371" s="80"/>
      <c r="WF1371" s="80"/>
      <c r="WG1371" s="80"/>
      <c r="WH1371" s="80"/>
      <c r="WI1371" s="80"/>
      <c r="WJ1371" s="80"/>
      <c r="WK1371" s="80"/>
      <c r="WL1371" s="80"/>
      <c r="WM1371" s="80"/>
      <c r="WN1371" s="80"/>
      <c r="WO1371" s="80"/>
      <c r="WP1371" s="80"/>
      <c r="WQ1371" s="80"/>
      <c r="WR1371" s="80"/>
      <c r="WS1371" s="80"/>
      <c r="WT1371" s="80"/>
      <c r="WU1371" s="80"/>
      <c r="WV1371" s="80"/>
      <c r="WW1371" s="80"/>
      <c r="WX1371" s="80"/>
      <c r="WY1371" s="80"/>
      <c r="WZ1371" s="80"/>
      <c r="XA1371" s="80"/>
      <c r="XB1371" s="80"/>
      <c r="XC1371" s="80"/>
      <c r="XD1371" s="80"/>
      <c r="XE1371" s="80"/>
      <c r="XF1371" s="80"/>
      <c r="XG1371" s="80"/>
      <c r="XH1371" s="80"/>
      <c r="XI1371" s="80"/>
      <c r="XJ1371" s="80"/>
      <c r="XK1371" s="80"/>
      <c r="XL1371" s="80"/>
      <c r="XM1371" s="80"/>
      <c r="XN1371" s="80"/>
      <c r="XO1371" s="80"/>
      <c r="XP1371" s="80"/>
      <c r="XQ1371" s="80"/>
      <c r="XR1371" s="80"/>
      <c r="XS1371" s="80"/>
      <c r="XT1371" s="80"/>
      <c r="XU1371" s="80"/>
      <c r="XV1371" s="80"/>
      <c r="XW1371" s="80"/>
      <c r="XX1371" s="80"/>
      <c r="XY1371" s="80"/>
      <c r="XZ1371" s="80"/>
      <c r="YA1371" s="80"/>
      <c r="YB1371" s="80"/>
      <c r="YC1371" s="80"/>
      <c r="YD1371" s="80"/>
      <c r="YE1371" s="80"/>
      <c r="YF1371" s="80"/>
      <c r="YG1371" s="80"/>
      <c r="YH1371" s="80"/>
      <c r="YI1371" s="80"/>
      <c r="YJ1371" s="80"/>
      <c r="YK1371" s="80"/>
      <c r="YL1371" s="80"/>
      <c r="YM1371" s="80"/>
      <c r="YN1371" s="80"/>
      <c r="YO1371" s="80"/>
      <c r="YP1371" s="80"/>
      <c r="YQ1371" s="80"/>
      <c r="YR1371" s="80"/>
      <c r="YS1371" s="80"/>
      <c r="YT1371" s="80"/>
      <c r="YU1371" s="80"/>
      <c r="YV1371" s="80"/>
      <c r="YW1371" s="80"/>
      <c r="YX1371" s="80"/>
      <c r="YY1371" s="80"/>
      <c r="YZ1371" s="80"/>
      <c r="ZA1371" s="80"/>
      <c r="ZB1371" s="80"/>
      <c r="ZC1371" s="80"/>
      <c r="ZD1371" s="80"/>
      <c r="ZE1371" s="80"/>
      <c r="ZF1371" s="80"/>
      <c r="ZG1371" s="80"/>
      <c r="ZH1371" s="80"/>
      <c r="ZI1371" s="80"/>
      <c r="ZJ1371" s="80"/>
      <c r="ZK1371" s="80"/>
      <c r="ZL1371" s="80"/>
      <c r="ZM1371" s="80"/>
      <c r="ZN1371" s="80"/>
      <c r="ZO1371" s="80"/>
      <c r="ZP1371" s="80"/>
      <c r="ZQ1371" s="80"/>
      <c r="ZR1371" s="80"/>
      <c r="ZS1371" s="80"/>
      <c r="ZT1371" s="80"/>
      <c r="ZU1371" s="80"/>
      <c r="ZV1371" s="80"/>
      <c r="ZW1371" s="80"/>
      <c r="ZX1371" s="80"/>
      <c r="ZY1371" s="80"/>
      <c r="ZZ1371" s="80"/>
      <c r="AAA1371" s="80"/>
      <c r="AAB1371" s="80"/>
      <c r="AAC1371" s="80"/>
      <c r="AAD1371" s="80"/>
      <c r="AAE1371" s="80"/>
      <c r="AAF1371" s="80"/>
      <c r="AAG1371" s="80"/>
      <c r="AAH1371" s="80"/>
      <c r="AAI1371" s="80"/>
      <c r="AAJ1371" s="80"/>
      <c r="AAK1371" s="80"/>
      <c r="AAL1371" s="80"/>
      <c r="AAM1371" s="80"/>
      <c r="AAN1371" s="80"/>
      <c r="AAO1371" s="80"/>
      <c r="AAP1371" s="80"/>
      <c r="AAQ1371" s="80"/>
      <c r="AAR1371" s="80"/>
      <c r="AAS1371" s="80"/>
      <c r="AAT1371" s="80"/>
      <c r="AAU1371" s="80"/>
      <c r="AAV1371" s="80"/>
      <c r="AAW1371" s="80"/>
      <c r="AAX1371" s="80"/>
      <c r="AAY1371" s="80"/>
      <c r="AAZ1371" s="80"/>
      <c r="ABA1371" s="80"/>
      <c r="ABB1371" s="80"/>
      <c r="ABC1371" s="80"/>
      <c r="ABD1371" s="80"/>
      <c r="ABE1371" s="80"/>
      <c r="ABF1371" s="80"/>
      <c r="ABG1371" s="80"/>
      <c r="ABH1371" s="80"/>
      <c r="ABI1371" s="80"/>
      <c r="ABJ1371" s="80"/>
      <c r="ABK1371" s="80"/>
      <c r="ABL1371" s="80"/>
      <c r="ABM1371" s="80"/>
      <c r="ABN1371" s="80"/>
      <c r="ABO1371" s="80"/>
      <c r="ABP1371" s="80"/>
      <c r="ABQ1371" s="80"/>
      <c r="ABR1371" s="80"/>
      <c r="ABS1371" s="80"/>
      <c r="ABT1371" s="80"/>
      <c r="ABU1371" s="80"/>
      <c r="ABV1371" s="80"/>
      <c r="ABW1371" s="80"/>
      <c r="ABX1371" s="80"/>
      <c r="ABY1371" s="80"/>
      <c r="ABZ1371" s="80"/>
      <c r="ACA1371" s="80"/>
      <c r="ACB1371" s="80"/>
      <c r="ACC1371" s="80"/>
      <c r="ACD1371" s="80"/>
      <c r="ACE1371" s="80"/>
      <c r="ACF1371" s="80"/>
      <c r="ACG1371" s="80"/>
      <c r="ACH1371" s="80"/>
      <c r="ACI1371" s="80"/>
      <c r="ACJ1371" s="80"/>
      <c r="ACK1371" s="80"/>
      <c r="ACL1371" s="80"/>
      <c r="ACM1371" s="80"/>
      <c r="ACN1371" s="80"/>
      <c r="ACO1371" s="80"/>
      <c r="ACP1371" s="80"/>
      <c r="ACQ1371" s="80"/>
      <c r="ACR1371" s="80"/>
      <c r="ACS1371" s="80"/>
      <c r="ACT1371" s="80"/>
      <c r="ACU1371" s="80"/>
      <c r="ACV1371" s="80"/>
      <c r="ACW1371" s="80"/>
      <c r="ACX1371" s="80"/>
      <c r="ACY1371" s="80"/>
      <c r="ACZ1371" s="80"/>
      <c r="ADA1371" s="80"/>
      <c r="ADB1371" s="80"/>
      <c r="ADC1371" s="80"/>
      <c r="ADD1371" s="80"/>
      <c r="ADE1371" s="80"/>
      <c r="ADF1371" s="80"/>
      <c r="ADG1371" s="80"/>
      <c r="ADH1371" s="80"/>
      <c r="ADI1371" s="80"/>
      <c r="ADJ1371" s="80"/>
      <c r="ADK1371" s="80"/>
      <c r="ADL1371" s="80"/>
      <c r="ADM1371" s="80"/>
      <c r="ADN1371" s="80"/>
      <c r="ADO1371" s="80"/>
      <c r="ADP1371" s="80"/>
      <c r="ADQ1371" s="80"/>
      <c r="ADR1371" s="80"/>
      <c r="ADS1371" s="80"/>
      <c r="ADT1371" s="80"/>
      <c r="ADU1371" s="80"/>
      <c r="ADV1371" s="80"/>
      <c r="ADW1371" s="80"/>
      <c r="ADX1371" s="80"/>
      <c r="ADY1371" s="80"/>
      <c r="ADZ1371" s="80"/>
      <c r="AEA1371" s="80"/>
      <c r="AEB1371" s="80"/>
      <c r="AEC1371" s="80"/>
      <c r="AED1371" s="80"/>
      <c r="AEE1371" s="80"/>
      <c r="AEF1371" s="80"/>
      <c r="AEG1371" s="80"/>
      <c r="AEH1371" s="80"/>
      <c r="AEI1371" s="80"/>
      <c r="AEJ1371" s="80"/>
      <c r="AEK1371" s="80"/>
      <c r="AEL1371" s="80"/>
      <c r="AEM1371" s="80"/>
      <c r="AEN1371" s="80"/>
      <c r="AEO1371" s="80"/>
      <c r="AEP1371" s="80"/>
      <c r="AEQ1371" s="80"/>
      <c r="AER1371" s="80"/>
      <c r="AES1371" s="80"/>
      <c r="AET1371" s="80"/>
      <c r="AEU1371" s="80"/>
      <c r="AEV1371" s="80"/>
      <c r="AEW1371" s="80"/>
      <c r="AEX1371" s="80"/>
      <c r="AEY1371" s="80"/>
      <c r="AEZ1371" s="80"/>
      <c r="AFA1371" s="80"/>
      <c r="AFB1371" s="80"/>
      <c r="AFC1371" s="80"/>
      <c r="AFD1371" s="80"/>
      <c r="AFE1371" s="80"/>
      <c r="AFF1371" s="80"/>
      <c r="AFG1371" s="80"/>
      <c r="AFH1371" s="80"/>
      <c r="AFI1371" s="80"/>
      <c r="AFJ1371" s="80"/>
      <c r="AFK1371" s="80"/>
      <c r="AFL1371" s="80"/>
      <c r="AFM1371" s="80"/>
      <c r="AFN1371" s="80"/>
      <c r="AFO1371" s="80"/>
      <c r="AFP1371" s="80"/>
      <c r="AFQ1371" s="80"/>
      <c r="AFR1371" s="80"/>
      <c r="AFS1371" s="80"/>
      <c r="AFT1371" s="80"/>
      <c r="AFU1371" s="80"/>
      <c r="AFV1371" s="80"/>
      <c r="AFW1371" s="80"/>
      <c r="AFX1371" s="80"/>
      <c r="AFY1371" s="80"/>
      <c r="AFZ1371" s="80"/>
      <c r="AGA1371" s="80"/>
      <c r="AGB1371" s="80"/>
      <c r="AGC1371" s="80"/>
      <c r="AGD1371" s="80"/>
      <c r="AGE1371" s="80"/>
      <c r="AGF1371" s="80"/>
      <c r="AGG1371" s="80"/>
      <c r="AGH1371" s="80"/>
      <c r="AGI1371" s="80"/>
      <c r="AGJ1371" s="80"/>
      <c r="AGK1371" s="80"/>
      <c r="AGL1371" s="80"/>
      <c r="AGM1371" s="80"/>
      <c r="AGN1371" s="80"/>
      <c r="AGO1371" s="80"/>
      <c r="AGP1371" s="80"/>
      <c r="AGQ1371" s="80"/>
      <c r="AGR1371" s="80"/>
      <c r="AGS1371" s="80"/>
      <c r="AGT1371" s="80"/>
      <c r="AGU1371" s="80"/>
      <c r="AGV1371" s="80"/>
      <c r="AGW1371" s="80"/>
      <c r="AGX1371" s="80"/>
      <c r="AGY1371" s="80"/>
      <c r="AGZ1371" s="80"/>
      <c r="AHA1371" s="80"/>
      <c r="AHB1371" s="80"/>
      <c r="AHC1371" s="80"/>
      <c r="AHD1371" s="80"/>
      <c r="AHE1371" s="80"/>
      <c r="AHF1371" s="80"/>
      <c r="AHG1371" s="80"/>
      <c r="AHH1371" s="80"/>
      <c r="AHI1371" s="80"/>
      <c r="AHJ1371" s="80"/>
      <c r="AHK1371" s="80"/>
      <c r="AHL1371" s="80"/>
      <c r="AHM1371" s="80"/>
      <c r="AHN1371" s="80"/>
      <c r="AHO1371" s="80"/>
      <c r="AHP1371" s="80"/>
      <c r="AHQ1371" s="80"/>
      <c r="AHR1371" s="80"/>
      <c r="AHS1371" s="80"/>
      <c r="AHT1371" s="80"/>
      <c r="AHU1371" s="80"/>
      <c r="AHV1371" s="80"/>
      <c r="AHW1371" s="80"/>
      <c r="AHX1371" s="80"/>
      <c r="AHY1371" s="80"/>
      <c r="AHZ1371" s="80"/>
      <c r="AIA1371" s="80"/>
      <c r="AIB1371" s="80"/>
      <c r="AIC1371" s="80"/>
      <c r="AID1371" s="80"/>
      <c r="AIE1371" s="80"/>
      <c r="AIF1371" s="80"/>
      <c r="AIG1371" s="80"/>
      <c r="AIH1371" s="80"/>
      <c r="AII1371" s="80"/>
      <c r="AIJ1371" s="80"/>
      <c r="AIK1371" s="80"/>
      <c r="AIL1371" s="80"/>
      <c r="AIM1371" s="80"/>
      <c r="AIN1371" s="80"/>
      <c r="AIO1371" s="80"/>
      <c r="AIP1371" s="80"/>
      <c r="AIQ1371" s="80"/>
      <c r="AIR1371" s="80"/>
      <c r="AIS1371" s="80"/>
      <c r="AIT1371" s="80"/>
      <c r="AIU1371" s="80"/>
      <c r="AIV1371" s="80"/>
      <c r="AIW1371" s="80"/>
      <c r="AIX1371" s="80"/>
      <c r="AIY1371" s="80"/>
      <c r="AIZ1371" s="80"/>
      <c r="AJA1371" s="80"/>
      <c r="AJB1371" s="80"/>
      <c r="AJC1371" s="80"/>
      <c r="AJD1371" s="80"/>
      <c r="AJE1371" s="80"/>
      <c r="AJF1371" s="80"/>
      <c r="AJG1371" s="80"/>
      <c r="AJH1371" s="80"/>
      <c r="AJI1371" s="80"/>
      <c r="AJJ1371" s="80"/>
      <c r="AJK1371" s="80"/>
      <c r="AJL1371" s="80"/>
      <c r="AJM1371" s="80"/>
      <c r="AJN1371" s="80"/>
      <c r="AJO1371" s="80"/>
      <c r="AJP1371" s="80"/>
      <c r="AJQ1371" s="80"/>
      <c r="AJR1371" s="80"/>
      <c r="AJS1371" s="80"/>
      <c r="AJT1371" s="80"/>
      <c r="AJU1371" s="80"/>
      <c r="AJV1371" s="80"/>
      <c r="AJW1371" s="80"/>
      <c r="AJX1371" s="80"/>
      <c r="AJY1371" s="80"/>
      <c r="AJZ1371" s="80"/>
      <c r="AKA1371" s="80"/>
      <c r="AKB1371" s="80"/>
      <c r="AKC1371" s="80"/>
      <c r="AKD1371" s="80"/>
      <c r="AKE1371" s="80"/>
      <c r="AKF1371" s="80"/>
      <c r="AKG1371" s="80"/>
      <c r="AKH1371" s="80"/>
      <c r="AKI1371" s="80"/>
      <c r="AKJ1371" s="80"/>
      <c r="AKK1371" s="80"/>
      <c r="AKL1371" s="80"/>
      <c r="AKM1371" s="80"/>
      <c r="AKN1371" s="80"/>
      <c r="AKO1371" s="80"/>
      <c r="AKP1371" s="80"/>
      <c r="AKQ1371" s="80"/>
      <c r="AKR1371" s="80"/>
      <c r="AKS1371" s="80"/>
      <c r="AKT1371" s="80"/>
      <c r="AKU1371" s="80"/>
      <c r="AKV1371" s="80"/>
      <c r="AKW1371" s="80"/>
      <c r="AKX1371" s="80"/>
      <c r="AKY1371" s="80"/>
      <c r="AKZ1371" s="80"/>
      <c r="ALA1371" s="80"/>
      <c r="ALB1371" s="80"/>
      <c r="ALC1371" s="80"/>
      <c r="ALD1371" s="80"/>
      <c r="ALE1371" s="80"/>
      <c r="ALF1371" s="80"/>
      <c r="ALG1371" s="80"/>
      <c r="ALH1371" s="80"/>
      <c r="ALI1371" s="80"/>
      <c r="ALJ1371" s="80"/>
      <c r="ALK1371" s="80"/>
      <c r="ALL1371" s="80"/>
      <c r="ALM1371" s="80"/>
      <c r="ALN1371" s="80"/>
      <c r="ALO1371" s="80"/>
      <c r="ALP1371" s="80"/>
      <c r="ALQ1371" s="80"/>
      <c r="ALR1371" s="80"/>
      <c r="ALS1371" s="80"/>
      <c r="ALT1371" s="80"/>
      <c r="ALU1371" s="80"/>
      <c r="ALV1371" s="80"/>
      <c r="ALW1371" s="80"/>
      <c r="ALX1371" s="80"/>
      <c r="ALY1371" s="80"/>
      <c r="ALZ1371" s="80"/>
      <c r="AMA1371" s="80"/>
      <c r="AMB1371" s="80"/>
      <c r="AMC1371" s="80"/>
      <c r="AMD1371" s="80"/>
      <c r="AME1371" s="80"/>
      <c r="AMF1371" s="80"/>
      <c r="AMG1371" s="80"/>
      <c r="AMH1371" s="80"/>
      <c r="AMI1371" s="80"/>
      <c r="AMJ1371" s="80"/>
      <c r="AMK1371" s="80"/>
    </row>
    <row r="1372" spans="1:1025" s="107" customFormat="1" ht="37.5" x14ac:dyDescent="0.3">
      <c r="A1372" s="134"/>
      <c r="B1372" s="4"/>
      <c r="C1372" s="76">
        <v>5</v>
      </c>
      <c r="D1372" s="75" t="s">
        <v>379</v>
      </c>
      <c r="E1372" s="76">
        <v>1982</v>
      </c>
      <c r="F1372" s="76"/>
      <c r="G1372" s="76" t="s">
        <v>34</v>
      </c>
      <c r="H1372" s="76">
        <v>3</v>
      </c>
      <c r="I1372" s="81">
        <v>2160</v>
      </c>
      <c r="J1372" s="81">
        <v>883.8</v>
      </c>
      <c r="K1372" s="78" t="s">
        <v>53</v>
      </c>
      <c r="L1372" s="72">
        <f>I1372*O1372</f>
        <v>73785.599999999991</v>
      </c>
      <c r="M1372" s="72">
        <f>I1372*P1372</f>
        <v>23695.200000000001</v>
      </c>
      <c r="N1372" s="72">
        <f t="shared" ref="N1372:N1373" si="144">L1372+M1372</f>
        <v>97480.799999999988</v>
      </c>
      <c r="O1372" s="72">
        <v>34.159999999999997</v>
      </c>
      <c r="P1372" s="72">
        <v>10.97</v>
      </c>
      <c r="Q1372" s="79">
        <v>2018</v>
      </c>
      <c r="R1372" s="79">
        <v>2019</v>
      </c>
      <c r="S1372" s="146" t="s">
        <v>37</v>
      </c>
      <c r="T1372" s="146" t="s">
        <v>265</v>
      </c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80"/>
      <c r="AF1372" s="80"/>
      <c r="AG1372" s="80"/>
      <c r="AH1372" s="80"/>
      <c r="AI1372" s="80"/>
      <c r="AJ1372" s="80"/>
      <c r="AK1372" s="80"/>
      <c r="AL1372" s="80"/>
      <c r="AM1372" s="80"/>
      <c r="AN1372" s="80"/>
      <c r="AO1372" s="80"/>
      <c r="AP1372" s="80"/>
      <c r="AQ1372" s="80"/>
      <c r="AR1372" s="80"/>
      <c r="AS1372" s="80"/>
      <c r="AT1372" s="80"/>
      <c r="AU1372" s="80"/>
      <c r="AV1372" s="80"/>
      <c r="AW1372" s="80"/>
      <c r="AX1372" s="80"/>
      <c r="AY1372" s="80"/>
      <c r="AZ1372" s="80"/>
      <c r="BA1372" s="80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A1372" s="80"/>
      <c r="CB1372" s="80"/>
      <c r="CC1372" s="80"/>
      <c r="CD1372" s="80"/>
      <c r="CE1372" s="80"/>
      <c r="CF1372" s="80"/>
      <c r="CG1372" s="80"/>
      <c r="CH1372" s="80"/>
      <c r="CI1372" s="80"/>
      <c r="CJ1372" s="80"/>
      <c r="CK1372" s="80"/>
      <c r="CL1372" s="80"/>
      <c r="CM1372" s="80"/>
      <c r="CN1372" s="80"/>
      <c r="CO1372" s="80"/>
      <c r="CP1372" s="80"/>
      <c r="CQ1372" s="80"/>
      <c r="CR1372" s="80"/>
      <c r="CS1372" s="80"/>
      <c r="CT1372" s="80"/>
      <c r="CU1372" s="80"/>
      <c r="CV1372" s="80"/>
      <c r="CW1372" s="80"/>
      <c r="CX1372" s="80"/>
      <c r="CY1372" s="80"/>
      <c r="CZ1372" s="80"/>
      <c r="DA1372" s="80"/>
      <c r="DB1372" s="80"/>
      <c r="DC1372" s="80"/>
      <c r="DD1372" s="80"/>
      <c r="DE1372" s="80"/>
      <c r="DF1372" s="80"/>
      <c r="DG1372" s="80"/>
      <c r="DH1372" s="80"/>
      <c r="DI1372" s="80"/>
      <c r="DJ1372" s="80"/>
      <c r="DK1372" s="80"/>
      <c r="DL1372" s="80"/>
      <c r="DM1372" s="80"/>
      <c r="DN1372" s="80"/>
      <c r="DO1372" s="80"/>
      <c r="DP1372" s="80"/>
      <c r="DQ1372" s="80"/>
      <c r="DR1372" s="80"/>
      <c r="DS1372" s="80"/>
      <c r="DT1372" s="80"/>
      <c r="DU1372" s="80"/>
      <c r="DV1372" s="80"/>
      <c r="DW1372" s="80"/>
      <c r="DX1372" s="80"/>
      <c r="DY1372" s="80"/>
      <c r="DZ1372" s="80"/>
      <c r="EA1372" s="80"/>
      <c r="EB1372" s="80"/>
      <c r="EC1372" s="80"/>
      <c r="ED1372" s="80"/>
      <c r="EE1372" s="80"/>
      <c r="EF1372" s="80"/>
      <c r="EG1372" s="80"/>
      <c r="EH1372" s="80"/>
      <c r="EI1372" s="80"/>
      <c r="EJ1372" s="80"/>
      <c r="EK1372" s="80"/>
      <c r="EL1372" s="80"/>
      <c r="EM1372" s="80"/>
      <c r="EN1372" s="80"/>
      <c r="EO1372" s="80"/>
      <c r="EP1372" s="80"/>
      <c r="EQ1372" s="80"/>
      <c r="ER1372" s="80"/>
      <c r="ES1372" s="80"/>
      <c r="ET1372" s="80"/>
      <c r="EU1372" s="80"/>
      <c r="EV1372" s="80"/>
      <c r="EW1372" s="80"/>
      <c r="EX1372" s="80"/>
      <c r="EY1372" s="80"/>
      <c r="EZ1372" s="80"/>
      <c r="FA1372" s="80"/>
      <c r="FB1372" s="80"/>
      <c r="FC1372" s="80"/>
      <c r="FD1372" s="80"/>
      <c r="FE1372" s="80"/>
      <c r="FF1372" s="80"/>
      <c r="FG1372" s="80"/>
      <c r="FH1372" s="80"/>
      <c r="FI1372" s="80"/>
      <c r="FJ1372" s="80"/>
      <c r="FK1372" s="80"/>
      <c r="FL1372" s="80"/>
      <c r="FM1372" s="80"/>
      <c r="FN1372" s="80"/>
      <c r="FO1372" s="80"/>
      <c r="FP1372" s="80"/>
      <c r="FQ1372" s="80"/>
      <c r="FR1372" s="80"/>
      <c r="FS1372" s="80"/>
      <c r="FT1372" s="80"/>
      <c r="FU1372" s="80"/>
      <c r="FV1372" s="80"/>
      <c r="FW1372" s="80"/>
      <c r="FX1372" s="80"/>
      <c r="FY1372" s="80"/>
      <c r="FZ1372" s="80"/>
      <c r="GA1372" s="80"/>
      <c r="GB1372" s="80"/>
      <c r="GC1372" s="80"/>
      <c r="GD1372" s="80"/>
      <c r="GE1372" s="80"/>
      <c r="GF1372" s="80"/>
      <c r="GG1372" s="80"/>
      <c r="GH1372" s="80"/>
      <c r="GI1372" s="80"/>
      <c r="GJ1372" s="80"/>
      <c r="GK1372" s="80"/>
      <c r="GL1372" s="80"/>
      <c r="GM1372" s="80"/>
      <c r="GN1372" s="80"/>
      <c r="GO1372" s="80"/>
      <c r="GP1372" s="80"/>
      <c r="GQ1372" s="80"/>
      <c r="GR1372" s="80"/>
      <c r="GS1372" s="80"/>
      <c r="GT1372" s="80"/>
      <c r="GU1372" s="80"/>
      <c r="GV1372" s="80"/>
      <c r="GW1372" s="80"/>
      <c r="GX1372" s="80"/>
      <c r="GY1372" s="80"/>
      <c r="GZ1372" s="80"/>
      <c r="HA1372" s="80"/>
      <c r="HB1372" s="80"/>
      <c r="HC1372" s="80"/>
      <c r="HD1372" s="80"/>
      <c r="HE1372" s="80"/>
      <c r="HF1372" s="80"/>
      <c r="HG1372" s="80"/>
      <c r="HH1372" s="80"/>
      <c r="HI1372" s="80"/>
      <c r="HJ1372" s="80"/>
      <c r="HK1372" s="80"/>
      <c r="HL1372" s="80"/>
      <c r="HM1372" s="80"/>
      <c r="HN1372" s="80"/>
      <c r="HO1372" s="80"/>
      <c r="HP1372" s="80"/>
      <c r="HQ1372" s="80"/>
      <c r="HR1372" s="80"/>
      <c r="HS1372" s="80"/>
      <c r="HT1372" s="80"/>
      <c r="HU1372" s="80"/>
      <c r="HV1372" s="80"/>
      <c r="HW1372" s="80"/>
      <c r="HX1372" s="80"/>
      <c r="HY1372" s="80"/>
      <c r="HZ1372" s="80"/>
      <c r="IA1372" s="80"/>
      <c r="IB1372" s="80"/>
      <c r="IC1372" s="80"/>
      <c r="ID1372" s="80"/>
      <c r="IE1372" s="80"/>
      <c r="IF1372" s="80"/>
      <c r="IG1372" s="80"/>
      <c r="IH1372" s="80"/>
      <c r="II1372" s="80"/>
      <c r="IJ1372" s="80"/>
      <c r="IK1372" s="80"/>
      <c r="IL1372" s="80"/>
      <c r="IM1372" s="80"/>
      <c r="IN1372" s="80"/>
      <c r="IO1372" s="80"/>
      <c r="IP1372" s="80"/>
      <c r="IQ1372" s="80"/>
      <c r="IR1372" s="80"/>
      <c r="IS1372" s="80"/>
      <c r="IT1372" s="80"/>
      <c r="IU1372" s="80"/>
      <c r="IV1372" s="80"/>
      <c r="IW1372" s="80"/>
      <c r="IX1372" s="80"/>
      <c r="IY1372" s="80"/>
      <c r="IZ1372" s="80"/>
      <c r="JA1372" s="80"/>
      <c r="JB1372" s="80"/>
      <c r="JC1372" s="80"/>
      <c r="JD1372" s="80"/>
      <c r="JE1372" s="80"/>
      <c r="JF1372" s="80"/>
      <c r="JG1372" s="80"/>
      <c r="JH1372" s="80"/>
      <c r="JI1372" s="80"/>
      <c r="JJ1372" s="80"/>
      <c r="JK1372" s="80"/>
      <c r="JL1372" s="80"/>
      <c r="JM1372" s="80"/>
      <c r="JN1372" s="80"/>
      <c r="JO1372" s="80"/>
      <c r="JP1372" s="80"/>
      <c r="JQ1372" s="80"/>
      <c r="JR1372" s="80"/>
      <c r="JS1372" s="80"/>
      <c r="JT1372" s="80"/>
      <c r="JU1372" s="80"/>
      <c r="JV1372" s="80"/>
      <c r="JW1372" s="80"/>
      <c r="JX1372" s="80"/>
      <c r="JY1372" s="80"/>
      <c r="JZ1372" s="80"/>
      <c r="KA1372" s="80"/>
      <c r="KB1372" s="80"/>
      <c r="KC1372" s="80"/>
      <c r="KD1372" s="80"/>
      <c r="KE1372" s="80"/>
      <c r="KF1372" s="80"/>
      <c r="KG1372" s="80"/>
      <c r="KH1372" s="80"/>
      <c r="KI1372" s="80"/>
      <c r="KJ1372" s="80"/>
      <c r="KK1372" s="80"/>
      <c r="KL1372" s="80"/>
      <c r="KM1372" s="80"/>
      <c r="KN1372" s="80"/>
      <c r="KO1372" s="80"/>
      <c r="KP1372" s="80"/>
      <c r="KQ1372" s="80"/>
      <c r="KR1372" s="80"/>
      <c r="KS1372" s="80"/>
      <c r="KT1372" s="80"/>
      <c r="KU1372" s="80"/>
      <c r="KV1372" s="80"/>
      <c r="KW1372" s="80"/>
      <c r="KX1372" s="80"/>
      <c r="KY1372" s="80"/>
      <c r="KZ1372" s="80"/>
      <c r="LA1372" s="80"/>
      <c r="LB1372" s="80"/>
      <c r="LC1372" s="80"/>
      <c r="LD1372" s="80"/>
      <c r="LE1372" s="80"/>
      <c r="LF1372" s="80"/>
      <c r="LG1372" s="80"/>
      <c r="LH1372" s="80"/>
      <c r="LI1372" s="80"/>
      <c r="LJ1372" s="80"/>
      <c r="LK1372" s="80"/>
      <c r="LL1372" s="80"/>
      <c r="LM1372" s="80"/>
      <c r="LN1372" s="80"/>
      <c r="LO1372" s="80"/>
      <c r="LP1372" s="80"/>
      <c r="LQ1372" s="80"/>
      <c r="LR1372" s="80"/>
      <c r="LS1372" s="80"/>
      <c r="LT1372" s="80"/>
      <c r="LU1372" s="80"/>
      <c r="LV1372" s="80"/>
      <c r="LW1372" s="80"/>
      <c r="LX1372" s="80"/>
      <c r="LY1372" s="80"/>
      <c r="LZ1372" s="80"/>
      <c r="MA1372" s="80"/>
      <c r="MB1372" s="80"/>
      <c r="MC1372" s="80"/>
      <c r="MD1372" s="80"/>
      <c r="ME1372" s="80"/>
      <c r="MF1372" s="80"/>
      <c r="MG1372" s="80"/>
      <c r="MH1372" s="80"/>
      <c r="MI1372" s="80"/>
      <c r="MJ1372" s="80"/>
      <c r="MK1372" s="80"/>
      <c r="ML1372" s="80"/>
      <c r="MM1372" s="80"/>
      <c r="MN1372" s="80"/>
      <c r="MO1372" s="80"/>
      <c r="MP1372" s="80"/>
      <c r="MQ1372" s="80"/>
      <c r="MR1372" s="80"/>
      <c r="MS1372" s="80"/>
      <c r="MT1372" s="80"/>
      <c r="MU1372" s="80"/>
      <c r="MV1372" s="80"/>
      <c r="MW1372" s="80"/>
      <c r="MX1372" s="80"/>
      <c r="MY1372" s="80"/>
      <c r="MZ1372" s="80"/>
      <c r="NA1372" s="80"/>
      <c r="NB1372" s="80"/>
      <c r="NC1372" s="80"/>
      <c r="ND1372" s="80"/>
      <c r="NE1372" s="80"/>
      <c r="NF1372" s="80"/>
      <c r="NG1372" s="80"/>
      <c r="NH1372" s="80"/>
      <c r="NI1372" s="80"/>
      <c r="NJ1372" s="80"/>
      <c r="NK1372" s="80"/>
      <c r="NL1372" s="80"/>
      <c r="NM1372" s="80"/>
      <c r="NN1372" s="80"/>
      <c r="NO1372" s="80"/>
      <c r="NP1372" s="80"/>
      <c r="NQ1372" s="80"/>
      <c r="NR1372" s="80"/>
      <c r="NS1372" s="80"/>
      <c r="NT1372" s="80"/>
      <c r="NU1372" s="80"/>
      <c r="NV1372" s="80"/>
      <c r="NW1372" s="80"/>
      <c r="NX1372" s="80"/>
      <c r="NY1372" s="80"/>
      <c r="NZ1372" s="80"/>
      <c r="OA1372" s="80"/>
      <c r="OB1372" s="80"/>
      <c r="OC1372" s="80"/>
      <c r="OD1372" s="80"/>
      <c r="OE1372" s="80"/>
      <c r="OF1372" s="80"/>
      <c r="OG1372" s="80"/>
      <c r="OH1372" s="80"/>
      <c r="OI1372" s="80"/>
      <c r="OJ1372" s="80"/>
      <c r="OK1372" s="80"/>
      <c r="OL1372" s="80"/>
      <c r="OM1372" s="80"/>
      <c r="ON1372" s="80"/>
      <c r="OO1372" s="80"/>
      <c r="OP1372" s="80"/>
      <c r="OQ1372" s="80"/>
      <c r="OR1372" s="80"/>
      <c r="OS1372" s="80"/>
      <c r="OT1372" s="80"/>
      <c r="OU1372" s="80"/>
      <c r="OV1372" s="80"/>
      <c r="OW1372" s="80"/>
      <c r="OX1372" s="80"/>
      <c r="OY1372" s="80"/>
      <c r="OZ1372" s="80"/>
      <c r="PA1372" s="80"/>
      <c r="PB1372" s="80"/>
      <c r="PC1372" s="80"/>
      <c r="PD1372" s="80"/>
      <c r="PE1372" s="80"/>
      <c r="PF1372" s="80"/>
      <c r="PG1372" s="80"/>
      <c r="PH1372" s="80"/>
      <c r="PI1372" s="80"/>
      <c r="PJ1372" s="80"/>
      <c r="PK1372" s="80"/>
      <c r="PL1372" s="80"/>
      <c r="PM1372" s="80"/>
      <c r="PN1372" s="80"/>
      <c r="PO1372" s="80"/>
      <c r="PP1372" s="80"/>
      <c r="PQ1372" s="80"/>
      <c r="PR1372" s="80"/>
      <c r="PS1372" s="80"/>
      <c r="PT1372" s="80"/>
      <c r="PU1372" s="80"/>
      <c r="PV1372" s="80"/>
      <c r="PW1372" s="80"/>
      <c r="PX1372" s="80"/>
      <c r="PY1372" s="80"/>
      <c r="PZ1372" s="80"/>
      <c r="QA1372" s="80"/>
      <c r="QB1372" s="80"/>
      <c r="QC1372" s="80"/>
      <c r="QD1372" s="80"/>
      <c r="QE1372" s="80"/>
      <c r="QF1372" s="80"/>
      <c r="QG1372" s="80"/>
      <c r="QH1372" s="80"/>
      <c r="QI1372" s="80"/>
      <c r="QJ1372" s="80"/>
      <c r="QK1372" s="80"/>
      <c r="QL1372" s="80"/>
      <c r="QM1372" s="80"/>
      <c r="QN1372" s="80"/>
      <c r="QO1372" s="80"/>
      <c r="QP1372" s="80"/>
      <c r="QQ1372" s="80"/>
      <c r="QR1372" s="80"/>
      <c r="QS1372" s="80"/>
      <c r="QT1372" s="80"/>
      <c r="QU1372" s="80"/>
      <c r="QV1372" s="80"/>
      <c r="QW1372" s="80"/>
      <c r="QX1372" s="80"/>
      <c r="QY1372" s="80"/>
      <c r="QZ1372" s="80"/>
      <c r="RA1372" s="80"/>
      <c r="RB1372" s="80"/>
      <c r="RC1372" s="80"/>
      <c r="RD1372" s="80"/>
      <c r="RE1372" s="80"/>
      <c r="RF1372" s="80"/>
      <c r="RG1372" s="80"/>
      <c r="RH1372" s="80"/>
      <c r="RI1372" s="80"/>
      <c r="RJ1372" s="80"/>
      <c r="RK1372" s="80"/>
      <c r="RL1372" s="80"/>
      <c r="RM1372" s="80"/>
      <c r="RN1372" s="80"/>
      <c r="RO1372" s="80"/>
      <c r="RP1372" s="80"/>
      <c r="RQ1372" s="80"/>
      <c r="RR1372" s="80"/>
      <c r="RS1372" s="80"/>
      <c r="RT1372" s="80"/>
      <c r="RU1372" s="80"/>
      <c r="RV1372" s="80"/>
      <c r="RW1372" s="80"/>
      <c r="RX1372" s="80"/>
      <c r="RY1372" s="80"/>
      <c r="RZ1372" s="80"/>
      <c r="SA1372" s="80"/>
      <c r="SB1372" s="80"/>
      <c r="SC1372" s="80"/>
      <c r="SD1372" s="80"/>
      <c r="SE1372" s="80"/>
      <c r="SF1372" s="80"/>
      <c r="SG1372" s="80"/>
      <c r="SH1372" s="80"/>
      <c r="SI1372" s="80"/>
      <c r="SJ1372" s="80"/>
      <c r="SK1372" s="80"/>
      <c r="SL1372" s="80"/>
      <c r="SM1372" s="80"/>
      <c r="SN1372" s="80"/>
      <c r="SO1372" s="80"/>
      <c r="SP1372" s="80"/>
      <c r="SQ1372" s="80"/>
      <c r="SR1372" s="80"/>
      <c r="SS1372" s="80"/>
      <c r="ST1372" s="80"/>
      <c r="SU1372" s="80"/>
      <c r="SV1372" s="80"/>
      <c r="SW1372" s="80"/>
      <c r="SX1372" s="80"/>
      <c r="SY1372" s="80"/>
      <c r="SZ1372" s="80"/>
      <c r="TA1372" s="80"/>
      <c r="TB1372" s="80"/>
      <c r="TC1372" s="80"/>
      <c r="TD1372" s="80"/>
      <c r="TE1372" s="80"/>
      <c r="TF1372" s="80"/>
      <c r="TG1372" s="80"/>
      <c r="TH1372" s="80"/>
      <c r="TI1372" s="80"/>
      <c r="TJ1372" s="80"/>
      <c r="TK1372" s="80"/>
      <c r="TL1372" s="80"/>
      <c r="TM1372" s="80"/>
      <c r="TN1372" s="80"/>
      <c r="TO1372" s="80"/>
      <c r="TP1372" s="80"/>
      <c r="TQ1372" s="80"/>
      <c r="TR1372" s="80"/>
      <c r="TS1372" s="80"/>
      <c r="TT1372" s="80"/>
      <c r="TU1372" s="80"/>
      <c r="TV1372" s="80"/>
      <c r="TW1372" s="80"/>
      <c r="TX1372" s="80"/>
      <c r="TY1372" s="80"/>
      <c r="TZ1372" s="80"/>
      <c r="UA1372" s="80"/>
      <c r="UB1372" s="80"/>
      <c r="UC1372" s="80"/>
      <c r="UD1372" s="80"/>
      <c r="UE1372" s="80"/>
      <c r="UF1372" s="80"/>
      <c r="UG1372" s="80"/>
      <c r="UH1372" s="80"/>
      <c r="UI1372" s="80"/>
      <c r="UJ1372" s="80"/>
      <c r="UK1372" s="80"/>
      <c r="UL1372" s="80"/>
      <c r="UM1372" s="80"/>
      <c r="UN1372" s="80"/>
      <c r="UO1372" s="80"/>
      <c r="UP1372" s="80"/>
      <c r="UQ1372" s="80"/>
      <c r="UR1372" s="80"/>
      <c r="US1372" s="80"/>
      <c r="UT1372" s="80"/>
      <c r="UU1372" s="80"/>
      <c r="UV1372" s="80"/>
      <c r="UW1372" s="80"/>
      <c r="UX1372" s="80"/>
      <c r="UY1372" s="80"/>
      <c r="UZ1372" s="80"/>
      <c r="VA1372" s="80"/>
      <c r="VB1372" s="80"/>
      <c r="VC1372" s="80"/>
      <c r="VD1372" s="80"/>
      <c r="VE1372" s="80"/>
      <c r="VF1372" s="80"/>
      <c r="VG1372" s="80"/>
      <c r="VH1372" s="80"/>
      <c r="VI1372" s="80"/>
      <c r="VJ1372" s="80"/>
      <c r="VK1372" s="80"/>
      <c r="VL1372" s="80"/>
      <c r="VM1372" s="80"/>
      <c r="VN1372" s="80"/>
      <c r="VO1372" s="80"/>
      <c r="VP1372" s="80"/>
      <c r="VQ1372" s="80"/>
      <c r="VR1372" s="80"/>
      <c r="VS1372" s="80"/>
      <c r="VT1372" s="80"/>
      <c r="VU1372" s="80"/>
      <c r="VV1372" s="80"/>
      <c r="VW1372" s="80"/>
      <c r="VX1372" s="80"/>
      <c r="VY1372" s="80"/>
      <c r="VZ1372" s="80"/>
      <c r="WA1372" s="80"/>
      <c r="WB1372" s="80"/>
      <c r="WC1372" s="80"/>
      <c r="WD1372" s="80"/>
      <c r="WE1372" s="80"/>
      <c r="WF1372" s="80"/>
      <c r="WG1372" s="80"/>
      <c r="WH1372" s="80"/>
      <c r="WI1372" s="80"/>
      <c r="WJ1372" s="80"/>
      <c r="WK1372" s="80"/>
      <c r="WL1372" s="80"/>
      <c r="WM1372" s="80"/>
      <c r="WN1372" s="80"/>
      <c r="WO1372" s="80"/>
      <c r="WP1372" s="80"/>
      <c r="WQ1372" s="80"/>
      <c r="WR1372" s="80"/>
      <c r="WS1372" s="80"/>
      <c r="WT1372" s="80"/>
      <c r="WU1372" s="80"/>
      <c r="WV1372" s="80"/>
      <c r="WW1372" s="80"/>
      <c r="WX1372" s="80"/>
      <c r="WY1372" s="80"/>
      <c r="WZ1372" s="80"/>
      <c r="XA1372" s="80"/>
      <c r="XB1372" s="80"/>
      <c r="XC1372" s="80"/>
      <c r="XD1372" s="80"/>
      <c r="XE1372" s="80"/>
      <c r="XF1372" s="80"/>
      <c r="XG1372" s="80"/>
      <c r="XH1372" s="80"/>
      <c r="XI1372" s="80"/>
      <c r="XJ1372" s="80"/>
      <c r="XK1372" s="80"/>
      <c r="XL1372" s="80"/>
      <c r="XM1372" s="80"/>
      <c r="XN1372" s="80"/>
      <c r="XO1372" s="80"/>
      <c r="XP1372" s="80"/>
      <c r="XQ1372" s="80"/>
      <c r="XR1372" s="80"/>
      <c r="XS1372" s="80"/>
      <c r="XT1372" s="80"/>
      <c r="XU1372" s="80"/>
      <c r="XV1372" s="80"/>
      <c r="XW1372" s="80"/>
      <c r="XX1372" s="80"/>
      <c r="XY1372" s="80"/>
      <c r="XZ1372" s="80"/>
      <c r="YA1372" s="80"/>
      <c r="YB1372" s="80"/>
      <c r="YC1372" s="80"/>
      <c r="YD1372" s="80"/>
      <c r="YE1372" s="80"/>
      <c r="YF1372" s="80"/>
      <c r="YG1372" s="80"/>
      <c r="YH1372" s="80"/>
      <c r="YI1372" s="80"/>
      <c r="YJ1372" s="80"/>
      <c r="YK1372" s="80"/>
      <c r="YL1372" s="80"/>
      <c r="YM1372" s="80"/>
      <c r="YN1372" s="80"/>
      <c r="YO1372" s="80"/>
      <c r="YP1372" s="80"/>
      <c r="YQ1372" s="80"/>
      <c r="YR1372" s="80"/>
      <c r="YS1372" s="80"/>
      <c r="YT1372" s="80"/>
      <c r="YU1372" s="80"/>
      <c r="YV1372" s="80"/>
      <c r="YW1372" s="80"/>
      <c r="YX1372" s="80"/>
      <c r="YY1372" s="80"/>
      <c r="YZ1372" s="80"/>
      <c r="ZA1372" s="80"/>
      <c r="ZB1372" s="80"/>
      <c r="ZC1372" s="80"/>
      <c r="ZD1372" s="80"/>
      <c r="ZE1372" s="80"/>
      <c r="ZF1372" s="80"/>
      <c r="ZG1372" s="80"/>
      <c r="ZH1372" s="80"/>
      <c r="ZI1372" s="80"/>
      <c r="ZJ1372" s="80"/>
      <c r="ZK1372" s="80"/>
      <c r="ZL1372" s="80"/>
      <c r="ZM1372" s="80"/>
      <c r="ZN1372" s="80"/>
      <c r="ZO1372" s="80"/>
      <c r="ZP1372" s="80"/>
      <c r="ZQ1372" s="80"/>
      <c r="ZR1372" s="80"/>
      <c r="ZS1372" s="80"/>
      <c r="ZT1372" s="80"/>
      <c r="ZU1372" s="80"/>
      <c r="ZV1372" s="80"/>
      <c r="ZW1372" s="80"/>
      <c r="ZX1372" s="80"/>
      <c r="ZY1372" s="80"/>
      <c r="ZZ1372" s="80"/>
      <c r="AAA1372" s="80"/>
      <c r="AAB1372" s="80"/>
      <c r="AAC1372" s="80"/>
      <c r="AAD1372" s="80"/>
      <c r="AAE1372" s="80"/>
      <c r="AAF1372" s="80"/>
      <c r="AAG1372" s="80"/>
      <c r="AAH1372" s="80"/>
      <c r="AAI1372" s="80"/>
      <c r="AAJ1372" s="80"/>
      <c r="AAK1372" s="80"/>
      <c r="AAL1372" s="80"/>
      <c r="AAM1372" s="80"/>
      <c r="AAN1372" s="80"/>
      <c r="AAO1372" s="80"/>
      <c r="AAP1372" s="80"/>
      <c r="AAQ1372" s="80"/>
      <c r="AAR1372" s="80"/>
      <c r="AAS1372" s="80"/>
      <c r="AAT1372" s="80"/>
      <c r="AAU1372" s="80"/>
      <c r="AAV1372" s="80"/>
      <c r="AAW1372" s="80"/>
      <c r="AAX1372" s="80"/>
      <c r="AAY1372" s="80"/>
      <c r="AAZ1372" s="80"/>
      <c r="ABA1372" s="80"/>
      <c r="ABB1372" s="80"/>
      <c r="ABC1372" s="80"/>
      <c r="ABD1372" s="80"/>
      <c r="ABE1372" s="80"/>
      <c r="ABF1372" s="80"/>
      <c r="ABG1372" s="80"/>
      <c r="ABH1372" s="80"/>
      <c r="ABI1372" s="80"/>
      <c r="ABJ1372" s="80"/>
      <c r="ABK1372" s="80"/>
      <c r="ABL1372" s="80"/>
      <c r="ABM1372" s="80"/>
      <c r="ABN1372" s="80"/>
      <c r="ABO1372" s="80"/>
      <c r="ABP1372" s="80"/>
      <c r="ABQ1372" s="80"/>
      <c r="ABR1372" s="80"/>
      <c r="ABS1372" s="80"/>
      <c r="ABT1372" s="80"/>
      <c r="ABU1372" s="80"/>
      <c r="ABV1372" s="80"/>
      <c r="ABW1372" s="80"/>
      <c r="ABX1372" s="80"/>
      <c r="ABY1372" s="80"/>
      <c r="ABZ1372" s="80"/>
      <c r="ACA1372" s="80"/>
      <c r="ACB1372" s="80"/>
      <c r="ACC1372" s="80"/>
      <c r="ACD1372" s="80"/>
      <c r="ACE1372" s="80"/>
      <c r="ACF1372" s="80"/>
      <c r="ACG1372" s="80"/>
      <c r="ACH1372" s="80"/>
      <c r="ACI1372" s="80"/>
      <c r="ACJ1372" s="80"/>
      <c r="ACK1372" s="80"/>
      <c r="ACL1372" s="80"/>
      <c r="ACM1372" s="80"/>
      <c r="ACN1372" s="80"/>
      <c r="ACO1372" s="80"/>
      <c r="ACP1372" s="80"/>
      <c r="ACQ1372" s="80"/>
      <c r="ACR1372" s="80"/>
      <c r="ACS1372" s="80"/>
      <c r="ACT1372" s="80"/>
      <c r="ACU1372" s="80"/>
      <c r="ACV1372" s="80"/>
      <c r="ACW1372" s="80"/>
      <c r="ACX1372" s="80"/>
      <c r="ACY1372" s="80"/>
      <c r="ACZ1372" s="80"/>
      <c r="ADA1372" s="80"/>
      <c r="ADB1372" s="80"/>
      <c r="ADC1372" s="80"/>
      <c r="ADD1372" s="80"/>
      <c r="ADE1372" s="80"/>
      <c r="ADF1372" s="80"/>
      <c r="ADG1372" s="80"/>
      <c r="ADH1372" s="80"/>
      <c r="ADI1372" s="80"/>
      <c r="ADJ1372" s="80"/>
      <c r="ADK1372" s="80"/>
      <c r="ADL1372" s="80"/>
      <c r="ADM1372" s="80"/>
      <c r="ADN1372" s="80"/>
      <c r="ADO1372" s="80"/>
      <c r="ADP1372" s="80"/>
      <c r="ADQ1372" s="80"/>
      <c r="ADR1372" s="80"/>
      <c r="ADS1372" s="80"/>
      <c r="ADT1372" s="80"/>
      <c r="ADU1372" s="80"/>
      <c r="ADV1372" s="80"/>
      <c r="ADW1372" s="80"/>
      <c r="ADX1372" s="80"/>
      <c r="ADY1372" s="80"/>
      <c r="ADZ1372" s="80"/>
      <c r="AEA1372" s="80"/>
      <c r="AEB1372" s="80"/>
      <c r="AEC1372" s="80"/>
      <c r="AED1372" s="80"/>
      <c r="AEE1372" s="80"/>
      <c r="AEF1372" s="80"/>
      <c r="AEG1372" s="80"/>
      <c r="AEH1372" s="80"/>
      <c r="AEI1372" s="80"/>
      <c r="AEJ1372" s="80"/>
      <c r="AEK1372" s="80"/>
      <c r="AEL1372" s="80"/>
      <c r="AEM1372" s="80"/>
      <c r="AEN1372" s="80"/>
      <c r="AEO1372" s="80"/>
      <c r="AEP1372" s="80"/>
      <c r="AEQ1372" s="80"/>
      <c r="AER1372" s="80"/>
      <c r="AES1372" s="80"/>
      <c r="AET1372" s="80"/>
      <c r="AEU1372" s="80"/>
      <c r="AEV1372" s="80"/>
      <c r="AEW1372" s="80"/>
      <c r="AEX1372" s="80"/>
      <c r="AEY1372" s="80"/>
      <c r="AEZ1372" s="80"/>
      <c r="AFA1372" s="80"/>
      <c r="AFB1372" s="80"/>
      <c r="AFC1372" s="80"/>
      <c r="AFD1372" s="80"/>
      <c r="AFE1372" s="80"/>
      <c r="AFF1372" s="80"/>
      <c r="AFG1372" s="80"/>
      <c r="AFH1372" s="80"/>
      <c r="AFI1372" s="80"/>
      <c r="AFJ1372" s="80"/>
      <c r="AFK1372" s="80"/>
      <c r="AFL1372" s="80"/>
      <c r="AFM1372" s="80"/>
      <c r="AFN1372" s="80"/>
      <c r="AFO1372" s="80"/>
      <c r="AFP1372" s="80"/>
      <c r="AFQ1372" s="80"/>
      <c r="AFR1372" s="80"/>
      <c r="AFS1372" s="80"/>
      <c r="AFT1372" s="80"/>
      <c r="AFU1372" s="80"/>
      <c r="AFV1372" s="80"/>
      <c r="AFW1372" s="80"/>
      <c r="AFX1372" s="80"/>
      <c r="AFY1372" s="80"/>
      <c r="AFZ1372" s="80"/>
      <c r="AGA1372" s="80"/>
      <c r="AGB1372" s="80"/>
      <c r="AGC1372" s="80"/>
      <c r="AGD1372" s="80"/>
      <c r="AGE1372" s="80"/>
      <c r="AGF1372" s="80"/>
      <c r="AGG1372" s="80"/>
      <c r="AGH1372" s="80"/>
      <c r="AGI1372" s="80"/>
      <c r="AGJ1372" s="80"/>
      <c r="AGK1372" s="80"/>
      <c r="AGL1372" s="80"/>
      <c r="AGM1372" s="80"/>
      <c r="AGN1372" s="80"/>
      <c r="AGO1372" s="80"/>
      <c r="AGP1372" s="80"/>
      <c r="AGQ1372" s="80"/>
      <c r="AGR1372" s="80"/>
      <c r="AGS1372" s="80"/>
      <c r="AGT1372" s="80"/>
      <c r="AGU1372" s="80"/>
      <c r="AGV1372" s="80"/>
      <c r="AGW1372" s="80"/>
      <c r="AGX1372" s="80"/>
      <c r="AGY1372" s="80"/>
      <c r="AGZ1372" s="80"/>
      <c r="AHA1372" s="80"/>
      <c r="AHB1372" s="80"/>
      <c r="AHC1372" s="80"/>
      <c r="AHD1372" s="80"/>
      <c r="AHE1372" s="80"/>
      <c r="AHF1372" s="80"/>
      <c r="AHG1372" s="80"/>
      <c r="AHH1372" s="80"/>
      <c r="AHI1372" s="80"/>
      <c r="AHJ1372" s="80"/>
      <c r="AHK1372" s="80"/>
      <c r="AHL1372" s="80"/>
      <c r="AHM1372" s="80"/>
      <c r="AHN1372" s="80"/>
      <c r="AHO1372" s="80"/>
      <c r="AHP1372" s="80"/>
      <c r="AHQ1372" s="80"/>
      <c r="AHR1372" s="80"/>
      <c r="AHS1372" s="80"/>
      <c r="AHT1372" s="80"/>
      <c r="AHU1372" s="80"/>
      <c r="AHV1372" s="80"/>
      <c r="AHW1372" s="80"/>
      <c r="AHX1372" s="80"/>
      <c r="AHY1372" s="80"/>
      <c r="AHZ1372" s="80"/>
      <c r="AIA1372" s="80"/>
      <c r="AIB1372" s="80"/>
      <c r="AIC1372" s="80"/>
      <c r="AID1372" s="80"/>
      <c r="AIE1372" s="80"/>
      <c r="AIF1372" s="80"/>
      <c r="AIG1372" s="80"/>
      <c r="AIH1372" s="80"/>
      <c r="AII1372" s="80"/>
      <c r="AIJ1372" s="80"/>
      <c r="AIK1372" s="80"/>
      <c r="AIL1372" s="80"/>
      <c r="AIM1372" s="80"/>
      <c r="AIN1372" s="80"/>
      <c r="AIO1372" s="80"/>
      <c r="AIP1372" s="80"/>
      <c r="AIQ1372" s="80"/>
      <c r="AIR1372" s="80"/>
      <c r="AIS1372" s="80"/>
      <c r="AIT1372" s="80"/>
      <c r="AIU1372" s="80"/>
      <c r="AIV1372" s="80"/>
      <c r="AIW1372" s="80"/>
      <c r="AIX1372" s="80"/>
      <c r="AIY1372" s="80"/>
      <c r="AIZ1372" s="80"/>
      <c r="AJA1372" s="80"/>
      <c r="AJB1372" s="80"/>
      <c r="AJC1372" s="80"/>
      <c r="AJD1372" s="80"/>
      <c r="AJE1372" s="80"/>
      <c r="AJF1372" s="80"/>
      <c r="AJG1372" s="80"/>
      <c r="AJH1372" s="80"/>
      <c r="AJI1372" s="80"/>
      <c r="AJJ1372" s="80"/>
      <c r="AJK1372" s="80"/>
      <c r="AJL1372" s="80"/>
      <c r="AJM1372" s="80"/>
      <c r="AJN1372" s="80"/>
      <c r="AJO1372" s="80"/>
      <c r="AJP1372" s="80"/>
      <c r="AJQ1372" s="80"/>
      <c r="AJR1372" s="80"/>
      <c r="AJS1372" s="80"/>
      <c r="AJT1372" s="80"/>
      <c r="AJU1372" s="80"/>
      <c r="AJV1372" s="80"/>
      <c r="AJW1372" s="80"/>
      <c r="AJX1372" s="80"/>
      <c r="AJY1372" s="80"/>
      <c r="AJZ1372" s="80"/>
      <c r="AKA1372" s="80"/>
      <c r="AKB1372" s="80"/>
      <c r="AKC1372" s="80"/>
      <c r="AKD1372" s="80"/>
      <c r="AKE1372" s="80"/>
      <c r="AKF1372" s="80"/>
      <c r="AKG1372" s="80"/>
      <c r="AKH1372" s="80"/>
      <c r="AKI1372" s="80"/>
      <c r="AKJ1372" s="80"/>
      <c r="AKK1372" s="80"/>
      <c r="AKL1372" s="80"/>
      <c r="AKM1372" s="80"/>
      <c r="AKN1372" s="80"/>
      <c r="AKO1372" s="80"/>
      <c r="AKP1372" s="80"/>
      <c r="AKQ1372" s="80"/>
      <c r="AKR1372" s="80"/>
      <c r="AKS1372" s="80"/>
      <c r="AKT1372" s="80"/>
      <c r="AKU1372" s="80"/>
      <c r="AKV1372" s="80"/>
      <c r="AKW1372" s="80"/>
      <c r="AKX1372" s="80"/>
      <c r="AKY1372" s="80"/>
      <c r="AKZ1372" s="80"/>
      <c r="ALA1372" s="80"/>
      <c r="ALB1372" s="80"/>
      <c r="ALC1372" s="80"/>
      <c r="ALD1372" s="80"/>
      <c r="ALE1372" s="80"/>
      <c r="ALF1372" s="80"/>
      <c r="ALG1372" s="80"/>
      <c r="ALH1372" s="80"/>
      <c r="ALI1372" s="80"/>
      <c r="ALJ1372" s="80"/>
      <c r="ALK1372" s="80"/>
      <c r="ALL1372" s="80"/>
      <c r="ALM1372" s="80"/>
      <c r="ALN1372" s="80"/>
      <c r="ALO1372" s="80"/>
      <c r="ALP1372" s="80"/>
      <c r="ALQ1372" s="80"/>
      <c r="ALR1372" s="80"/>
      <c r="ALS1372" s="80"/>
      <c r="ALT1372" s="80"/>
      <c r="ALU1372" s="80"/>
      <c r="ALV1372" s="80"/>
      <c r="ALW1372" s="80"/>
      <c r="ALX1372" s="80"/>
      <c r="ALY1372" s="80"/>
      <c r="ALZ1372" s="80"/>
      <c r="AMA1372" s="80"/>
      <c r="AMB1372" s="80"/>
      <c r="AMC1372" s="80"/>
      <c r="AMD1372" s="80"/>
      <c r="AME1372" s="80"/>
      <c r="AMF1372" s="80"/>
      <c r="AMG1372" s="80"/>
      <c r="AMH1372" s="80"/>
      <c r="AMI1372" s="80"/>
      <c r="AMJ1372" s="80"/>
      <c r="AMK1372" s="80"/>
    </row>
    <row r="1373" spans="1:1025" s="107" customFormat="1" ht="37.5" x14ac:dyDescent="0.3">
      <c r="A1373" s="134"/>
      <c r="B1373" s="4"/>
      <c r="C1373" s="76"/>
      <c r="D1373" s="75"/>
      <c r="E1373" s="76"/>
      <c r="F1373" s="76"/>
      <c r="G1373" s="76"/>
      <c r="H1373" s="76"/>
      <c r="I1373" s="81"/>
      <c r="J1373" s="81"/>
      <c r="K1373" s="82" t="s">
        <v>42</v>
      </c>
      <c r="L1373" s="83">
        <f>I1372*O1373</f>
        <v>335880</v>
      </c>
      <c r="M1373" s="83">
        <f>I1372*P1373</f>
        <v>32335.200000000001</v>
      </c>
      <c r="N1373" s="83">
        <f t="shared" si="144"/>
        <v>368215.2</v>
      </c>
      <c r="O1373" s="83">
        <v>155.5</v>
      </c>
      <c r="P1373" s="83">
        <v>14.97</v>
      </c>
      <c r="Q1373" s="84">
        <v>2018</v>
      </c>
      <c r="R1373" s="84">
        <v>2019</v>
      </c>
      <c r="S1373" s="148" t="s">
        <v>37</v>
      </c>
      <c r="T1373" s="148" t="s">
        <v>265</v>
      </c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80"/>
      <c r="AF1373" s="80"/>
      <c r="AG1373" s="80"/>
      <c r="AH1373" s="80"/>
      <c r="AI1373" s="80"/>
      <c r="AJ1373" s="80"/>
      <c r="AK1373" s="80"/>
      <c r="AL1373" s="80"/>
      <c r="AM1373" s="80"/>
      <c r="AN1373" s="80"/>
      <c r="AO1373" s="80"/>
      <c r="AP1373" s="80"/>
      <c r="AQ1373" s="80"/>
      <c r="AR1373" s="80"/>
      <c r="AS1373" s="80"/>
      <c r="AT1373" s="80"/>
      <c r="AU1373" s="80"/>
      <c r="AV1373" s="80"/>
      <c r="AW1373" s="80"/>
      <c r="AX1373" s="80"/>
      <c r="AY1373" s="80"/>
      <c r="AZ1373" s="80"/>
      <c r="BA1373" s="80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A1373" s="80"/>
      <c r="CB1373" s="80"/>
      <c r="CC1373" s="80"/>
      <c r="CD1373" s="80"/>
      <c r="CE1373" s="80"/>
      <c r="CF1373" s="80"/>
      <c r="CG1373" s="80"/>
      <c r="CH1373" s="80"/>
      <c r="CI1373" s="80"/>
      <c r="CJ1373" s="80"/>
      <c r="CK1373" s="80"/>
      <c r="CL1373" s="80"/>
      <c r="CM1373" s="80"/>
      <c r="CN1373" s="80"/>
      <c r="CO1373" s="80"/>
      <c r="CP1373" s="80"/>
      <c r="CQ1373" s="80"/>
      <c r="CR1373" s="80"/>
      <c r="CS1373" s="80"/>
      <c r="CT1373" s="80"/>
      <c r="CU1373" s="80"/>
      <c r="CV1373" s="80"/>
      <c r="CW1373" s="80"/>
      <c r="CX1373" s="80"/>
      <c r="CY1373" s="80"/>
      <c r="CZ1373" s="80"/>
      <c r="DA1373" s="80"/>
      <c r="DB1373" s="80"/>
      <c r="DC1373" s="80"/>
      <c r="DD1373" s="80"/>
      <c r="DE1373" s="80"/>
      <c r="DF1373" s="80"/>
      <c r="DG1373" s="80"/>
      <c r="DH1373" s="80"/>
      <c r="DI1373" s="80"/>
      <c r="DJ1373" s="80"/>
      <c r="DK1373" s="80"/>
      <c r="DL1373" s="80"/>
      <c r="DM1373" s="80"/>
      <c r="DN1373" s="80"/>
      <c r="DO1373" s="80"/>
      <c r="DP1373" s="80"/>
      <c r="DQ1373" s="80"/>
      <c r="DR1373" s="80"/>
      <c r="DS1373" s="80"/>
      <c r="DT1373" s="80"/>
      <c r="DU1373" s="80"/>
      <c r="DV1373" s="80"/>
      <c r="DW1373" s="80"/>
      <c r="DX1373" s="80"/>
      <c r="DY1373" s="80"/>
      <c r="DZ1373" s="80"/>
      <c r="EA1373" s="80"/>
      <c r="EB1373" s="80"/>
      <c r="EC1373" s="80"/>
      <c r="ED1373" s="80"/>
      <c r="EE1373" s="80"/>
      <c r="EF1373" s="80"/>
      <c r="EG1373" s="80"/>
      <c r="EH1373" s="80"/>
      <c r="EI1373" s="80"/>
      <c r="EJ1373" s="80"/>
      <c r="EK1373" s="80"/>
      <c r="EL1373" s="80"/>
      <c r="EM1373" s="80"/>
      <c r="EN1373" s="80"/>
      <c r="EO1373" s="80"/>
      <c r="EP1373" s="80"/>
      <c r="EQ1373" s="80"/>
      <c r="ER1373" s="80"/>
      <c r="ES1373" s="80"/>
      <c r="ET1373" s="80"/>
      <c r="EU1373" s="80"/>
      <c r="EV1373" s="80"/>
      <c r="EW1373" s="80"/>
      <c r="EX1373" s="80"/>
      <c r="EY1373" s="80"/>
      <c r="EZ1373" s="80"/>
      <c r="FA1373" s="80"/>
      <c r="FB1373" s="80"/>
      <c r="FC1373" s="80"/>
      <c r="FD1373" s="80"/>
      <c r="FE1373" s="80"/>
      <c r="FF1373" s="80"/>
      <c r="FG1373" s="80"/>
      <c r="FH1373" s="80"/>
      <c r="FI1373" s="80"/>
      <c r="FJ1373" s="80"/>
      <c r="FK1373" s="80"/>
      <c r="FL1373" s="80"/>
      <c r="FM1373" s="80"/>
      <c r="FN1373" s="80"/>
      <c r="FO1373" s="80"/>
      <c r="FP1373" s="80"/>
      <c r="FQ1373" s="80"/>
      <c r="FR1373" s="80"/>
      <c r="FS1373" s="80"/>
      <c r="FT1373" s="80"/>
      <c r="FU1373" s="80"/>
      <c r="FV1373" s="80"/>
      <c r="FW1373" s="80"/>
      <c r="FX1373" s="80"/>
      <c r="FY1373" s="80"/>
      <c r="FZ1373" s="80"/>
      <c r="GA1373" s="80"/>
      <c r="GB1373" s="80"/>
      <c r="GC1373" s="80"/>
      <c r="GD1373" s="80"/>
      <c r="GE1373" s="80"/>
      <c r="GF1373" s="80"/>
      <c r="GG1373" s="80"/>
      <c r="GH1373" s="80"/>
      <c r="GI1373" s="80"/>
      <c r="GJ1373" s="80"/>
      <c r="GK1373" s="80"/>
      <c r="GL1373" s="80"/>
      <c r="GM1373" s="80"/>
      <c r="GN1373" s="80"/>
      <c r="GO1373" s="80"/>
      <c r="GP1373" s="80"/>
      <c r="GQ1373" s="80"/>
      <c r="GR1373" s="80"/>
      <c r="GS1373" s="80"/>
      <c r="GT1373" s="80"/>
      <c r="GU1373" s="80"/>
      <c r="GV1373" s="80"/>
      <c r="GW1373" s="80"/>
      <c r="GX1373" s="80"/>
      <c r="GY1373" s="80"/>
      <c r="GZ1373" s="80"/>
      <c r="HA1373" s="80"/>
      <c r="HB1373" s="80"/>
      <c r="HC1373" s="80"/>
      <c r="HD1373" s="80"/>
      <c r="HE1373" s="80"/>
      <c r="HF1373" s="80"/>
      <c r="HG1373" s="80"/>
      <c r="HH1373" s="80"/>
      <c r="HI1373" s="80"/>
      <c r="HJ1373" s="80"/>
      <c r="HK1373" s="80"/>
      <c r="HL1373" s="80"/>
      <c r="HM1373" s="80"/>
      <c r="HN1373" s="80"/>
      <c r="HO1373" s="80"/>
      <c r="HP1373" s="80"/>
      <c r="HQ1373" s="80"/>
      <c r="HR1373" s="80"/>
      <c r="HS1373" s="80"/>
      <c r="HT1373" s="80"/>
      <c r="HU1373" s="80"/>
      <c r="HV1373" s="80"/>
      <c r="HW1373" s="80"/>
      <c r="HX1373" s="80"/>
      <c r="HY1373" s="80"/>
      <c r="HZ1373" s="80"/>
      <c r="IA1373" s="80"/>
      <c r="IB1373" s="80"/>
      <c r="IC1373" s="80"/>
      <c r="ID1373" s="80"/>
      <c r="IE1373" s="80"/>
      <c r="IF1373" s="80"/>
      <c r="IG1373" s="80"/>
      <c r="IH1373" s="80"/>
      <c r="II1373" s="80"/>
      <c r="IJ1373" s="80"/>
      <c r="IK1373" s="80"/>
      <c r="IL1373" s="80"/>
      <c r="IM1373" s="80"/>
      <c r="IN1373" s="80"/>
      <c r="IO1373" s="80"/>
      <c r="IP1373" s="80"/>
      <c r="IQ1373" s="80"/>
      <c r="IR1373" s="80"/>
      <c r="IS1373" s="80"/>
      <c r="IT1373" s="80"/>
      <c r="IU1373" s="80"/>
      <c r="IV1373" s="80"/>
      <c r="IW1373" s="80"/>
      <c r="IX1373" s="80"/>
      <c r="IY1373" s="80"/>
      <c r="IZ1373" s="80"/>
      <c r="JA1373" s="80"/>
      <c r="JB1373" s="80"/>
      <c r="JC1373" s="80"/>
      <c r="JD1373" s="80"/>
      <c r="JE1373" s="80"/>
      <c r="JF1373" s="80"/>
      <c r="JG1373" s="80"/>
      <c r="JH1373" s="80"/>
      <c r="JI1373" s="80"/>
      <c r="JJ1373" s="80"/>
      <c r="JK1373" s="80"/>
      <c r="JL1373" s="80"/>
      <c r="JM1373" s="80"/>
      <c r="JN1373" s="80"/>
      <c r="JO1373" s="80"/>
      <c r="JP1373" s="80"/>
      <c r="JQ1373" s="80"/>
      <c r="JR1373" s="80"/>
      <c r="JS1373" s="80"/>
      <c r="JT1373" s="80"/>
      <c r="JU1373" s="80"/>
      <c r="JV1373" s="80"/>
      <c r="JW1373" s="80"/>
      <c r="JX1373" s="80"/>
      <c r="JY1373" s="80"/>
      <c r="JZ1373" s="80"/>
      <c r="KA1373" s="80"/>
      <c r="KB1373" s="80"/>
      <c r="KC1373" s="80"/>
      <c r="KD1373" s="80"/>
      <c r="KE1373" s="80"/>
      <c r="KF1373" s="80"/>
      <c r="KG1373" s="80"/>
      <c r="KH1373" s="80"/>
      <c r="KI1373" s="80"/>
      <c r="KJ1373" s="80"/>
      <c r="KK1373" s="80"/>
      <c r="KL1373" s="80"/>
      <c r="KM1373" s="80"/>
      <c r="KN1373" s="80"/>
      <c r="KO1373" s="80"/>
      <c r="KP1373" s="80"/>
      <c r="KQ1373" s="80"/>
      <c r="KR1373" s="80"/>
      <c r="KS1373" s="80"/>
      <c r="KT1373" s="80"/>
      <c r="KU1373" s="80"/>
      <c r="KV1373" s="80"/>
      <c r="KW1373" s="80"/>
      <c r="KX1373" s="80"/>
      <c r="KY1373" s="80"/>
      <c r="KZ1373" s="80"/>
      <c r="LA1373" s="80"/>
      <c r="LB1373" s="80"/>
      <c r="LC1373" s="80"/>
      <c r="LD1373" s="80"/>
      <c r="LE1373" s="80"/>
      <c r="LF1373" s="80"/>
      <c r="LG1373" s="80"/>
      <c r="LH1373" s="80"/>
      <c r="LI1373" s="80"/>
      <c r="LJ1373" s="80"/>
      <c r="LK1373" s="80"/>
      <c r="LL1373" s="80"/>
      <c r="LM1373" s="80"/>
      <c r="LN1373" s="80"/>
      <c r="LO1373" s="80"/>
      <c r="LP1373" s="80"/>
      <c r="LQ1373" s="80"/>
      <c r="LR1373" s="80"/>
      <c r="LS1373" s="80"/>
      <c r="LT1373" s="80"/>
      <c r="LU1373" s="80"/>
      <c r="LV1373" s="80"/>
      <c r="LW1373" s="80"/>
      <c r="LX1373" s="80"/>
      <c r="LY1373" s="80"/>
      <c r="LZ1373" s="80"/>
      <c r="MA1373" s="80"/>
      <c r="MB1373" s="80"/>
      <c r="MC1373" s="80"/>
      <c r="MD1373" s="80"/>
      <c r="ME1373" s="80"/>
      <c r="MF1373" s="80"/>
      <c r="MG1373" s="80"/>
      <c r="MH1373" s="80"/>
      <c r="MI1373" s="80"/>
      <c r="MJ1373" s="80"/>
      <c r="MK1373" s="80"/>
      <c r="ML1373" s="80"/>
      <c r="MM1373" s="80"/>
      <c r="MN1373" s="80"/>
      <c r="MO1373" s="80"/>
      <c r="MP1373" s="80"/>
      <c r="MQ1373" s="80"/>
      <c r="MR1373" s="80"/>
      <c r="MS1373" s="80"/>
      <c r="MT1373" s="80"/>
      <c r="MU1373" s="80"/>
      <c r="MV1373" s="80"/>
      <c r="MW1373" s="80"/>
      <c r="MX1373" s="80"/>
      <c r="MY1373" s="80"/>
      <c r="MZ1373" s="80"/>
      <c r="NA1373" s="80"/>
      <c r="NB1373" s="80"/>
      <c r="NC1373" s="80"/>
      <c r="ND1373" s="80"/>
      <c r="NE1373" s="80"/>
      <c r="NF1373" s="80"/>
      <c r="NG1373" s="80"/>
      <c r="NH1373" s="80"/>
      <c r="NI1373" s="80"/>
      <c r="NJ1373" s="80"/>
      <c r="NK1373" s="80"/>
      <c r="NL1373" s="80"/>
      <c r="NM1373" s="80"/>
      <c r="NN1373" s="80"/>
      <c r="NO1373" s="80"/>
      <c r="NP1373" s="80"/>
      <c r="NQ1373" s="80"/>
      <c r="NR1373" s="80"/>
      <c r="NS1373" s="80"/>
      <c r="NT1373" s="80"/>
      <c r="NU1373" s="80"/>
      <c r="NV1373" s="80"/>
      <c r="NW1373" s="80"/>
      <c r="NX1373" s="80"/>
      <c r="NY1373" s="80"/>
      <c r="NZ1373" s="80"/>
      <c r="OA1373" s="80"/>
      <c r="OB1373" s="80"/>
      <c r="OC1373" s="80"/>
      <c r="OD1373" s="80"/>
      <c r="OE1373" s="80"/>
      <c r="OF1373" s="80"/>
      <c r="OG1373" s="80"/>
      <c r="OH1373" s="80"/>
      <c r="OI1373" s="80"/>
      <c r="OJ1373" s="80"/>
      <c r="OK1373" s="80"/>
      <c r="OL1373" s="80"/>
      <c r="OM1373" s="80"/>
      <c r="ON1373" s="80"/>
      <c r="OO1373" s="80"/>
      <c r="OP1373" s="80"/>
      <c r="OQ1373" s="80"/>
      <c r="OR1373" s="80"/>
      <c r="OS1373" s="80"/>
      <c r="OT1373" s="80"/>
      <c r="OU1373" s="80"/>
      <c r="OV1373" s="80"/>
      <c r="OW1373" s="80"/>
      <c r="OX1373" s="80"/>
      <c r="OY1373" s="80"/>
      <c r="OZ1373" s="80"/>
      <c r="PA1373" s="80"/>
      <c r="PB1373" s="80"/>
      <c r="PC1373" s="80"/>
      <c r="PD1373" s="80"/>
      <c r="PE1373" s="80"/>
      <c r="PF1373" s="80"/>
      <c r="PG1373" s="80"/>
      <c r="PH1373" s="80"/>
      <c r="PI1373" s="80"/>
      <c r="PJ1373" s="80"/>
      <c r="PK1373" s="80"/>
      <c r="PL1373" s="80"/>
      <c r="PM1373" s="80"/>
      <c r="PN1373" s="80"/>
      <c r="PO1373" s="80"/>
      <c r="PP1373" s="80"/>
      <c r="PQ1373" s="80"/>
      <c r="PR1373" s="80"/>
      <c r="PS1373" s="80"/>
      <c r="PT1373" s="80"/>
      <c r="PU1373" s="80"/>
      <c r="PV1373" s="80"/>
      <c r="PW1373" s="80"/>
      <c r="PX1373" s="80"/>
      <c r="PY1373" s="80"/>
      <c r="PZ1373" s="80"/>
      <c r="QA1373" s="80"/>
      <c r="QB1373" s="80"/>
      <c r="QC1373" s="80"/>
      <c r="QD1373" s="80"/>
      <c r="QE1373" s="80"/>
      <c r="QF1373" s="80"/>
      <c r="QG1373" s="80"/>
      <c r="QH1373" s="80"/>
      <c r="QI1373" s="80"/>
      <c r="QJ1373" s="80"/>
      <c r="QK1373" s="80"/>
      <c r="QL1373" s="80"/>
      <c r="QM1373" s="80"/>
      <c r="QN1373" s="80"/>
      <c r="QO1373" s="80"/>
      <c r="QP1373" s="80"/>
      <c r="QQ1373" s="80"/>
      <c r="QR1373" s="80"/>
      <c r="QS1373" s="80"/>
      <c r="QT1373" s="80"/>
      <c r="QU1373" s="80"/>
      <c r="QV1373" s="80"/>
      <c r="QW1373" s="80"/>
      <c r="QX1373" s="80"/>
      <c r="QY1373" s="80"/>
      <c r="QZ1373" s="80"/>
      <c r="RA1373" s="80"/>
      <c r="RB1373" s="80"/>
      <c r="RC1373" s="80"/>
      <c r="RD1373" s="80"/>
      <c r="RE1373" s="80"/>
      <c r="RF1373" s="80"/>
      <c r="RG1373" s="80"/>
      <c r="RH1373" s="80"/>
      <c r="RI1373" s="80"/>
      <c r="RJ1373" s="80"/>
      <c r="RK1373" s="80"/>
      <c r="RL1373" s="80"/>
      <c r="RM1373" s="80"/>
      <c r="RN1373" s="80"/>
      <c r="RO1373" s="80"/>
      <c r="RP1373" s="80"/>
      <c r="RQ1373" s="80"/>
      <c r="RR1373" s="80"/>
      <c r="RS1373" s="80"/>
      <c r="RT1373" s="80"/>
      <c r="RU1373" s="80"/>
      <c r="RV1373" s="80"/>
      <c r="RW1373" s="80"/>
      <c r="RX1373" s="80"/>
      <c r="RY1373" s="80"/>
      <c r="RZ1373" s="80"/>
      <c r="SA1373" s="80"/>
      <c r="SB1373" s="80"/>
      <c r="SC1373" s="80"/>
      <c r="SD1373" s="80"/>
      <c r="SE1373" s="80"/>
      <c r="SF1373" s="80"/>
      <c r="SG1373" s="80"/>
      <c r="SH1373" s="80"/>
      <c r="SI1373" s="80"/>
      <c r="SJ1373" s="80"/>
      <c r="SK1373" s="80"/>
      <c r="SL1373" s="80"/>
      <c r="SM1373" s="80"/>
      <c r="SN1373" s="80"/>
      <c r="SO1373" s="80"/>
      <c r="SP1373" s="80"/>
      <c r="SQ1373" s="80"/>
      <c r="SR1373" s="80"/>
      <c r="SS1373" s="80"/>
      <c r="ST1373" s="80"/>
      <c r="SU1373" s="80"/>
      <c r="SV1373" s="80"/>
      <c r="SW1373" s="80"/>
      <c r="SX1373" s="80"/>
      <c r="SY1373" s="80"/>
      <c r="SZ1373" s="80"/>
      <c r="TA1373" s="80"/>
      <c r="TB1373" s="80"/>
      <c r="TC1373" s="80"/>
      <c r="TD1373" s="80"/>
      <c r="TE1373" s="80"/>
      <c r="TF1373" s="80"/>
      <c r="TG1373" s="80"/>
      <c r="TH1373" s="80"/>
      <c r="TI1373" s="80"/>
      <c r="TJ1373" s="80"/>
      <c r="TK1373" s="80"/>
      <c r="TL1373" s="80"/>
      <c r="TM1373" s="80"/>
      <c r="TN1373" s="80"/>
      <c r="TO1373" s="80"/>
      <c r="TP1373" s="80"/>
      <c r="TQ1373" s="80"/>
      <c r="TR1373" s="80"/>
      <c r="TS1373" s="80"/>
      <c r="TT1373" s="80"/>
      <c r="TU1373" s="80"/>
      <c r="TV1373" s="80"/>
      <c r="TW1373" s="80"/>
      <c r="TX1373" s="80"/>
      <c r="TY1373" s="80"/>
      <c r="TZ1373" s="80"/>
      <c r="UA1373" s="80"/>
      <c r="UB1373" s="80"/>
      <c r="UC1373" s="80"/>
      <c r="UD1373" s="80"/>
      <c r="UE1373" s="80"/>
      <c r="UF1373" s="80"/>
      <c r="UG1373" s="80"/>
      <c r="UH1373" s="80"/>
      <c r="UI1373" s="80"/>
      <c r="UJ1373" s="80"/>
      <c r="UK1373" s="80"/>
      <c r="UL1373" s="80"/>
      <c r="UM1373" s="80"/>
      <c r="UN1373" s="80"/>
      <c r="UO1373" s="80"/>
      <c r="UP1373" s="80"/>
      <c r="UQ1373" s="80"/>
      <c r="UR1373" s="80"/>
      <c r="US1373" s="80"/>
      <c r="UT1373" s="80"/>
      <c r="UU1373" s="80"/>
      <c r="UV1373" s="80"/>
      <c r="UW1373" s="80"/>
      <c r="UX1373" s="80"/>
      <c r="UY1373" s="80"/>
      <c r="UZ1373" s="80"/>
      <c r="VA1373" s="80"/>
      <c r="VB1373" s="80"/>
      <c r="VC1373" s="80"/>
      <c r="VD1373" s="80"/>
      <c r="VE1373" s="80"/>
      <c r="VF1373" s="80"/>
      <c r="VG1373" s="80"/>
      <c r="VH1373" s="80"/>
      <c r="VI1373" s="80"/>
      <c r="VJ1373" s="80"/>
      <c r="VK1373" s="80"/>
      <c r="VL1373" s="80"/>
      <c r="VM1373" s="80"/>
      <c r="VN1373" s="80"/>
      <c r="VO1373" s="80"/>
      <c r="VP1373" s="80"/>
      <c r="VQ1373" s="80"/>
      <c r="VR1373" s="80"/>
      <c r="VS1373" s="80"/>
      <c r="VT1373" s="80"/>
      <c r="VU1373" s="80"/>
      <c r="VV1373" s="80"/>
      <c r="VW1373" s="80"/>
      <c r="VX1373" s="80"/>
      <c r="VY1373" s="80"/>
      <c r="VZ1373" s="80"/>
      <c r="WA1373" s="80"/>
      <c r="WB1373" s="80"/>
      <c r="WC1373" s="80"/>
      <c r="WD1373" s="80"/>
      <c r="WE1373" s="80"/>
      <c r="WF1373" s="80"/>
      <c r="WG1373" s="80"/>
      <c r="WH1373" s="80"/>
      <c r="WI1373" s="80"/>
      <c r="WJ1373" s="80"/>
      <c r="WK1373" s="80"/>
      <c r="WL1373" s="80"/>
      <c r="WM1373" s="80"/>
      <c r="WN1373" s="80"/>
      <c r="WO1373" s="80"/>
      <c r="WP1373" s="80"/>
      <c r="WQ1373" s="80"/>
      <c r="WR1373" s="80"/>
      <c r="WS1373" s="80"/>
      <c r="WT1373" s="80"/>
      <c r="WU1373" s="80"/>
      <c r="WV1373" s="80"/>
      <c r="WW1373" s="80"/>
      <c r="WX1373" s="80"/>
      <c r="WY1373" s="80"/>
      <c r="WZ1373" s="80"/>
      <c r="XA1373" s="80"/>
      <c r="XB1373" s="80"/>
      <c r="XC1373" s="80"/>
      <c r="XD1373" s="80"/>
      <c r="XE1373" s="80"/>
      <c r="XF1373" s="80"/>
      <c r="XG1373" s="80"/>
      <c r="XH1373" s="80"/>
      <c r="XI1373" s="80"/>
      <c r="XJ1373" s="80"/>
      <c r="XK1373" s="80"/>
      <c r="XL1373" s="80"/>
      <c r="XM1373" s="80"/>
      <c r="XN1373" s="80"/>
      <c r="XO1373" s="80"/>
      <c r="XP1373" s="80"/>
      <c r="XQ1373" s="80"/>
      <c r="XR1373" s="80"/>
      <c r="XS1373" s="80"/>
      <c r="XT1373" s="80"/>
      <c r="XU1373" s="80"/>
      <c r="XV1373" s="80"/>
      <c r="XW1373" s="80"/>
      <c r="XX1373" s="80"/>
      <c r="XY1373" s="80"/>
      <c r="XZ1373" s="80"/>
      <c r="YA1373" s="80"/>
      <c r="YB1373" s="80"/>
      <c r="YC1373" s="80"/>
      <c r="YD1373" s="80"/>
      <c r="YE1373" s="80"/>
      <c r="YF1373" s="80"/>
      <c r="YG1373" s="80"/>
      <c r="YH1373" s="80"/>
      <c r="YI1373" s="80"/>
      <c r="YJ1373" s="80"/>
      <c r="YK1373" s="80"/>
      <c r="YL1373" s="80"/>
      <c r="YM1373" s="80"/>
      <c r="YN1373" s="80"/>
      <c r="YO1373" s="80"/>
      <c r="YP1373" s="80"/>
      <c r="YQ1373" s="80"/>
      <c r="YR1373" s="80"/>
      <c r="YS1373" s="80"/>
      <c r="YT1373" s="80"/>
      <c r="YU1373" s="80"/>
      <c r="YV1373" s="80"/>
      <c r="YW1373" s="80"/>
      <c r="YX1373" s="80"/>
      <c r="YY1373" s="80"/>
      <c r="YZ1373" s="80"/>
      <c r="ZA1373" s="80"/>
      <c r="ZB1373" s="80"/>
      <c r="ZC1373" s="80"/>
      <c r="ZD1373" s="80"/>
      <c r="ZE1373" s="80"/>
      <c r="ZF1373" s="80"/>
      <c r="ZG1373" s="80"/>
      <c r="ZH1373" s="80"/>
      <c r="ZI1373" s="80"/>
      <c r="ZJ1373" s="80"/>
      <c r="ZK1373" s="80"/>
      <c r="ZL1373" s="80"/>
      <c r="ZM1373" s="80"/>
      <c r="ZN1373" s="80"/>
      <c r="ZO1373" s="80"/>
      <c r="ZP1373" s="80"/>
      <c r="ZQ1373" s="80"/>
      <c r="ZR1373" s="80"/>
      <c r="ZS1373" s="80"/>
      <c r="ZT1373" s="80"/>
      <c r="ZU1373" s="80"/>
      <c r="ZV1373" s="80"/>
      <c r="ZW1373" s="80"/>
      <c r="ZX1373" s="80"/>
      <c r="ZY1373" s="80"/>
      <c r="ZZ1373" s="80"/>
      <c r="AAA1373" s="80"/>
      <c r="AAB1373" s="80"/>
      <c r="AAC1373" s="80"/>
      <c r="AAD1373" s="80"/>
      <c r="AAE1373" s="80"/>
      <c r="AAF1373" s="80"/>
      <c r="AAG1373" s="80"/>
      <c r="AAH1373" s="80"/>
      <c r="AAI1373" s="80"/>
      <c r="AAJ1373" s="80"/>
      <c r="AAK1373" s="80"/>
      <c r="AAL1373" s="80"/>
      <c r="AAM1373" s="80"/>
      <c r="AAN1373" s="80"/>
      <c r="AAO1373" s="80"/>
      <c r="AAP1373" s="80"/>
      <c r="AAQ1373" s="80"/>
      <c r="AAR1373" s="80"/>
      <c r="AAS1373" s="80"/>
      <c r="AAT1373" s="80"/>
      <c r="AAU1373" s="80"/>
      <c r="AAV1373" s="80"/>
      <c r="AAW1373" s="80"/>
      <c r="AAX1373" s="80"/>
      <c r="AAY1373" s="80"/>
      <c r="AAZ1373" s="80"/>
      <c r="ABA1373" s="80"/>
      <c r="ABB1373" s="80"/>
      <c r="ABC1373" s="80"/>
      <c r="ABD1373" s="80"/>
      <c r="ABE1373" s="80"/>
      <c r="ABF1373" s="80"/>
      <c r="ABG1373" s="80"/>
      <c r="ABH1373" s="80"/>
      <c r="ABI1373" s="80"/>
      <c r="ABJ1373" s="80"/>
      <c r="ABK1373" s="80"/>
      <c r="ABL1373" s="80"/>
      <c r="ABM1373" s="80"/>
      <c r="ABN1373" s="80"/>
      <c r="ABO1373" s="80"/>
      <c r="ABP1373" s="80"/>
      <c r="ABQ1373" s="80"/>
      <c r="ABR1373" s="80"/>
      <c r="ABS1373" s="80"/>
      <c r="ABT1373" s="80"/>
      <c r="ABU1373" s="80"/>
      <c r="ABV1373" s="80"/>
      <c r="ABW1373" s="80"/>
      <c r="ABX1373" s="80"/>
      <c r="ABY1373" s="80"/>
      <c r="ABZ1373" s="80"/>
      <c r="ACA1373" s="80"/>
      <c r="ACB1373" s="80"/>
      <c r="ACC1373" s="80"/>
      <c r="ACD1373" s="80"/>
      <c r="ACE1373" s="80"/>
      <c r="ACF1373" s="80"/>
      <c r="ACG1373" s="80"/>
      <c r="ACH1373" s="80"/>
      <c r="ACI1373" s="80"/>
      <c r="ACJ1373" s="80"/>
      <c r="ACK1373" s="80"/>
      <c r="ACL1373" s="80"/>
      <c r="ACM1373" s="80"/>
      <c r="ACN1373" s="80"/>
      <c r="ACO1373" s="80"/>
      <c r="ACP1373" s="80"/>
      <c r="ACQ1373" s="80"/>
      <c r="ACR1373" s="80"/>
      <c r="ACS1373" s="80"/>
      <c r="ACT1373" s="80"/>
      <c r="ACU1373" s="80"/>
      <c r="ACV1373" s="80"/>
      <c r="ACW1373" s="80"/>
      <c r="ACX1373" s="80"/>
      <c r="ACY1373" s="80"/>
      <c r="ACZ1373" s="80"/>
      <c r="ADA1373" s="80"/>
      <c r="ADB1373" s="80"/>
      <c r="ADC1373" s="80"/>
      <c r="ADD1373" s="80"/>
      <c r="ADE1373" s="80"/>
      <c r="ADF1373" s="80"/>
      <c r="ADG1373" s="80"/>
      <c r="ADH1373" s="80"/>
      <c r="ADI1373" s="80"/>
      <c r="ADJ1373" s="80"/>
      <c r="ADK1373" s="80"/>
      <c r="ADL1373" s="80"/>
      <c r="ADM1373" s="80"/>
      <c r="ADN1373" s="80"/>
      <c r="ADO1373" s="80"/>
      <c r="ADP1373" s="80"/>
      <c r="ADQ1373" s="80"/>
      <c r="ADR1373" s="80"/>
      <c r="ADS1373" s="80"/>
      <c r="ADT1373" s="80"/>
      <c r="ADU1373" s="80"/>
      <c r="ADV1373" s="80"/>
      <c r="ADW1373" s="80"/>
      <c r="ADX1373" s="80"/>
      <c r="ADY1373" s="80"/>
      <c r="ADZ1373" s="80"/>
      <c r="AEA1373" s="80"/>
      <c r="AEB1373" s="80"/>
      <c r="AEC1373" s="80"/>
      <c r="AED1373" s="80"/>
      <c r="AEE1373" s="80"/>
      <c r="AEF1373" s="80"/>
      <c r="AEG1373" s="80"/>
      <c r="AEH1373" s="80"/>
      <c r="AEI1373" s="80"/>
      <c r="AEJ1373" s="80"/>
      <c r="AEK1373" s="80"/>
      <c r="AEL1373" s="80"/>
      <c r="AEM1373" s="80"/>
      <c r="AEN1373" s="80"/>
      <c r="AEO1373" s="80"/>
      <c r="AEP1373" s="80"/>
      <c r="AEQ1373" s="80"/>
      <c r="AER1373" s="80"/>
      <c r="AES1373" s="80"/>
      <c r="AET1373" s="80"/>
      <c r="AEU1373" s="80"/>
      <c r="AEV1373" s="80"/>
      <c r="AEW1373" s="80"/>
      <c r="AEX1373" s="80"/>
      <c r="AEY1373" s="80"/>
      <c r="AEZ1373" s="80"/>
      <c r="AFA1373" s="80"/>
      <c r="AFB1373" s="80"/>
      <c r="AFC1373" s="80"/>
      <c r="AFD1373" s="80"/>
      <c r="AFE1373" s="80"/>
      <c r="AFF1373" s="80"/>
      <c r="AFG1373" s="80"/>
      <c r="AFH1373" s="80"/>
      <c r="AFI1373" s="80"/>
      <c r="AFJ1373" s="80"/>
      <c r="AFK1373" s="80"/>
      <c r="AFL1373" s="80"/>
      <c r="AFM1373" s="80"/>
      <c r="AFN1373" s="80"/>
      <c r="AFO1373" s="80"/>
      <c r="AFP1373" s="80"/>
      <c r="AFQ1373" s="80"/>
      <c r="AFR1373" s="80"/>
      <c r="AFS1373" s="80"/>
      <c r="AFT1373" s="80"/>
      <c r="AFU1373" s="80"/>
      <c r="AFV1373" s="80"/>
      <c r="AFW1373" s="80"/>
      <c r="AFX1373" s="80"/>
      <c r="AFY1373" s="80"/>
      <c r="AFZ1373" s="80"/>
      <c r="AGA1373" s="80"/>
      <c r="AGB1373" s="80"/>
      <c r="AGC1373" s="80"/>
      <c r="AGD1373" s="80"/>
      <c r="AGE1373" s="80"/>
      <c r="AGF1373" s="80"/>
      <c r="AGG1373" s="80"/>
      <c r="AGH1373" s="80"/>
      <c r="AGI1373" s="80"/>
      <c r="AGJ1373" s="80"/>
      <c r="AGK1373" s="80"/>
      <c r="AGL1373" s="80"/>
      <c r="AGM1373" s="80"/>
      <c r="AGN1373" s="80"/>
      <c r="AGO1373" s="80"/>
      <c r="AGP1373" s="80"/>
      <c r="AGQ1373" s="80"/>
      <c r="AGR1373" s="80"/>
      <c r="AGS1373" s="80"/>
      <c r="AGT1373" s="80"/>
      <c r="AGU1373" s="80"/>
      <c r="AGV1373" s="80"/>
      <c r="AGW1373" s="80"/>
      <c r="AGX1373" s="80"/>
      <c r="AGY1373" s="80"/>
      <c r="AGZ1373" s="80"/>
      <c r="AHA1373" s="80"/>
      <c r="AHB1373" s="80"/>
      <c r="AHC1373" s="80"/>
      <c r="AHD1373" s="80"/>
      <c r="AHE1373" s="80"/>
      <c r="AHF1373" s="80"/>
      <c r="AHG1373" s="80"/>
      <c r="AHH1373" s="80"/>
      <c r="AHI1373" s="80"/>
      <c r="AHJ1373" s="80"/>
      <c r="AHK1373" s="80"/>
      <c r="AHL1373" s="80"/>
      <c r="AHM1373" s="80"/>
      <c r="AHN1373" s="80"/>
      <c r="AHO1373" s="80"/>
      <c r="AHP1373" s="80"/>
      <c r="AHQ1373" s="80"/>
      <c r="AHR1373" s="80"/>
      <c r="AHS1373" s="80"/>
      <c r="AHT1373" s="80"/>
      <c r="AHU1373" s="80"/>
      <c r="AHV1373" s="80"/>
      <c r="AHW1373" s="80"/>
      <c r="AHX1373" s="80"/>
      <c r="AHY1373" s="80"/>
      <c r="AHZ1373" s="80"/>
      <c r="AIA1373" s="80"/>
      <c r="AIB1373" s="80"/>
      <c r="AIC1373" s="80"/>
      <c r="AID1373" s="80"/>
      <c r="AIE1373" s="80"/>
      <c r="AIF1373" s="80"/>
      <c r="AIG1373" s="80"/>
      <c r="AIH1373" s="80"/>
      <c r="AII1373" s="80"/>
      <c r="AIJ1373" s="80"/>
      <c r="AIK1373" s="80"/>
      <c r="AIL1373" s="80"/>
      <c r="AIM1373" s="80"/>
      <c r="AIN1373" s="80"/>
      <c r="AIO1373" s="80"/>
      <c r="AIP1373" s="80"/>
      <c r="AIQ1373" s="80"/>
      <c r="AIR1373" s="80"/>
      <c r="AIS1373" s="80"/>
      <c r="AIT1373" s="80"/>
      <c r="AIU1373" s="80"/>
      <c r="AIV1373" s="80"/>
      <c r="AIW1373" s="80"/>
      <c r="AIX1373" s="80"/>
      <c r="AIY1373" s="80"/>
      <c r="AIZ1373" s="80"/>
      <c r="AJA1373" s="80"/>
      <c r="AJB1373" s="80"/>
      <c r="AJC1373" s="80"/>
      <c r="AJD1373" s="80"/>
      <c r="AJE1373" s="80"/>
      <c r="AJF1373" s="80"/>
      <c r="AJG1373" s="80"/>
      <c r="AJH1373" s="80"/>
      <c r="AJI1373" s="80"/>
      <c r="AJJ1373" s="80"/>
      <c r="AJK1373" s="80"/>
      <c r="AJL1373" s="80"/>
      <c r="AJM1373" s="80"/>
      <c r="AJN1373" s="80"/>
      <c r="AJO1373" s="80"/>
      <c r="AJP1373" s="80"/>
      <c r="AJQ1373" s="80"/>
      <c r="AJR1373" s="80"/>
      <c r="AJS1373" s="80"/>
      <c r="AJT1373" s="80"/>
      <c r="AJU1373" s="80"/>
      <c r="AJV1373" s="80"/>
      <c r="AJW1373" s="80"/>
      <c r="AJX1373" s="80"/>
      <c r="AJY1373" s="80"/>
      <c r="AJZ1373" s="80"/>
      <c r="AKA1373" s="80"/>
      <c r="AKB1373" s="80"/>
      <c r="AKC1373" s="80"/>
      <c r="AKD1373" s="80"/>
      <c r="AKE1373" s="80"/>
      <c r="AKF1373" s="80"/>
      <c r="AKG1373" s="80"/>
      <c r="AKH1373" s="80"/>
      <c r="AKI1373" s="80"/>
      <c r="AKJ1373" s="80"/>
      <c r="AKK1373" s="80"/>
      <c r="AKL1373" s="80"/>
      <c r="AKM1373" s="80"/>
      <c r="AKN1373" s="80"/>
      <c r="AKO1373" s="80"/>
      <c r="AKP1373" s="80"/>
      <c r="AKQ1373" s="80"/>
      <c r="AKR1373" s="80"/>
      <c r="AKS1373" s="80"/>
      <c r="AKT1373" s="80"/>
      <c r="AKU1373" s="80"/>
      <c r="AKV1373" s="80"/>
      <c r="AKW1373" s="80"/>
      <c r="AKX1373" s="80"/>
      <c r="AKY1373" s="80"/>
      <c r="AKZ1373" s="80"/>
      <c r="ALA1373" s="80"/>
      <c r="ALB1373" s="80"/>
      <c r="ALC1373" s="80"/>
      <c r="ALD1373" s="80"/>
      <c r="ALE1373" s="80"/>
      <c r="ALF1373" s="80"/>
      <c r="ALG1373" s="80"/>
      <c r="ALH1373" s="80"/>
      <c r="ALI1373" s="80"/>
      <c r="ALJ1373" s="80"/>
      <c r="ALK1373" s="80"/>
      <c r="ALL1373" s="80"/>
      <c r="ALM1373" s="80"/>
      <c r="ALN1373" s="80"/>
      <c r="ALO1373" s="80"/>
      <c r="ALP1373" s="80"/>
      <c r="ALQ1373" s="80"/>
      <c r="ALR1373" s="80"/>
      <c r="ALS1373" s="80"/>
      <c r="ALT1373" s="80"/>
      <c r="ALU1373" s="80"/>
      <c r="ALV1373" s="80"/>
      <c r="ALW1373" s="80"/>
      <c r="ALX1373" s="80"/>
      <c r="ALY1373" s="80"/>
      <c r="ALZ1373" s="80"/>
      <c r="AMA1373" s="80"/>
      <c r="AMB1373" s="80"/>
      <c r="AMC1373" s="80"/>
      <c r="AMD1373" s="80"/>
      <c r="AME1373" s="80"/>
      <c r="AMF1373" s="80"/>
      <c r="AMG1373" s="80"/>
      <c r="AMH1373" s="80"/>
      <c r="AMI1373" s="80"/>
      <c r="AMJ1373" s="80"/>
      <c r="AMK1373" s="80"/>
    </row>
    <row r="1374" spans="1:1025" s="107" customFormat="1" ht="37.5" x14ac:dyDescent="0.3">
      <c r="A1374" s="134"/>
      <c r="B1374" s="4"/>
      <c r="C1374" s="76">
        <v>6</v>
      </c>
      <c r="D1374" s="75" t="s">
        <v>380</v>
      </c>
      <c r="E1374" s="76">
        <v>1989</v>
      </c>
      <c r="F1374" s="76"/>
      <c r="G1374" s="76" t="s">
        <v>34</v>
      </c>
      <c r="H1374" s="76">
        <v>3</v>
      </c>
      <c r="I1374" s="81">
        <v>2160</v>
      </c>
      <c r="J1374" s="81">
        <v>1021.7</v>
      </c>
      <c r="K1374" s="86" t="s">
        <v>42</v>
      </c>
      <c r="L1374" s="87">
        <f>I1374*O1374</f>
        <v>335880</v>
      </c>
      <c r="M1374" s="87">
        <f>I1374*P1374</f>
        <v>32335.200000000001</v>
      </c>
      <c r="N1374" s="87">
        <f>L1374+M1374</f>
        <v>368215.2</v>
      </c>
      <c r="O1374" s="87">
        <v>155.5</v>
      </c>
      <c r="P1374" s="87">
        <v>14.97</v>
      </c>
      <c r="Q1374" s="88">
        <v>2018</v>
      </c>
      <c r="R1374" s="88">
        <v>2019</v>
      </c>
      <c r="S1374" s="88" t="s">
        <v>37</v>
      </c>
      <c r="T1374" s="88" t="s">
        <v>265</v>
      </c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80"/>
      <c r="AF1374" s="80"/>
      <c r="AG1374" s="80"/>
      <c r="AH1374" s="80"/>
      <c r="AI1374" s="80"/>
      <c r="AJ1374" s="80"/>
      <c r="AK1374" s="80"/>
      <c r="AL1374" s="80"/>
      <c r="AM1374" s="80"/>
      <c r="AN1374" s="80"/>
      <c r="AO1374" s="80"/>
      <c r="AP1374" s="80"/>
      <c r="AQ1374" s="80"/>
      <c r="AR1374" s="80"/>
      <c r="AS1374" s="80"/>
      <c r="AT1374" s="80"/>
      <c r="AU1374" s="80"/>
      <c r="AV1374" s="80"/>
      <c r="AW1374" s="80"/>
      <c r="AX1374" s="80"/>
      <c r="AY1374" s="80"/>
      <c r="AZ1374" s="80"/>
      <c r="BA1374" s="80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A1374" s="80"/>
      <c r="CB1374" s="80"/>
      <c r="CC1374" s="80"/>
      <c r="CD1374" s="80"/>
      <c r="CE1374" s="80"/>
      <c r="CF1374" s="80"/>
      <c r="CG1374" s="80"/>
      <c r="CH1374" s="80"/>
      <c r="CI1374" s="80"/>
      <c r="CJ1374" s="80"/>
      <c r="CK1374" s="80"/>
      <c r="CL1374" s="80"/>
      <c r="CM1374" s="80"/>
      <c r="CN1374" s="80"/>
      <c r="CO1374" s="80"/>
      <c r="CP1374" s="80"/>
      <c r="CQ1374" s="80"/>
      <c r="CR1374" s="80"/>
      <c r="CS1374" s="80"/>
      <c r="CT1374" s="80"/>
      <c r="CU1374" s="80"/>
      <c r="CV1374" s="80"/>
      <c r="CW1374" s="80"/>
      <c r="CX1374" s="80"/>
      <c r="CY1374" s="80"/>
      <c r="CZ1374" s="80"/>
      <c r="DA1374" s="80"/>
      <c r="DB1374" s="80"/>
      <c r="DC1374" s="80"/>
      <c r="DD1374" s="80"/>
      <c r="DE1374" s="80"/>
      <c r="DF1374" s="80"/>
      <c r="DG1374" s="80"/>
      <c r="DH1374" s="80"/>
      <c r="DI1374" s="80"/>
      <c r="DJ1374" s="80"/>
      <c r="DK1374" s="80"/>
      <c r="DL1374" s="80"/>
      <c r="DM1374" s="80"/>
      <c r="DN1374" s="80"/>
      <c r="DO1374" s="80"/>
      <c r="DP1374" s="80"/>
      <c r="DQ1374" s="80"/>
      <c r="DR1374" s="80"/>
      <c r="DS1374" s="80"/>
      <c r="DT1374" s="80"/>
      <c r="DU1374" s="80"/>
      <c r="DV1374" s="80"/>
      <c r="DW1374" s="80"/>
      <c r="DX1374" s="80"/>
      <c r="DY1374" s="80"/>
      <c r="DZ1374" s="80"/>
      <c r="EA1374" s="80"/>
      <c r="EB1374" s="80"/>
      <c r="EC1374" s="80"/>
      <c r="ED1374" s="80"/>
      <c r="EE1374" s="80"/>
      <c r="EF1374" s="80"/>
      <c r="EG1374" s="80"/>
      <c r="EH1374" s="80"/>
      <c r="EI1374" s="80"/>
      <c r="EJ1374" s="80"/>
      <c r="EK1374" s="80"/>
      <c r="EL1374" s="80"/>
      <c r="EM1374" s="80"/>
      <c r="EN1374" s="80"/>
      <c r="EO1374" s="80"/>
      <c r="EP1374" s="80"/>
      <c r="EQ1374" s="80"/>
      <c r="ER1374" s="80"/>
      <c r="ES1374" s="80"/>
      <c r="ET1374" s="80"/>
      <c r="EU1374" s="80"/>
      <c r="EV1374" s="80"/>
      <c r="EW1374" s="80"/>
      <c r="EX1374" s="80"/>
      <c r="EY1374" s="80"/>
      <c r="EZ1374" s="80"/>
      <c r="FA1374" s="80"/>
      <c r="FB1374" s="80"/>
      <c r="FC1374" s="80"/>
      <c r="FD1374" s="80"/>
      <c r="FE1374" s="80"/>
      <c r="FF1374" s="80"/>
      <c r="FG1374" s="80"/>
      <c r="FH1374" s="80"/>
      <c r="FI1374" s="80"/>
      <c r="FJ1374" s="80"/>
      <c r="FK1374" s="80"/>
      <c r="FL1374" s="80"/>
      <c r="FM1374" s="80"/>
      <c r="FN1374" s="80"/>
      <c r="FO1374" s="80"/>
      <c r="FP1374" s="80"/>
      <c r="FQ1374" s="80"/>
      <c r="FR1374" s="80"/>
      <c r="FS1374" s="80"/>
      <c r="FT1374" s="80"/>
      <c r="FU1374" s="80"/>
      <c r="FV1374" s="80"/>
      <c r="FW1374" s="80"/>
      <c r="FX1374" s="80"/>
      <c r="FY1374" s="80"/>
      <c r="FZ1374" s="80"/>
      <c r="GA1374" s="80"/>
      <c r="GB1374" s="80"/>
      <c r="GC1374" s="80"/>
      <c r="GD1374" s="80"/>
      <c r="GE1374" s="80"/>
      <c r="GF1374" s="80"/>
      <c r="GG1374" s="80"/>
      <c r="GH1374" s="80"/>
      <c r="GI1374" s="80"/>
      <c r="GJ1374" s="80"/>
      <c r="GK1374" s="80"/>
      <c r="GL1374" s="80"/>
      <c r="GM1374" s="80"/>
      <c r="GN1374" s="80"/>
      <c r="GO1374" s="80"/>
      <c r="GP1374" s="80"/>
      <c r="GQ1374" s="80"/>
      <c r="GR1374" s="80"/>
      <c r="GS1374" s="80"/>
      <c r="GT1374" s="80"/>
      <c r="GU1374" s="80"/>
      <c r="GV1374" s="80"/>
      <c r="GW1374" s="80"/>
      <c r="GX1374" s="80"/>
      <c r="GY1374" s="80"/>
      <c r="GZ1374" s="80"/>
      <c r="HA1374" s="80"/>
      <c r="HB1374" s="80"/>
      <c r="HC1374" s="80"/>
      <c r="HD1374" s="80"/>
      <c r="HE1374" s="80"/>
      <c r="HF1374" s="80"/>
      <c r="HG1374" s="80"/>
      <c r="HH1374" s="80"/>
      <c r="HI1374" s="80"/>
      <c r="HJ1374" s="80"/>
      <c r="HK1374" s="80"/>
      <c r="HL1374" s="80"/>
      <c r="HM1374" s="80"/>
      <c r="HN1374" s="80"/>
      <c r="HO1374" s="80"/>
      <c r="HP1374" s="80"/>
      <c r="HQ1374" s="80"/>
      <c r="HR1374" s="80"/>
      <c r="HS1374" s="80"/>
      <c r="HT1374" s="80"/>
      <c r="HU1374" s="80"/>
      <c r="HV1374" s="80"/>
      <c r="HW1374" s="80"/>
      <c r="HX1374" s="80"/>
      <c r="HY1374" s="80"/>
      <c r="HZ1374" s="80"/>
      <c r="IA1374" s="80"/>
      <c r="IB1374" s="80"/>
      <c r="IC1374" s="80"/>
      <c r="ID1374" s="80"/>
      <c r="IE1374" s="80"/>
      <c r="IF1374" s="80"/>
      <c r="IG1374" s="80"/>
      <c r="IH1374" s="80"/>
      <c r="II1374" s="80"/>
      <c r="IJ1374" s="80"/>
      <c r="IK1374" s="80"/>
      <c r="IL1374" s="80"/>
      <c r="IM1374" s="80"/>
      <c r="IN1374" s="80"/>
      <c r="IO1374" s="80"/>
      <c r="IP1374" s="80"/>
      <c r="IQ1374" s="80"/>
      <c r="IR1374" s="80"/>
      <c r="IS1374" s="80"/>
      <c r="IT1374" s="80"/>
      <c r="IU1374" s="80"/>
      <c r="IV1374" s="80"/>
      <c r="IW1374" s="80"/>
      <c r="IX1374" s="80"/>
      <c r="IY1374" s="80"/>
      <c r="IZ1374" s="80"/>
      <c r="JA1374" s="80"/>
      <c r="JB1374" s="80"/>
      <c r="JC1374" s="80"/>
      <c r="JD1374" s="80"/>
      <c r="JE1374" s="80"/>
      <c r="JF1374" s="80"/>
      <c r="JG1374" s="80"/>
      <c r="JH1374" s="80"/>
      <c r="JI1374" s="80"/>
      <c r="JJ1374" s="80"/>
      <c r="JK1374" s="80"/>
      <c r="JL1374" s="80"/>
      <c r="JM1374" s="80"/>
      <c r="JN1374" s="80"/>
      <c r="JO1374" s="80"/>
      <c r="JP1374" s="80"/>
      <c r="JQ1374" s="80"/>
      <c r="JR1374" s="80"/>
      <c r="JS1374" s="80"/>
      <c r="JT1374" s="80"/>
      <c r="JU1374" s="80"/>
      <c r="JV1374" s="80"/>
      <c r="JW1374" s="80"/>
      <c r="JX1374" s="80"/>
      <c r="JY1374" s="80"/>
      <c r="JZ1374" s="80"/>
      <c r="KA1374" s="80"/>
      <c r="KB1374" s="80"/>
      <c r="KC1374" s="80"/>
      <c r="KD1374" s="80"/>
      <c r="KE1374" s="80"/>
      <c r="KF1374" s="80"/>
      <c r="KG1374" s="80"/>
      <c r="KH1374" s="80"/>
      <c r="KI1374" s="80"/>
      <c r="KJ1374" s="80"/>
      <c r="KK1374" s="80"/>
      <c r="KL1374" s="80"/>
      <c r="KM1374" s="80"/>
      <c r="KN1374" s="80"/>
      <c r="KO1374" s="80"/>
      <c r="KP1374" s="80"/>
      <c r="KQ1374" s="80"/>
      <c r="KR1374" s="80"/>
      <c r="KS1374" s="80"/>
      <c r="KT1374" s="80"/>
      <c r="KU1374" s="80"/>
      <c r="KV1374" s="80"/>
      <c r="KW1374" s="80"/>
      <c r="KX1374" s="80"/>
      <c r="KY1374" s="80"/>
      <c r="KZ1374" s="80"/>
      <c r="LA1374" s="80"/>
      <c r="LB1374" s="80"/>
      <c r="LC1374" s="80"/>
      <c r="LD1374" s="80"/>
      <c r="LE1374" s="80"/>
      <c r="LF1374" s="80"/>
      <c r="LG1374" s="80"/>
      <c r="LH1374" s="80"/>
      <c r="LI1374" s="80"/>
      <c r="LJ1374" s="80"/>
      <c r="LK1374" s="80"/>
      <c r="LL1374" s="80"/>
      <c r="LM1374" s="80"/>
      <c r="LN1374" s="80"/>
      <c r="LO1374" s="80"/>
      <c r="LP1374" s="80"/>
      <c r="LQ1374" s="80"/>
      <c r="LR1374" s="80"/>
      <c r="LS1374" s="80"/>
      <c r="LT1374" s="80"/>
      <c r="LU1374" s="80"/>
      <c r="LV1374" s="80"/>
      <c r="LW1374" s="80"/>
      <c r="LX1374" s="80"/>
      <c r="LY1374" s="80"/>
      <c r="LZ1374" s="80"/>
      <c r="MA1374" s="80"/>
      <c r="MB1374" s="80"/>
      <c r="MC1374" s="80"/>
      <c r="MD1374" s="80"/>
      <c r="ME1374" s="80"/>
      <c r="MF1374" s="80"/>
      <c r="MG1374" s="80"/>
      <c r="MH1374" s="80"/>
      <c r="MI1374" s="80"/>
      <c r="MJ1374" s="80"/>
      <c r="MK1374" s="80"/>
      <c r="ML1374" s="80"/>
      <c r="MM1374" s="80"/>
      <c r="MN1374" s="80"/>
      <c r="MO1374" s="80"/>
      <c r="MP1374" s="80"/>
      <c r="MQ1374" s="80"/>
      <c r="MR1374" s="80"/>
      <c r="MS1374" s="80"/>
      <c r="MT1374" s="80"/>
      <c r="MU1374" s="80"/>
      <c r="MV1374" s="80"/>
      <c r="MW1374" s="80"/>
      <c r="MX1374" s="80"/>
      <c r="MY1374" s="80"/>
      <c r="MZ1374" s="80"/>
      <c r="NA1374" s="80"/>
      <c r="NB1374" s="80"/>
      <c r="NC1374" s="80"/>
      <c r="ND1374" s="80"/>
      <c r="NE1374" s="80"/>
      <c r="NF1374" s="80"/>
      <c r="NG1374" s="80"/>
      <c r="NH1374" s="80"/>
      <c r="NI1374" s="80"/>
      <c r="NJ1374" s="80"/>
      <c r="NK1374" s="80"/>
      <c r="NL1374" s="80"/>
      <c r="NM1374" s="80"/>
      <c r="NN1374" s="80"/>
      <c r="NO1374" s="80"/>
      <c r="NP1374" s="80"/>
      <c r="NQ1374" s="80"/>
      <c r="NR1374" s="80"/>
      <c r="NS1374" s="80"/>
      <c r="NT1374" s="80"/>
      <c r="NU1374" s="80"/>
      <c r="NV1374" s="80"/>
      <c r="NW1374" s="80"/>
      <c r="NX1374" s="80"/>
      <c r="NY1374" s="80"/>
      <c r="NZ1374" s="80"/>
      <c r="OA1374" s="80"/>
      <c r="OB1374" s="80"/>
      <c r="OC1374" s="80"/>
      <c r="OD1374" s="80"/>
      <c r="OE1374" s="80"/>
      <c r="OF1374" s="80"/>
      <c r="OG1374" s="80"/>
      <c r="OH1374" s="80"/>
      <c r="OI1374" s="80"/>
      <c r="OJ1374" s="80"/>
      <c r="OK1374" s="80"/>
      <c r="OL1374" s="80"/>
      <c r="OM1374" s="80"/>
      <c r="ON1374" s="80"/>
      <c r="OO1374" s="80"/>
      <c r="OP1374" s="80"/>
      <c r="OQ1374" s="80"/>
      <c r="OR1374" s="80"/>
      <c r="OS1374" s="80"/>
      <c r="OT1374" s="80"/>
      <c r="OU1374" s="80"/>
      <c r="OV1374" s="80"/>
      <c r="OW1374" s="80"/>
      <c r="OX1374" s="80"/>
      <c r="OY1374" s="80"/>
      <c r="OZ1374" s="80"/>
      <c r="PA1374" s="80"/>
      <c r="PB1374" s="80"/>
      <c r="PC1374" s="80"/>
      <c r="PD1374" s="80"/>
      <c r="PE1374" s="80"/>
      <c r="PF1374" s="80"/>
      <c r="PG1374" s="80"/>
      <c r="PH1374" s="80"/>
      <c r="PI1374" s="80"/>
      <c r="PJ1374" s="80"/>
      <c r="PK1374" s="80"/>
      <c r="PL1374" s="80"/>
      <c r="PM1374" s="80"/>
      <c r="PN1374" s="80"/>
      <c r="PO1374" s="80"/>
      <c r="PP1374" s="80"/>
      <c r="PQ1374" s="80"/>
      <c r="PR1374" s="80"/>
      <c r="PS1374" s="80"/>
      <c r="PT1374" s="80"/>
      <c r="PU1374" s="80"/>
      <c r="PV1374" s="80"/>
      <c r="PW1374" s="80"/>
      <c r="PX1374" s="80"/>
      <c r="PY1374" s="80"/>
      <c r="PZ1374" s="80"/>
      <c r="QA1374" s="80"/>
      <c r="QB1374" s="80"/>
      <c r="QC1374" s="80"/>
      <c r="QD1374" s="80"/>
      <c r="QE1374" s="80"/>
      <c r="QF1374" s="80"/>
      <c r="QG1374" s="80"/>
      <c r="QH1374" s="80"/>
      <c r="QI1374" s="80"/>
      <c r="QJ1374" s="80"/>
      <c r="QK1374" s="80"/>
      <c r="QL1374" s="80"/>
      <c r="QM1374" s="80"/>
      <c r="QN1374" s="80"/>
      <c r="QO1374" s="80"/>
      <c r="QP1374" s="80"/>
      <c r="QQ1374" s="80"/>
      <c r="QR1374" s="80"/>
      <c r="QS1374" s="80"/>
      <c r="QT1374" s="80"/>
      <c r="QU1374" s="80"/>
      <c r="QV1374" s="80"/>
      <c r="QW1374" s="80"/>
      <c r="QX1374" s="80"/>
      <c r="QY1374" s="80"/>
      <c r="QZ1374" s="80"/>
      <c r="RA1374" s="80"/>
      <c r="RB1374" s="80"/>
      <c r="RC1374" s="80"/>
      <c r="RD1374" s="80"/>
      <c r="RE1374" s="80"/>
      <c r="RF1374" s="80"/>
      <c r="RG1374" s="80"/>
      <c r="RH1374" s="80"/>
      <c r="RI1374" s="80"/>
      <c r="RJ1374" s="80"/>
      <c r="RK1374" s="80"/>
      <c r="RL1374" s="80"/>
      <c r="RM1374" s="80"/>
      <c r="RN1374" s="80"/>
      <c r="RO1374" s="80"/>
      <c r="RP1374" s="80"/>
      <c r="RQ1374" s="80"/>
      <c r="RR1374" s="80"/>
      <c r="RS1374" s="80"/>
      <c r="RT1374" s="80"/>
      <c r="RU1374" s="80"/>
      <c r="RV1374" s="80"/>
      <c r="RW1374" s="80"/>
      <c r="RX1374" s="80"/>
      <c r="RY1374" s="80"/>
      <c r="RZ1374" s="80"/>
      <c r="SA1374" s="80"/>
      <c r="SB1374" s="80"/>
      <c r="SC1374" s="80"/>
      <c r="SD1374" s="80"/>
      <c r="SE1374" s="80"/>
      <c r="SF1374" s="80"/>
      <c r="SG1374" s="80"/>
      <c r="SH1374" s="80"/>
      <c r="SI1374" s="80"/>
      <c r="SJ1374" s="80"/>
      <c r="SK1374" s="80"/>
      <c r="SL1374" s="80"/>
      <c r="SM1374" s="80"/>
      <c r="SN1374" s="80"/>
      <c r="SO1374" s="80"/>
      <c r="SP1374" s="80"/>
      <c r="SQ1374" s="80"/>
      <c r="SR1374" s="80"/>
      <c r="SS1374" s="80"/>
      <c r="ST1374" s="80"/>
      <c r="SU1374" s="80"/>
      <c r="SV1374" s="80"/>
      <c r="SW1374" s="80"/>
      <c r="SX1374" s="80"/>
      <c r="SY1374" s="80"/>
      <c r="SZ1374" s="80"/>
      <c r="TA1374" s="80"/>
      <c r="TB1374" s="80"/>
      <c r="TC1374" s="80"/>
      <c r="TD1374" s="80"/>
      <c r="TE1374" s="80"/>
      <c r="TF1374" s="80"/>
      <c r="TG1374" s="80"/>
      <c r="TH1374" s="80"/>
      <c r="TI1374" s="80"/>
      <c r="TJ1374" s="80"/>
      <c r="TK1374" s="80"/>
      <c r="TL1374" s="80"/>
      <c r="TM1374" s="80"/>
      <c r="TN1374" s="80"/>
      <c r="TO1374" s="80"/>
      <c r="TP1374" s="80"/>
      <c r="TQ1374" s="80"/>
      <c r="TR1374" s="80"/>
      <c r="TS1374" s="80"/>
      <c r="TT1374" s="80"/>
      <c r="TU1374" s="80"/>
      <c r="TV1374" s="80"/>
      <c r="TW1374" s="80"/>
      <c r="TX1374" s="80"/>
      <c r="TY1374" s="80"/>
      <c r="TZ1374" s="80"/>
      <c r="UA1374" s="80"/>
      <c r="UB1374" s="80"/>
      <c r="UC1374" s="80"/>
      <c r="UD1374" s="80"/>
      <c r="UE1374" s="80"/>
      <c r="UF1374" s="80"/>
      <c r="UG1374" s="80"/>
      <c r="UH1374" s="80"/>
      <c r="UI1374" s="80"/>
      <c r="UJ1374" s="80"/>
      <c r="UK1374" s="80"/>
      <c r="UL1374" s="80"/>
      <c r="UM1374" s="80"/>
      <c r="UN1374" s="80"/>
      <c r="UO1374" s="80"/>
      <c r="UP1374" s="80"/>
      <c r="UQ1374" s="80"/>
      <c r="UR1374" s="80"/>
      <c r="US1374" s="80"/>
      <c r="UT1374" s="80"/>
      <c r="UU1374" s="80"/>
      <c r="UV1374" s="80"/>
      <c r="UW1374" s="80"/>
      <c r="UX1374" s="80"/>
      <c r="UY1374" s="80"/>
      <c r="UZ1374" s="80"/>
      <c r="VA1374" s="80"/>
      <c r="VB1374" s="80"/>
      <c r="VC1374" s="80"/>
      <c r="VD1374" s="80"/>
      <c r="VE1374" s="80"/>
      <c r="VF1374" s="80"/>
      <c r="VG1374" s="80"/>
      <c r="VH1374" s="80"/>
      <c r="VI1374" s="80"/>
      <c r="VJ1374" s="80"/>
      <c r="VK1374" s="80"/>
      <c r="VL1374" s="80"/>
      <c r="VM1374" s="80"/>
      <c r="VN1374" s="80"/>
      <c r="VO1374" s="80"/>
      <c r="VP1374" s="80"/>
      <c r="VQ1374" s="80"/>
      <c r="VR1374" s="80"/>
      <c r="VS1374" s="80"/>
      <c r="VT1374" s="80"/>
      <c r="VU1374" s="80"/>
      <c r="VV1374" s="80"/>
      <c r="VW1374" s="80"/>
      <c r="VX1374" s="80"/>
      <c r="VY1374" s="80"/>
      <c r="VZ1374" s="80"/>
      <c r="WA1374" s="80"/>
      <c r="WB1374" s="80"/>
      <c r="WC1374" s="80"/>
      <c r="WD1374" s="80"/>
      <c r="WE1374" s="80"/>
      <c r="WF1374" s="80"/>
      <c r="WG1374" s="80"/>
      <c r="WH1374" s="80"/>
      <c r="WI1374" s="80"/>
      <c r="WJ1374" s="80"/>
      <c r="WK1374" s="80"/>
      <c r="WL1374" s="80"/>
      <c r="WM1374" s="80"/>
      <c r="WN1374" s="80"/>
      <c r="WO1374" s="80"/>
      <c r="WP1374" s="80"/>
      <c r="WQ1374" s="80"/>
      <c r="WR1374" s="80"/>
      <c r="WS1374" s="80"/>
      <c r="WT1374" s="80"/>
      <c r="WU1374" s="80"/>
      <c r="WV1374" s="80"/>
      <c r="WW1374" s="80"/>
      <c r="WX1374" s="80"/>
      <c r="WY1374" s="80"/>
      <c r="WZ1374" s="80"/>
      <c r="XA1374" s="80"/>
      <c r="XB1374" s="80"/>
      <c r="XC1374" s="80"/>
      <c r="XD1374" s="80"/>
      <c r="XE1374" s="80"/>
      <c r="XF1374" s="80"/>
      <c r="XG1374" s="80"/>
      <c r="XH1374" s="80"/>
      <c r="XI1374" s="80"/>
      <c r="XJ1374" s="80"/>
      <c r="XK1374" s="80"/>
      <c r="XL1374" s="80"/>
      <c r="XM1374" s="80"/>
      <c r="XN1374" s="80"/>
      <c r="XO1374" s="80"/>
      <c r="XP1374" s="80"/>
      <c r="XQ1374" s="80"/>
      <c r="XR1374" s="80"/>
      <c r="XS1374" s="80"/>
      <c r="XT1374" s="80"/>
      <c r="XU1374" s="80"/>
      <c r="XV1374" s="80"/>
      <c r="XW1374" s="80"/>
      <c r="XX1374" s="80"/>
      <c r="XY1374" s="80"/>
      <c r="XZ1374" s="80"/>
      <c r="YA1374" s="80"/>
      <c r="YB1374" s="80"/>
      <c r="YC1374" s="80"/>
      <c r="YD1374" s="80"/>
      <c r="YE1374" s="80"/>
      <c r="YF1374" s="80"/>
      <c r="YG1374" s="80"/>
      <c r="YH1374" s="80"/>
      <c r="YI1374" s="80"/>
      <c r="YJ1374" s="80"/>
      <c r="YK1374" s="80"/>
      <c r="YL1374" s="80"/>
      <c r="YM1374" s="80"/>
      <c r="YN1374" s="80"/>
      <c r="YO1374" s="80"/>
      <c r="YP1374" s="80"/>
      <c r="YQ1374" s="80"/>
      <c r="YR1374" s="80"/>
      <c r="YS1374" s="80"/>
      <c r="YT1374" s="80"/>
      <c r="YU1374" s="80"/>
      <c r="YV1374" s="80"/>
      <c r="YW1374" s="80"/>
      <c r="YX1374" s="80"/>
      <c r="YY1374" s="80"/>
      <c r="YZ1374" s="80"/>
      <c r="ZA1374" s="80"/>
      <c r="ZB1374" s="80"/>
      <c r="ZC1374" s="80"/>
      <c r="ZD1374" s="80"/>
      <c r="ZE1374" s="80"/>
      <c r="ZF1374" s="80"/>
      <c r="ZG1374" s="80"/>
      <c r="ZH1374" s="80"/>
      <c r="ZI1374" s="80"/>
      <c r="ZJ1374" s="80"/>
      <c r="ZK1374" s="80"/>
      <c r="ZL1374" s="80"/>
      <c r="ZM1374" s="80"/>
      <c r="ZN1374" s="80"/>
      <c r="ZO1374" s="80"/>
      <c r="ZP1374" s="80"/>
      <c r="ZQ1374" s="80"/>
      <c r="ZR1374" s="80"/>
      <c r="ZS1374" s="80"/>
      <c r="ZT1374" s="80"/>
      <c r="ZU1374" s="80"/>
      <c r="ZV1374" s="80"/>
      <c r="ZW1374" s="80"/>
      <c r="ZX1374" s="80"/>
      <c r="ZY1374" s="80"/>
      <c r="ZZ1374" s="80"/>
      <c r="AAA1374" s="80"/>
      <c r="AAB1374" s="80"/>
      <c r="AAC1374" s="80"/>
      <c r="AAD1374" s="80"/>
      <c r="AAE1374" s="80"/>
      <c r="AAF1374" s="80"/>
      <c r="AAG1374" s="80"/>
      <c r="AAH1374" s="80"/>
      <c r="AAI1374" s="80"/>
      <c r="AAJ1374" s="80"/>
      <c r="AAK1374" s="80"/>
      <c r="AAL1374" s="80"/>
      <c r="AAM1374" s="80"/>
      <c r="AAN1374" s="80"/>
      <c r="AAO1374" s="80"/>
      <c r="AAP1374" s="80"/>
      <c r="AAQ1374" s="80"/>
      <c r="AAR1374" s="80"/>
      <c r="AAS1374" s="80"/>
      <c r="AAT1374" s="80"/>
      <c r="AAU1374" s="80"/>
      <c r="AAV1374" s="80"/>
      <c r="AAW1374" s="80"/>
      <c r="AAX1374" s="80"/>
      <c r="AAY1374" s="80"/>
      <c r="AAZ1374" s="80"/>
      <c r="ABA1374" s="80"/>
      <c r="ABB1374" s="80"/>
      <c r="ABC1374" s="80"/>
      <c r="ABD1374" s="80"/>
      <c r="ABE1374" s="80"/>
      <c r="ABF1374" s="80"/>
      <c r="ABG1374" s="80"/>
      <c r="ABH1374" s="80"/>
      <c r="ABI1374" s="80"/>
      <c r="ABJ1374" s="80"/>
      <c r="ABK1374" s="80"/>
      <c r="ABL1374" s="80"/>
      <c r="ABM1374" s="80"/>
      <c r="ABN1374" s="80"/>
      <c r="ABO1374" s="80"/>
      <c r="ABP1374" s="80"/>
      <c r="ABQ1374" s="80"/>
      <c r="ABR1374" s="80"/>
      <c r="ABS1374" s="80"/>
      <c r="ABT1374" s="80"/>
      <c r="ABU1374" s="80"/>
      <c r="ABV1374" s="80"/>
      <c r="ABW1374" s="80"/>
      <c r="ABX1374" s="80"/>
      <c r="ABY1374" s="80"/>
      <c r="ABZ1374" s="80"/>
      <c r="ACA1374" s="80"/>
      <c r="ACB1374" s="80"/>
      <c r="ACC1374" s="80"/>
      <c r="ACD1374" s="80"/>
      <c r="ACE1374" s="80"/>
      <c r="ACF1374" s="80"/>
      <c r="ACG1374" s="80"/>
      <c r="ACH1374" s="80"/>
      <c r="ACI1374" s="80"/>
      <c r="ACJ1374" s="80"/>
      <c r="ACK1374" s="80"/>
      <c r="ACL1374" s="80"/>
      <c r="ACM1374" s="80"/>
      <c r="ACN1374" s="80"/>
      <c r="ACO1374" s="80"/>
      <c r="ACP1374" s="80"/>
      <c r="ACQ1374" s="80"/>
      <c r="ACR1374" s="80"/>
      <c r="ACS1374" s="80"/>
      <c r="ACT1374" s="80"/>
      <c r="ACU1374" s="80"/>
      <c r="ACV1374" s="80"/>
      <c r="ACW1374" s="80"/>
      <c r="ACX1374" s="80"/>
      <c r="ACY1374" s="80"/>
      <c r="ACZ1374" s="80"/>
      <c r="ADA1374" s="80"/>
      <c r="ADB1374" s="80"/>
      <c r="ADC1374" s="80"/>
      <c r="ADD1374" s="80"/>
      <c r="ADE1374" s="80"/>
      <c r="ADF1374" s="80"/>
      <c r="ADG1374" s="80"/>
      <c r="ADH1374" s="80"/>
      <c r="ADI1374" s="80"/>
      <c r="ADJ1374" s="80"/>
      <c r="ADK1374" s="80"/>
      <c r="ADL1374" s="80"/>
      <c r="ADM1374" s="80"/>
      <c r="ADN1374" s="80"/>
      <c r="ADO1374" s="80"/>
      <c r="ADP1374" s="80"/>
      <c r="ADQ1374" s="80"/>
      <c r="ADR1374" s="80"/>
      <c r="ADS1374" s="80"/>
      <c r="ADT1374" s="80"/>
      <c r="ADU1374" s="80"/>
      <c r="ADV1374" s="80"/>
      <c r="ADW1374" s="80"/>
      <c r="ADX1374" s="80"/>
      <c r="ADY1374" s="80"/>
      <c r="ADZ1374" s="80"/>
      <c r="AEA1374" s="80"/>
      <c r="AEB1374" s="80"/>
      <c r="AEC1374" s="80"/>
      <c r="AED1374" s="80"/>
      <c r="AEE1374" s="80"/>
      <c r="AEF1374" s="80"/>
      <c r="AEG1374" s="80"/>
      <c r="AEH1374" s="80"/>
      <c r="AEI1374" s="80"/>
      <c r="AEJ1374" s="80"/>
      <c r="AEK1374" s="80"/>
      <c r="AEL1374" s="80"/>
      <c r="AEM1374" s="80"/>
      <c r="AEN1374" s="80"/>
      <c r="AEO1374" s="80"/>
      <c r="AEP1374" s="80"/>
      <c r="AEQ1374" s="80"/>
      <c r="AER1374" s="80"/>
      <c r="AES1374" s="80"/>
      <c r="AET1374" s="80"/>
      <c r="AEU1374" s="80"/>
      <c r="AEV1374" s="80"/>
      <c r="AEW1374" s="80"/>
      <c r="AEX1374" s="80"/>
      <c r="AEY1374" s="80"/>
      <c r="AEZ1374" s="80"/>
      <c r="AFA1374" s="80"/>
      <c r="AFB1374" s="80"/>
      <c r="AFC1374" s="80"/>
      <c r="AFD1374" s="80"/>
      <c r="AFE1374" s="80"/>
      <c r="AFF1374" s="80"/>
      <c r="AFG1374" s="80"/>
      <c r="AFH1374" s="80"/>
      <c r="AFI1374" s="80"/>
      <c r="AFJ1374" s="80"/>
      <c r="AFK1374" s="80"/>
      <c r="AFL1374" s="80"/>
      <c r="AFM1374" s="80"/>
      <c r="AFN1374" s="80"/>
      <c r="AFO1374" s="80"/>
      <c r="AFP1374" s="80"/>
      <c r="AFQ1374" s="80"/>
      <c r="AFR1374" s="80"/>
      <c r="AFS1374" s="80"/>
      <c r="AFT1374" s="80"/>
      <c r="AFU1374" s="80"/>
      <c r="AFV1374" s="80"/>
      <c r="AFW1374" s="80"/>
      <c r="AFX1374" s="80"/>
      <c r="AFY1374" s="80"/>
      <c r="AFZ1374" s="80"/>
      <c r="AGA1374" s="80"/>
      <c r="AGB1374" s="80"/>
      <c r="AGC1374" s="80"/>
      <c r="AGD1374" s="80"/>
      <c r="AGE1374" s="80"/>
      <c r="AGF1374" s="80"/>
      <c r="AGG1374" s="80"/>
      <c r="AGH1374" s="80"/>
      <c r="AGI1374" s="80"/>
      <c r="AGJ1374" s="80"/>
      <c r="AGK1374" s="80"/>
      <c r="AGL1374" s="80"/>
      <c r="AGM1374" s="80"/>
      <c r="AGN1374" s="80"/>
      <c r="AGO1374" s="80"/>
      <c r="AGP1374" s="80"/>
      <c r="AGQ1374" s="80"/>
      <c r="AGR1374" s="80"/>
      <c r="AGS1374" s="80"/>
      <c r="AGT1374" s="80"/>
      <c r="AGU1374" s="80"/>
      <c r="AGV1374" s="80"/>
      <c r="AGW1374" s="80"/>
      <c r="AGX1374" s="80"/>
      <c r="AGY1374" s="80"/>
      <c r="AGZ1374" s="80"/>
      <c r="AHA1374" s="80"/>
      <c r="AHB1374" s="80"/>
      <c r="AHC1374" s="80"/>
      <c r="AHD1374" s="80"/>
      <c r="AHE1374" s="80"/>
      <c r="AHF1374" s="80"/>
      <c r="AHG1374" s="80"/>
      <c r="AHH1374" s="80"/>
      <c r="AHI1374" s="80"/>
      <c r="AHJ1374" s="80"/>
      <c r="AHK1374" s="80"/>
      <c r="AHL1374" s="80"/>
      <c r="AHM1374" s="80"/>
      <c r="AHN1374" s="80"/>
      <c r="AHO1374" s="80"/>
      <c r="AHP1374" s="80"/>
      <c r="AHQ1374" s="80"/>
      <c r="AHR1374" s="80"/>
      <c r="AHS1374" s="80"/>
      <c r="AHT1374" s="80"/>
      <c r="AHU1374" s="80"/>
      <c r="AHV1374" s="80"/>
      <c r="AHW1374" s="80"/>
      <c r="AHX1374" s="80"/>
      <c r="AHY1374" s="80"/>
      <c r="AHZ1374" s="80"/>
      <c r="AIA1374" s="80"/>
      <c r="AIB1374" s="80"/>
      <c r="AIC1374" s="80"/>
      <c r="AID1374" s="80"/>
      <c r="AIE1374" s="80"/>
      <c r="AIF1374" s="80"/>
      <c r="AIG1374" s="80"/>
      <c r="AIH1374" s="80"/>
      <c r="AII1374" s="80"/>
      <c r="AIJ1374" s="80"/>
      <c r="AIK1374" s="80"/>
      <c r="AIL1374" s="80"/>
      <c r="AIM1374" s="80"/>
      <c r="AIN1374" s="80"/>
      <c r="AIO1374" s="80"/>
      <c r="AIP1374" s="80"/>
      <c r="AIQ1374" s="80"/>
      <c r="AIR1374" s="80"/>
      <c r="AIS1374" s="80"/>
      <c r="AIT1374" s="80"/>
      <c r="AIU1374" s="80"/>
      <c r="AIV1374" s="80"/>
      <c r="AIW1374" s="80"/>
      <c r="AIX1374" s="80"/>
      <c r="AIY1374" s="80"/>
      <c r="AIZ1374" s="80"/>
      <c r="AJA1374" s="80"/>
      <c r="AJB1374" s="80"/>
      <c r="AJC1374" s="80"/>
      <c r="AJD1374" s="80"/>
      <c r="AJE1374" s="80"/>
      <c r="AJF1374" s="80"/>
      <c r="AJG1374" s="80"/>
      <c r="AJH1374" s="80"/>
      <c r="AJI1374" s="80"/>
      <c r="AJJ1374" s="80"/>
      <c r="AJK1374" s="80"/>
      <c r="AJL1374" s="80"/>
      <c r="AJM1374" s="80"/>
      <c r="AJN1374" s="80"/>
      <c r="AJO1374" s="80"/>
      <c r="AJP1374" s="80"/>
      <c r="AJQ1374" s="80"/>
      <c r="AJR1374" s="80"/>
      <c r="AJS1374" s="80"/>
      <c r="AJT1374" s="80"/>
      <c r="AJU1374" s="80"/>
      <c r="AJV1374" s="80"/>
      <c r="AJW1374" s="80"/>
      <c r="AJX1374" s="80"/>
      <c r="AJY1374" s="80"/>
      <c r="AJZ1374" s="80"/>
      <c r="AKA1374" s="80"/>
      <c r="AKB1374" s="80"/>
      <c r="AKC1374" s="80"/>
      <c r="AKD1374" s="80"/>
      <c r="AKE1374" s="80"/>
      <c r="AKF1374" s="80"/>
      <c r="AKG1374" s="80"/>
      <c r="AKH1374" s="80"/>
      <c r="AKI1374" s="80"/>
      <c r="AKJ1374" s="80"/>
      <c r="AKK1374" s="80"/>
      <c r="AKL1374" s="80"/>
      <c r="AKM1374" s="80"/>
      <c r="AKN1374" s="80"/>
      <c r="AKO1374" s="80"/>
      <c r="AKP1374" s="80"/>
      <c r="AKQ1374" s="80"/>
      <c r="AKR1374" s="80"/>
      <c r="AKS1374" s="80"/>
      <c r="AKT1374" s="80"/>
      <c r="AKU1374" s="80"/>
      <c r="AKV1374" s="80"/>
      <c r="AKW1374" s="80"/>
      <c r="AKX1374" s="80"/>
      <c r="AKY1374" s="80"/>
      <c r="AKZ1374" s="80"/>
      <c r="ALA1374" s="80"/>
      <c r="ALB1374" s="80"/>
      <c r="ALC1374" s="80"/>
      <c r="ALD1374" s="80"/>
      <c r="ALE1374" s="80"/>
      <c r="ALF1374" s="80"/>
      <c r="ALG1374" s="80"/>
      <c r="ALH1374" s="80"/>
      <c r="ALI1374" s="80"/>
      <c r="ALJ1374" s="80"/>
      <c r="ALK1374" s="80"/>
      <c r="ALL1374" s="80"/>
      <c r="ALM1374" s="80"/>
      <c r="ALN1374" s="80"/>
      <c r="ALO1374" s="80"/>
      <c r="ALP1374" s="80"/>
      <c r="ALQ1374" s="80"/>
      <c r="ALR1374" s="80"/>
      <c r="ALS1374" s="80"/>
      <c r="ALT1374" s="80"/>
      <c r="ALU1374" s="80"/>
      <c r="ALV1374" s="80"/>
      <c r="ALW1374" s="80"/>
      <c r="ALX1374" s="80"/>
      <c r="ALY1374" s="80"/>
      <c r="ALZ1374" s="80"/>
      <c r="AMA1374" s="80"/>
      <c r="AMB1374" s="80"/>
      <c r="AMC1374" s="80"/>
      <c r="AMD1374" s="80"/>
      <c r="AME1374" s="80"/>
      <c r="AMF1374" s="80"/>
      <c r="AMG1374" s="80"/>
      <c r="AMH1374" s="80"/>
      <c r="AMI1374" s="80"/>
      <c r="AMJ1374" s="80"/>
      <c r="AMK1374" s="80"/>
    </row>
    <row r="1375" spans="1:1025" s="107" customFormat="1" ht="37.5" x14ac:dyDescent="0.3">
      <c r="A1375" s="134"/>
      <c r="B1375" s="4"/>
      <c r="C1375" s="75"/>
      <c r="D1375" s="75"/>
      <c r="E1375" s="75"/>
      <c r="F1375" s="76"/>
      <c r="G1375" s="75"/>
      <c r="H1375" s="75"/>
      <c r="I1375" s="77"/>
      <c r="J1375" s="77"/>
      <c r="K1375" s="86" t="s">
        <v>53</v>
      </c>
      <c r="L1375" s="87">
        <f>I1374*O1375</f>
        <v>73785.599999999991</v>
      </c>
      <c r="M1375" s="87">
        <f>I1374*P1375</f>
        <v>23695.200000000001</v>
      </c>
      <c r="N1375" s="87">
        <f>L1375+M1375</f>
        <v>97480.799999999988</v>
      </c>
      <c r="O1375" s="147">
        <v>34.159999999999997</v>
      </c>
      <c r="P1375" s="146">
        <v>10.97</v>
      </c>
      <c r="Q1375" s="88">
        <v>2018</v>
      </c>
      <c r="R1375" s="88">
        <v>2019</v>
      </c>
      <c r="S1375" s="88" t="s">
        <v>37</v>
      </c>
      <c r="T1375" s="88" t="s">
        <v>265</v>
      </c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80"/>
      <c r="AF1375" s="80"/>
      <c r="AG1375" s="80"/>
      <c r="AH1375" s="80"/>
      <c r="AI1375" s="80"/>
      <c r="AJ1375" s="80"/>
      <c r="AK1375" s="80"/>
      <c r="AL1375" s="80"/>
      <c r="AM1375" s="80"/>
      <c r="AN1375" s="80"/>
      <c r="AO1375" s="80"/>
      <c r="AP1375" s="80"/>
      <c r="AQ1375" s="80"/>
      <c r="AR1375" s="80"/>
      <c r="AS1375" s="80"/>
      <c r="AT1375" s="80"/>
      <c r="AU1375" s="80"/>
      <c r="AV1375" s="80"/>
      <c r="AW1375" s="80"/>
      <c r="AX1375" s="80"/>
      <c r="AY1375" s="80"/>
      <c r="AZ1375" s="80"/>
      <c r="BA1375" s="80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A1375" s="80"/>
      <c r="CB1375" s="80"/>
      <c r="CC1375" s="80"/>
      <c r="CD1375" s="80"/>
      <c r="CE1375" s="80"/>
      <c r="CF1375" s="80"/>
      <c r="CG1375" s="80"/>
      <c r="CH1375" s="80"/>
      <c r="CI1375" s="80"/>
      <c r="CJ1375" s="80"/>
      <c r="CK1375" s="80"/>
      <c r="CL1375" s="80"/>
      <c r="CM1375" s="80"/>
      <c r="CN1375" s="80"/>
      <c r="CO1375" s="80"/>
      <c r="CP1375" s="80"/>
      <c r="CQ1375" s="80"/>
      <c r="CR1375" s="80"/>
      <c r="CS1375" s="80"/>
      <c r="CT1375" s="80"/>
      <c r="CU1375" s="80"/>
      <c r="CV1375" s="80"/>
      <c r="CW1375" s="80"/>
      <c r="CX1375" s="80"/>
      <c r="CY1375" s="80"/>
      <c r="CZ1375" s="80"/>
      <c r="DA1375" s="80"/>
      <c r="DB1375" s="80"/>
      <c r="DC1375" s="80"/>
      <c r="DD1375" s="80"/>
      <c r="DE1375" s="80"/>
      <c r="DF1375" s="80"/>
      <c r="DG1375" s="80"/>
      <c r="DH1375" s="80"/>
      <c r="DI1375" s="80"/>
      <c r="DJ1375" s="80"/>
      <c r="DK1375" s="80"/>
      <c r="DL1375" s="80"/>
      <c r="DM1375" s="80"/>
      <c r="DN1375" s="80"/>
      <c r="DO1375" s="80"/>
      <c r="DP1375" s="80"/>
      <c r="DQ1375" s="80"/>
      <c r="DR1375" s="80"/>
      <c r="DS1375" s="80"/>
      <c r="DT1375" s="80"/>
      <c r="DU1375" s="80"/>
      <c r="DV1375" s="80"/>
      <c r="DW1375" s="80"/>
      <c r="DX1375" s="80"/>
      <c r="DY1375" s="80"/>
      <c r="DZ1375" s="80"/>
      <c r="EA1375" s="80"/>
      <c r="EB1375" s="80"/>
      <c r="EC1375" s="80"/>
      <c r="ED1375" s="80"/>
      <c r="EE1375" s="80"/>
      <c r="EF1375" s="80"/>
      <c r="EG1375" s="80"/>
      <c r="EH1375" s="80"/>
      <c r="EI1375" s="80"/>
      <c r="EJ1375" s="80"/>
      <c r="EK1375" s="80"/>
      <c r="EL1375" s="80"/>
      <c r="EM1375" s="80"/>
      <c r="EN1375" s="80"/>
      <c r="EO1375" s="80"/>
      <c r="EP1375" s="80"/>
      <c r="EQ1375" s="80"/>
      <c r="ER1375" s="80"/>
      <c r="ES1375" s="80"/>
      <c r="ET1375" s="80"/>
      <c r="EU1375" s="80"/>
      <c r="EV1375" s="80"/>
      <c r="EW1375" s="80"/>
      <c r="EX1375" s="80"/>
      <c r="EY1375" s="80"/>
      <c r="EZ1375" s="80"/>
      <c r="FA1375" s="80"/>
      <c r="FB1375" s="80"/>
      <c r="FC1375" s="80"/>
      <c r="FD1375" s="80"/>
      <c r="FE1375" s="80"/>
      <c r="FF1375" s="80"/>
      <c r="FG1375" s="80"/>
      <c r="FH1375" s="80"/>
      <c r="FI1375" s="80"/>
      <c r="FJ1375" s="80"/>
      <c r="FK1375" s="80"/>
      <c r="FL1375" s="80"/>
      <c r="FM1375" s="80"/>
      <c r="FN1375" s="80"/>
      <c r="FO1375" s="80"/>
      <c r="FP1375" s="80"/>
      <c r="FQ1375" s="80"/>
      <c r="FR1375" s="80"/>
      <c r="FS1375" s="80"/>
      <c r="FT1375" s="80"/>
      <c r="FU1375" s="80"/>
      <c r="FV1375" s="80"/>
      <c r="FW1375" s="80"/>
      <c r="FX1375" s="80"/>
      <c r="FY1375" s="80"/>
      <c r="FZ1375" s="80"/>
      <c r="GA1375" s="80"/>
      <c r="GB1375" s="80"/>
      <c r="GC1375" s="80"/>
      <c r="GD1375" s="80"/>
      <c r="GE1375" s="80"/>
      <c r="GF1375" s="80"/>
      <c r="GG1375" s="80"/>
      <c r="GH1375" s="80"/>
      <c r="GI1375" s="80"/>
      <c r="GJ1375" s="80"/>
      <c r="GK1375" s="80"/>
      <c r="GL1375" s="80"/>
      <c r="GM1375" s="80"/>
      <c r="GN1375" s="80"/>
      <c r="GO1375" s="80"/>
      <c r="GP1375" s="80"/>
      <c r="GQ1375" s="80"/>
      <c r="GR1375" s="80"/>
      <c r="GS1375" s="80"/>
      <c r="GT1375" s="80"/>
      <c r="GU1375" s="80"/>
      <c r="GV1375" s="80"/>
      <c r="GW1375" s="80"/>
      <c r="GX1375" s="80"/>
      <c r="GY1375" s="80"/>
      <c r="GZ1375" s="80"/>
      <c r="HA1375" s="80"/>
      <c r="HB1375" s="80"/>
      <c r="HC1375" s="80"/>
      <c r="HD1375" s="80"/>
      <c r="HE1375" s="80"/>
      <c r="HF1375" s="80"/>
      <c r="HG1375" s="80"/>
      <c r="HH1375" s="80"/>
      <c r="HI1375" s="80"/>
      <c r="HJ1375" s="80"/>
      <c r="HK1375" s="80"/>
      <c r="HL1375" s="80"/>
      <c r="HM1375" s="80"/>
      <c r="HN1375" s="80"/>
      <c r="HO1375" s="80"/>
      <c r="HP1375" s="80"/>
      <c r="HQ1375" s="80"/>
      <c r="HR1375" s="80"/>
      <c r="HS1375" s="80"/>
      <c r="HT1375" s="80"/>
      <c r="HU1375" s="80"/>
      <c r="HV1375" s="80"/>
      <c r="HW1375" s="80"/>
      <c r="HX1375" s="80"/>
      <c r="HY1375" s="80"/>
      <c r="HZ1375" s="80"/>
      <c r="IA1375" s="80"/>
      <c r="IB1375" s="80"/>
      <c r="IC1375" s="80"/>
      <c r="ID1375" s="80"/>
      <c r="IE1375" s="80"/>
      <c r="IF1375" s="80"/>
      <c r="IG1375" s="80"/>
      <c r="IH1375" s="80"/>
      <c r="II1375" s="80"/>
      <c r="IJ1375" s="80"/>
      <c r="IK1375" s="80"/>
      <c r="IL1375" s="80"/>
      <c r="IM1375" s="80"/>
      <c r="IN1375" s="80"/>
      <c r="IO1375" s="80"/>
      <c r="IP1375" s="80"/>
      <c r="IQ1375" s="80"/>
      <c r="IR1375" s="80"/>
      <c r="IS1375" s="80"/>
      <c r="IT1375" s="80"/>
      <c r="IU1375" s="80"/>
      <c r="IV1375" s="80"/>
      <c r="IW1375" s="80"/>
      <c r="IX1375" s="80"/>
      <c r="IY1375" s="80"/>
      <c r="IZ1375" s="80"/>
      <c r="JA1375" s="80"/>
      <c r="JB1375" s="80"/>
      <c r="JC1375" s="80"/>
      <c r="JD1375" s="80"/>
      <c r="JE1375" s="80"/>
      <c r="JF1375" s="80"/>
      <c r="JG1375" s="80"/>
      <c r="JH1375" s="80"/>
      <c r="JI1375" s="80"/>
      <c r="JJ1375" s="80"/>
      <c r="JK1375" s="80"/>
      <c r="JL1375" s="80"/>
      <c r="JM1375" s="80"/>
      <c r="JN1375" s="80"/>
      <c r="JO1375" s="80"/>
      <c r="JP1375" s="80"/>
      <c r="JQ1375" s="80"/>
      <c r="JR1375" s="80"/>
      <c r="JS1375" s="80"/>
      <c r="JT1375" s="80"/>
      <c r="JU1375" s="80"/>
      <c r="JV1375" s="80"/>
      <c r="JW1375" s="80"/>
      <c r="JX1375" s="80"/>
      <c r="JY1375" s="80"/>
      <c r="JZ1375" s="80"/>
      <c r="KA1375" s="80"/>
      <c r="KB1375" s="80"/>
      <c r="KC1375" s="80"/>
      <c r="KD1375" s="80"/>
      <c r="KE1375" s="80"/>
      <c r="KF1375" s="80"/>
      <c r="KG1375" s="80"/>
      <c r="KH1375" s="80"/>
      <c r="KI1375" s="80"/>
      <c r="KJ1375" s="80"/>
      <c r="KK1375" s="80"/>
      <c r="KL1375" s="80"/>
      <c r="KM1375" s="80"/>
      <c r="KN1375" s="80"/>
      <c r="KO1375" s="80"/>
      <c r="KP1375" s="80"/>
      <c r="KQ1375" s="80"/>
      <c r="KR1375" s="80"/>
      <c r="KS1375" s="80"/>
      <c r="KT1375" s="80"/>
      <c r="KU1375" s="80"/>
      <c r="KV1375" s="80"/>
      <c r="KW1375" s="80"/>
      <c r="KX1375" s="80"/>
      <c r="KY1375" s="80"/>
      <c r="KZ1375" s="80"/>
      <c r="LA1375" s="80"/>
      <c r="LB1375" s="80"/>
      <c r="LC1375" s="80"/>
      <c r="LD1375" s="80"/>
      <c r="LE1375" s="80"/>
      <c r="LF1375" s="80"/>
      <c r="LG1375" s="80"/>
      <c r="LH1375" s="80"/>
      <c r="LI1375" s="80"/>
      <c r="LJ1375" s="80"/>
      <c r="LK1375" s="80"/>
      <c r="LL1375" s="80"/>
      <c r="LM1375" s="80"/>
      <c r="LN1375" s="80"/>
      <c r="LO1375" s="80"/>
      <c r="LP1375" s="80"/>
      <c r="LQ1375" s="80"/>
      <c r="LR1375" s="80"/>
      <c r="LS1375" s="80"/>
      <c r="LT1375" s="80"/>
      <c r="LU1375" s="80"/>
      <c r="LV1375" s="80"/>
      <c r="LW1375" s="80"/>
      <c r="LX1375" s="80"/>
      <c r="LY1375" s="80"/>
      <c r="LZ1375" s="80"/>
      <c r="MA1375" s="80"/>
      <c r="MB1375" s="80"/>
      <c r="MC1375" s="80"/>
      <c r="MD1375" s="80"/>
      <c r="ME1375" s="80"/>
      <c r="MF1375" s="80"/>
      <c r="MG1375" s="80"/>
      <c r="MH1375" s="80"/>
      <c r="MI1375" s="80"/>
      <c r="MJ1375" s="80"/>
      <c r="MK1375" s="80"/>
      <c r="ML1375" s="80"/>
      <c r="MM1375" s="80"/>
      <c r="MN1375" s="80"/>
      <c r="MO1375" s="80"/>
      <c r="MP1375" s="80"/>
      <c r="MQ1375" s="80"/>
      <c r="MR1375" s="80"/>
      <c r="MS1375" s="80"/>
      <c r="MT1375" s="80"/>
      <c r="MU1375" s="80"/>
      <c r="MV1375" s="80"/>
      <c r="MW1375" s="80"/>
      <c r="MX1375" s="80"/>
      <c r="MY1375" s="80"/>
      <c r="MZ1375" s="80"/>
      <c r="NA1375" s="80"/>
      <c r="NB1375" s="80"/>
      <c r="NC1375" s="80"/>
      <c r="ND1375" s="80"/>
      <c r="NE1375" s="80"/>
      <c r="NF1375" s="80"/>
      <c r="NG1375" s="80"/>
      <c r="NH1375" s="80"/>
      <c r="NI1375" s="80"/>
      <c r="NJ1375" s="80"/>
      <c r="NK1375" s="80"/>
      <c r="NL1375" s="80"/>
      <c r="NM1375" s="80"/>
      <c r="NN1375" s="80"/>
      <c r="NO1375" s="80"/>
      <c r="NP1375" s="80"/>
      <c r="NQ1375" s="80"/>
      <c r="NR1375" s="80"/>
      <c r="NS1375" s="80"/>
      <c r="NT1375" s="80"/>
      <c r="NU1375" s="80"/>
      <c r="NV1375" s="80"/>
      <c r="NW1375" s="80"/>
      <c r="NX1375" s="80"/>
      <c r="NY1375" s="80"/>
      <c r="NZ1375" s="80"/>
      <c r="OA1375" s="80"/>
      <c r="OB1375" s="80"/>
      <c r="OC1375" s="80"/>
      <c r="OD1375" s="80"/>
      <c r="OE1375" s="80"/>
      <c r="OF1375" s="80"/>
      <c r="OG1375" s="80"/>
      <c r="OH1375" s="80"/>
      <c r="OI1375" s="80"/>
      <c r="OJ1375" s="80"/>
      <c r="OK1375" s="80"/>
      <c r="OL1375" s="80"/>
      <c r="OM1375" s="80"/>
      <c r="ON1375" s="80"/>
      <c r="OO1375" s="80"/>
      <c r="OP1375" s="80"/>
      <c r="OQ1375" s="80"/>
      <c r="OR1375" s="80"/>
      <c r="OS1375" s="80"/>
      <c r="OT1375" s="80"/>
      <c r="OU1375" s="80"/>
      <c r="OV1375" s="80"/>
      <c r="OW1375" s="80"/>
      <c r="OX1375" s="80"/>
      <c r="OY1375" s="80"/>
      <c r="OZ1375" s="80"/>
      <c r="PA1375" s="80"/>
      <c r="PB1375" s="80"/>
      <c r="PC1375" s="80"/>
      <c r="PD1375" s="80"/>
      <c r="PE1375" s="80"/>
      <c r="PF1375" s="80"/>
      <c r="PG1375" s="80"/>
      <c r="PH1375" s="80"/>
      <c r="PI1375" s="80"/>
      <c r="PJ1375" s="80"/>
      <c r="PK1375" s="80"/>
      <c r="PL1375" s="80"/>
      <c r="PM1375" s="80"/>
      <c r="PN1375" s="80"/>
      <c r="PO1375" s="80"/>
      <c r="PP1375" s="80"/>
      <c r="PQ1375" s="80"/>
      <c r="PR1375" s="80"/>
      <c r="PS1375" s="80"/>
      <c r="PT1375" s="80"/>
      <c r="PU1375" s="80"/>
      <c r="PV1375" s="80"/>
      <c r="PW1375" s="80"/>
      <c r="PX1375" s="80"/>
      <c r="PY1375" s="80"/>
      <c r="PZ1375" s="80"/>
      <c r="QA1375" s="80"/>
      <c r="QB1375" s="80"/>
      <c r="QC1375" s="80"/>
      <c r="QD1375" s="80"/>
      <c r="QE1375" s="80"/>
      <c r="QF1375" s="80"/>
      <c r="QG1375" s="80"/>
      <c r="QH1375" s="80"/>
      <c r="QI1375" s="80"/>
      <c r="QJ1375" s="80"/>
      <c r="QK1375" s="80"/>
      <c r="QL1375" s="80"/>
      <c r="QM1375" s="80"/>
      <c r="QN1375" s="80"/>
      <c r="QO1375" s="80"/>
      <c r="QP1375" s="80"/>
      <c r="QQ1375" s="80"/>
      <c r="QR1375" s="80"/>
      <c r="QS1375" s="80"/>
      <c r="QT1375" s="80"/>
      <c r="QU1375" s="80"/>
      <c r="QV1375" s="80"/>
      <c r="QW1375" s="80"/>
      <c r="QX1375" s="80"/>
      <c r="QY1375" s="80"/>
      <c r="QZ1375" s="80"/>
      <c r="RA1375" s="80"/>
      <c r="RB1375" s="80"/>
      <c r="RC1375" s="80"/>
      <c r="RD1375" s="80"/>
      <c r="RE1375" s="80"/>
      <c r="RF1375" s="80"/>
      <c r="RG1375" s="80"/>
      <c r="RH1375" s="80"/>
      <c r="RI1375" s="80"/>
      <c r="RJ1375" s="80"/>
      <c r="RK1375" s="80"/>
      <c r="RL1375" s="80"/>
      <c r="RM1375" s="80"/>
      <c r="RN1375" s="80"/>
      <c r="RO1375" s="80"/>
      <c r="RP1375" s="80"/>
      <c r="RQ1375" s="80"/>
      <c r="RR1375" s="80"/>
      <c r="RS1375" s="80"/>
      <c r="RT1375" s="80"/>
      <c r="RU1375" s="80"/>
      <c r="RV1375" s="80"/>
      <c r="RW1375" s="80"/>
      <c r="RX1375" s="80"/>
      <c r="RY1375" s="80"/>
      <c r="RZ1375" s="80"/>
      <c r="SA1375" s="80"/>
      <c r="SB1375" s="80"/>
      <c r="SC1375" s="80"/>
      <c r="SD1375" s="80"/>
      <c r="SE1375" s="80"/>
      <c r="SF1375" s="80"/>
      <c r="SG1375" s="80"/>
      <c r="SH1375" s="80"/>
      <c r="SI1375" s="80"/>
      <c r="SJ1375" s="80"/>
      <c r="SK1375" s="80"/>
      <c r="SL1375" s="80"/>
      <c r="SM1375" s="80"/>
      <c r="SN1375" s="80"/>
      <c r="SO1375" s="80"/>
      <c r="SP1375" s="80"/>
      <c r="SQ1375" s="80"/>
      <c r="SR1375" s="80"/>
      <c r="SS1375" s="80"/>
      <c r="ST1375" s="80"/>
      <c r="SU1375" s="80"/>
      <c r="SV1375" s="80"/>
      <c r="SW1375" s="80"/>
      <c r="SX1375" s="80"/>
      <c r="SY1375" s="80"/>
      <c r="SZ1375" s="80"/>
      <c r="TA1375" s="80"/>
      <c r="TB1375" s="80"/>
      <c r="TC1375" s="80"/>
      <c r="TD1375" s="80"/>
      <c r="TE1375" s="80"/>
      <c r="TF1375" s="80"/>
      <c r="TG1375" s="80"/>
      <c r="TH1375" s="80"/>
      <c r="TI1375" s="80"/>
      <c r="TJ1375" s="80"/>
      <c r="TK1375" s="80"/>
      <c r="TL1375" s="80"/>
      <c r="TM1375" s="80"/>
      <c r="TN1375" s="80"/>
      <c r="TO1375" s="80"/>
      <c r="TP1375" s="80"/>
      <c r="TQ1375" s="80"/>
      <c r="TR1375" s="80"/>
      <c r="TS1375" s="80"/>
      <c r="TT1375" s="80"/>
      <c r="TU1375" s="80"/>
      <c r="TV1375" s="80"/>
      <c r="TW1375" s="80"/>
      <c r="TX1375" s="80"/>
      <c r="TY1375" s="80"/>
      <c r="TZ1375" s="80"/>
      <c r="UA1375" s="80"/>
      <c r="UB1375" s="80"/>
      <c r="UC1375" s="80"/>
      <c r="UD1375" s="80"/>
      <c r="UE1375" s="80"/>
      <c r="UF1375" s="80"/>
      <c r="UG1375" s="80"/>
      <c r="UH1375" s="80"/>
      <c r="UI1375" s="80"/>
      <c r="UJ1375" s="80"/>
      <c r="UK1375" s="80"/>
      <c r="UL1375" s="80"/>
      <c r="UM1375" s="80"/>
      <c r="UN1375" s="80"/>
      <c r="UO1375" s="80"/>
      <c r="UP1375" s="80"/>
      <c r="UQ1375" s="80"/>
      <c r="UR1375" s="80"/>
      <c r="US1375" s="80"/>
      <c r="UT1375" s="80"/>
      <c r="UU1375" s="80"/>
      <c r="UV1375" s="80"/>
      <c r="UW1375" s="80"/>
      <c r="UX1375" s="80"/>
      <c r="UY1375" s="80"/>
      <c r="UZ1375" s="80"/>
      <c r="VA1375" s="80"/>
      <c r="VB1375" s="80"/>
      <c r="VC1375" s="80"/>
      <c r="VD1375" s="80"/>
      <c r="VE1375" s="80"/>
      <c r="VF1375" s="80"/>
      <c r="VG1375" s="80"/>
      <c r="VH1375" s="80"/>
      <c r="VI1375" s="80"/>
      <c r="VJ1375" s="80"/>
      <c r="VK1375" s="80"/>
      <c r="VL1375" s="80"/>
      <c r="VM1375" s="80"/>
      <c r="VN1375" s="80"/>
      <c r="VO1375" s="80"/>
      <c r="VP1375" s="80"/>
      <c r="VQ1375" s="80"/>
      <c r="VR1375" s="80"/>
      <c r="VS1375" s="80"/>
      <c r="VT1375" s="80"/>
      <c r="VU1375" s="80"/>
      <c r="VV1375" s="80"/>
      <c r="VW1375" s="80"/>
      <c r="VX1375" s="80"/>
      <c r="VY1375" s="80"/>
      <c r="VZ1375" s="80"/>
      <c r="WA1375" s="80"/>
      <c r="WB1375" s="80"/>
      <c r="WC1375" s="80"/>
      <c r="WD1375" s="80"/>
      <c r="WE1375" s="80"/>
      <c r="WF1375" s="80"/>
      <c r="WG1375" s="80"/>
      <c r="WH1375" s="80"/>
      <c r="WI1375" s="80"/>
      <c r="WJ1375" s="80"/>
      <c r="WK1375" s="80"/>
      <c r="WL1375" s="80"/>
      <c r="WM1375" s="80"/>
      <c r="WN1375" s="80"/>
      <c r="WO1375" s="80"/>
      <c r="WP1375" s="80"/>
      <c r="WQ1375" s="80"/>
      <c r="WR1375" s="80"/>
      <c r="WS1375" s="80"/>
      <c r="WT1375" s="80"/>
      <c r="WU1375" s="80"/>
      <c r="WV1375" s="80"/>
      <c r="WW1375" s="80"/>
      <c r="WX1375" s="80"/>
      <c r="WY1375" s="80"/>
      <c r="WZ1375" s="80"/>
      <c r="XA1375" s="80"/>
      <c r="XB1375" s="80"/>
      <c r="XC1375" s="80"/>
      <c r="XD1375" s="80"/>
      <c r="XE1375" s="80"/>
      <c r="XF1375" s="80"/>
      <c r="XG1375" s="80"/>
      <c r="XH1375" s="80"/>
      <c r="XI1375" s="80"/>
      <c r="XJ1375" s="80"/>
      <c r="XK1375" s="80"/>
      <c r="XL1375" s="80"/>
      <c r="XM1375" s="80"/>
      <c r="XN1375" s="80"/>
      <c r="XO1375" s="80"/>
      <c r="XP1375" s="80"/>
      <c r="XQ1375" s="80"/>
      <c r="XR1375" s="80"/>
      <c r="XS1375" s="80"/>
      <c r="XT1375" s="80"/>
      <c r="XU1375" s="80"/>
      <c r="XV1375" s="80"/>
      <c r="XW1375" s="80"/>
      <c r="XX1375" s="80"/>
      <c r="XY1375" s="80"/>
      <c r="XZ1375" s="80"/>
      <c r="YA1375" s="80"/>
      <c r="YB1375" s="80"/>
      <c r="YC1375" s="80"/>
      <c r="YD1375" s="80"/>
      <c r="YE1375" s="80"/>
      <c r="YF1375" s="80"/>
      <c r="YG1375" s="80"/>
      <c r="YH1375" s="80"/>
      <c r="YI1375" s="80"/>
      <c r="YJ1375" s="80"/>
      <c r="YK1375" s="80"/>
      <c r="YL1375" s="80"/>
      <c r="YM1375" s="80"/>
      <c r="YN1375" s="80"/>
      <c r="YO1375" s="80"/>
      <c r="YP1375" s="80"/>
      <c r="YQ1375" s="80"/>
      <c r="YR1375" s="80"/>
      <c r="YS1375" s="80"/>
      <c r="YT1375" s="80"/>
      <c r="YU1375" s="80"/>
      <c r="YV1375" s="80"/>
      <c r="YW1375" s="80"/>
      <c r="YX1375" s="80"/>
      <c r="YY1375" s="80"/>
      <c r="YZ1375" s="80"/>
      <c r="ZA1375" s="80"/>
      <c r="ZB1375" s="80"/>
      <c r="ZC1375" s="80"/>
      <c r="ZD1375" s="80"/>
      <c r="ZE1375" s="80"/>
      <c r="ZF1375" s="80"/>
      <c r="ZG1375" s="80"/>
      <c r="ZH1375" s="80"/>
      <c r="ZI1375" s="80"/>
      <c r="ZJ1375" s="80"/>
      <c r="ZK1375" s="80"/>
      <c r="ZL1375" s="80"/>
      <c r="ZM1375" s="80"/>
      <c r="ZN1375" s="80"/>
      <c r="ZO1375" s="80"/>
      <c r="ZP1375" s="80"/>
      <c r="ZQ1375" s="80"/>
      <c r="ZR1375" s="80"/>
      <c r="ZS1375" s="80"/>
      <c r="ZT1375" s="80"/>
      <c r="ZU1375" s="80"/>
      <c r="ZV1375" s="80"/>
      <c r="ZW1375" s="80"/>
      <c r="ZX1375" s="80"/>
      <c r="ZY1375" s="80"/>
      <c r="ZZ1375" s="80"/>
      <c r="AAA1375" s="80"/>
      <c r="AAB1375" s="80"/>
      <c r="AAC1375" s="80"/>
      <c r="AAD1375" s="80"/>
      <c r="AAE1375" s="80"/>
      <c r="AAF1375" s="80"/>
      <c r="AAG1375" s="80"/>
      <c r="AAH1375" s="80"/>
      <c r="AAI1375" s="80"/>
      <c r="AAJ1375" s="80"/>
      <c r="AAK1375" s="80"/>
      <c r="AAL1375" s="80"/>
      <c r="AAM1375" s="80"/>
      <c r="AAN1375" s="80"/>
      <c r="AAO1375" s="80"/>
      <c r="AAP1375" s="80"/>
      <c r="AAQ1375" s="80"/>
      <c r="AAR1375" s="80"/>
      <c r="AAS1375" s="80"/>
      <c r="AAT1375" s="80"/>
      <c r="AAU1375" s="80"/>
      <c r="AAV1375" s="80"/>
      <c r="AAW1375" s="80"/>
      <c r="AAX1375" s="80"/>
      <c r="AAY1375" s="80"/>
      <c r="AAZ1375" s="80"/>
      <c r="ABA1375" s="80"/>
      <c r="ABB1375" s="80"/>
      <c r="ABC1375" s="80"/>
      <c r="ABD1375" s="80"/>
      <c r="ABE1375" s="80"/>
      <c r="ABF1375" s="80"/>
      <c r="ABG1375" s="80"/>
      <c r="ABH1375" s="80"/>
      <c r="ABI1375" s="80"/>
      <c r="ABJ1375" s="80"/>
      <c r="ABK1375" s="80"/>
      <c r="ABL1375" s="80"/>
      <c r="ABM1375" s="80"/>
      <c r="ABN1375" s="80"/>
      <c r="ABO1375" s="80"/>
      <c r="ABP1375" s="80"/>
      <c r="ABQ1375" s="80"/>
      <c r="ABR1375" s="80"/>
      <c r="ABS1375" s="80"/>
      <c r="ABT1375" s="80"/>
      <c r="ABU1375" s="80"/>
      <c r="ABV1375" s="80"/>
      <c r="ABW1375" s="80"/>
      <c r="ABX1375" s="80"/>
      <c r="ABY1375" s="80"/>
      <c r="ABZ1375" s="80"/>
      <c r="ACA1375" s="80"/>
      <c r="ACB1375" s="80"/>
      <c r="ACC1375" s="80"/>
      <c r="ACD1375" s="80"/>
      <c r="ACE1375" s="80"/>
      <c r="ACF1375" s="80"/>
      <c r="ACG1375" s="80"/>
      <c r="ACH1375" s="80"/>
      <c r="ACI1375" s="80"/>
      <c r="ACJ1375" s="80"/>
      <c r="ACK1375" s="80"/>
      <c r="ACL1375" s="80"/>
      <c r="ACM1375" s="80"/>
      <c r="ACN1375" s="80"/>
      <c r="ACO1375" s="80"/>
      <c r="ACP1375" s="80"/>
      <c r="ACQ1375" s="80"/>
      <c r="ACR1375" s="80"/>
      <c r="ACS1375" s="80"/>
      <c r="ACT1375" s="80"/>
      <c r="ACU1375" s="80"/>
      <c r="ACV1375" s="80"/>
      <c r="ACW1375" s="80"/>
      <c r="ACX1375" s="80"/>
      <c r="ACY1375" s="80"/>
      <c r="ACZ1375" s="80"/>
      <c r="ADA1375" s="80"/>
      <c r="ADB1375" s="80"/>
      <c r="ADC1375" s="80"/>
      <c r="ADD1375" s="80"/>
      <c r="ADE1375" s="80"/>
      <c r="ADF1375" s="80"/>
      <c r="ADG1375" s="80"/>
      <c r="ADH1375" s="80"/>
      <c r="ADI1375" s="80"/>
      <c r="ADJ1375" s="80"/>
      <c r="ADK1375" s="80"/>
      <c r="ADL1375" s="80"/>
      <c r="ADM1375" s="80"/>
      <c r="ADN1375" s="80"/>
      <c r="ADO1375" s="80"/>
      <c r="ADP1375" s="80"/>
      <c r="ADQ1375" s="80"/>
      <c r="ADR1375" s="80"/>
      <c r="ADS1375" s="80"/>
      <c r="ADT1375" s="80"/>
      <c r="ADU1375" s="80"/>
      <c r="ADV1375" s="80"/>
      <c r="ADW1375" s="80"/>
      <c r="ADX1375" s="80"/>
      <c r="ADY1375" s="80"/>
      <c r="ADZ1375" s="80"/>
      <c r="AEA1375" s="80"/>
      <c r="AEB1375" s="80"/>
      <c r="AEC1375" s="80"/>
      <c r="AED1375" s="80"/>
      <c r="AEE1375" s="80"/>
      <c r="AEF1375" s="80"/>
      <c r="AEG1375" s="80"/>
      <c r="AEH1375" s="80"/>
      <c r="AEI1375" s="80"/>
      <c r="AEJ1375" s="80"/>
      <c r="AEK1375" s="80"/>
      <c r="AEL1375" s="80"/>
      <c r="AEM1375" s="80"/>
      <c r="AEN1375" s="80"/>
      <c r="AEO1375" s="80"/>
      <c r="AEP1375" s="80"/>
      <c r="AEQ1375" s="80"/>
      <c r="AER1375" s="80"/>
      <c r="AES1375" s="80"/>
      <c r="AET1375" s="80"/>
      <c r="AEU1375" s="80"/>
      <c r="AEV1375" s="80"/>
      <c r="AEW1375" s="80"/>
      <c r="AEX1375" s="80"/>
      <c r="AEY1375" s="80"/>
      <c r="AEZ1375" s="80"/>
      <c r="AFA1375" s="80"/>
      <c r="AFB1375" s="80"/>
      <c r="AFC1375" s="80"/>
      <c r="AFD1375" s="80"/>
      <c r="AFE1375" s="80"/>
      <c r="AFF1375" s="80"/>
      <c r="AFG1375" s="80"/>
      <c r="AFH1375" s="80"/>
      <c r="AFI1375" s="80"/>
      <c r="AFJ1375" s="80"/>
      <c r="AFK1375" s="80"/>
      <c r="AFL1375" s="80"/>
      <c r="AFM1375" s="80"/>
      <c r="AFN1375" s="80"/>
      <c r="AFO1375" s="80"/>
      <c r="AFP1375" s="80"/>
      <c r="AFQ1375" s="80"/>
      <c r="AFR1375" s="80"/>
      <c r="AFS1375" s="80"/>
      <c r="AFT1375" s="80"/>
      <c r="AFU1375" s="80"/>
      <c r="AFV1375" s="80"/>
      <c r="AFW1375" s="80"/>
      <c r="AFX1375" s="80"/>
      <c r="AFY1375" s="80"/>
      <c r="AFZ1375" s="80"/>
      <c r="AGA1375" s="80"/>
      <c r="AGB1375" s="80"/>
      <c r="AGC1375" s="80"/>
      <c r="AGD1375" s="80"/>
      <c r="AGE1375" s="80"/>
      <c r="AGF1375" s="80"/>
      <c r="AGG1375" s="80"/>
      <c r="AGH1375" s="80"/>
      <c r="AGI1375" s="80"/>
      <c r="AGJ1375" s="80"/>
      <c r="AGK1375" s="80"/>
      <c r="AGL1375" s="80"/>
      <c r="AGM1375" s="80"/>
      <c r="AGN1375" s="80"/>
      <c r="AGO1375" s="80"/>
      <c r="AGP1375" s="80"/>
      <c r="AGQ1375" s="80"/>
      <c r="AGR1375" s="80"/>
      <c r="AGS1375" s="80"/>
      <c r="AGT1375" s="80"/>
      <c r="AGU1375" s="80"/>
      <c r="AGV1375" s="80"/>
      <c r="AGW1375" s="80"/>
      <c r="AGX1375" s="80"/>
      <c r="AGY1375" s="80"/>
      <c r="AGZ1375" s="80"/>
      <c r="AHA1375" s="80"/>
      <c r="AHB1375" s="80"/>
      <c r="AHC1375" s="80"/>
      <c r="AHD1375" s="80"/>
      <c r="AHE1375" s="80"/>
      <c r="AHF1375" s="80"/>
      <c r="AHG1375" s="80"/>
      <c r="AHH1375" s="80"/>
      <c r="AHI1375" s="80"/>
      <c r="AHJ1375" s="80"/>
      <c r="AHK1375" s="80"/>
      <c r="AHL1375" s="80"/>
      <c r="AHM1375" s="80"/>
      <c r="AHN1375" s="80"/>
      <c r="AHO1375" s="80"/>
      <c r="AHP1375" s="80"/>
      <c r="AHQ1375" s="80"/>
      <c r="AHR1375" s="80"/>
      <c r="AHS1375" s="80"/>
      <c r="AHT1375" s="80"/>
      <c r="AHU1375" s="80"/>
      <c r="AHV1375" s="80"/>
      <c r="AHW1375" s="80"/>
      <c r="AHX1375" s="80"/>
      <c r="AHY1375" s="80"/>
      <c r="AHZ1375" s="80"/>
      <c r="AIA1375" s="80"/>
      <c r="AIB1375" s="80"/>
      <c r="AIC1375" s="80"/>
      <c r="AID1375" s="80"/>
      <c r="AIE1375" s="80"/>
      <c r="AIF1375" s="80"/>
      <c r="AIG1375" s="80"/>
      <c r="AIH1375" s="80"/>
      <c r="AII1375" s="80"/>
      <c r="AIJ1375" s="80"/>
      <c r="AIK1375" s="80"/>
      <c r="AIL1375" s="80"/>
      <c r="AIM1375" s="80"/>
      <c r="AIN1375" s="80"/>
      <c r="AIO1375" s="80"/>
      <c r="AIP1375" s="80"/>
      <c r="AIQ1375" s="80"/>
      <c r="AIR1375" s="80"/>
      <c r="AIS1375" s="80"/>
      <c r="AIT1375" s="80"/>
      <c r="AIU1375" s="80"/>
      <c r="AIV1375" s="80"/>
      <c r="AIW1375" s="80"/>
      <c r="AIX1375" s="80"/>
      <c r="AIY1375" s="80"/>
      <c r="AIZ1375" s="80"/>
      <c r="AJA1375" s="80"/>
      <c r="AJB1375" s="80"/>
      <c r="AJC1375" s="80"/>
      <c r="AJD1375" s="80"/>
      <c r="AJE1375" s="80"/>
      <c r="AJF1375" s="80"/>
      <c r="AJG1375" s="80"/>
      <c r="AJH1375" s="80"/>
      <c r="AJI1375" s="80"/>
      <c r="AJJ1375" s="80"/>
      <c r="AJK1375" s="80"/>
      <c r="AJL1375" s="80"/>
      <c r="AJM1375" s="80"/>
      <c r="AJN1375" s="80"/>
      <c r="AJO1375" s="80"/>
      <c r="AJP1375" s="80"/>
      <c r="AJQ1375" s="80"/>
      <c r="AJR1375" s="80"/>
      <c r="AJS1375" s="80"/>
      <c r="AJT1375" s="80"/>
      <c r="AJU1375" s="80"/>
      <c r="AJV1375" s="80"/>
      <c r="AJW1375" s="80"/>
      <c r="AJX1375" s="80"/>
      <c r="AJY1375" s="80"/>
      <c r="AJZ1375" s="80"/>
      <c r="AKA1375" s="80"/>
      <c r="AKB1375" s="80"/>
      <c r="AKC1375" s="80"/>
      <c r="AKD1375" s="80"/>
      <c r="AKE1375" s="80"/>
      <c r="AKF1375" s="80"/>
      <c r="AKG1375" s="80"/>
      <c r="AKH1375" s="80"/>
      <c r="AKI1375" s="80"/>
      <c r="AKJ1375" s="80"/>
      <c r="AKK1375" s="80"/>
      <c r="AKL1375" s="80"/>
      <c r="AKM1375" s="80"/>
      <c r="AKN1375" s="80"/>
      <c r="AKO1375" s="80"/>
      <c r="AKP1375" s="80"/>
      <c r="AKQ1375" s="80"/>
      <c r="AKR1375" s="80"/>
      <c r="AKS1375" s="80"/>
      <c r="AKT1375" s="80"/>
      <c r="AKU1375" s="80"/>
      <c r="AKV1375" s="80"/>
      <c r="AKW1375" s="80"/>
      <c r="AKX1375" s="80"/>
      <c r="AKY1375" s="80"/>
      <c r="AKZ1375" s="80"/>
      <c r="ALA1375" s="80"/>
      <c r="ALB1375" s="80"/>
      <c r="ALC1375" s="80"/>
      <c r="ALD1375" s="80"/>
      <c r="ALE1375" s="80"/>
      <c r="ALF1375" s="80"/>
      <c r="ALG1375" s="80"/>
      <c r="ALH1375" s="80"/>
      <c r="ALI1375" s="80"/>
      <c r="ALJ1375" s="80"/>
      <c r="ALK1375" s="80"/>
      <c r="ALL1375" s="80"/>
      <c r="ALM1375" s="80"/>
      <c r="ALN1375" s="80"/>
      <c r="ALO1375" s="80"/>
      <c r="ALP1375" s="80"/>
      <c r="ALQ1375" s="80"/>
      <c r="ALR1375" s="80"/>
      <c r="ALS1375" s="80"/>
      <c r="ALT1375" s="80"/>
      <c r="ALU1375" s="80"/>
      <c r="ALV1375" s="80"/>
      <c r="ALW1375" s="80"/>
      <c r="ALX1375" s="80"/>
      <c r="ALY1375" s="80"/>
      <c r="ALZ1375" s="80"/>
      <c r="AMA1375" s="80"/>
      <c r="AMB1375" s="80"/>
      <c r="AMC1375" s="80"/>
      <c r="AMD1375" s="80"/>
      <c r="AME1375" s="80"/>
      <c r="AMF1375" s="80"/>
      <c r="AMG1375" s="80"/>
      <c r="AMH1375" s="80"/>
      <c r="AMI1375" s="80"/>
      <c r="AMJ1375" s="80"/>
      <c r="AMK1375" s="80"/>
    </row>
    <row r="1376" spans="1:1025" s="61" customFormat="1" x14ac:dyDescent="0.3">
      <c r="A1376" s="133"/>
      <c r="B1376" s="1"/>
      <c r="C1376" s="32"/>
      <c r="D1376" s="62" t="s">
        <v>381</v>
      </c>
      <c r="E1376" s="32"/>
      <c r="F1376" s="32"/>
      <c r="G1376" s="32"/>
      <c r="H1376" s="32"/>
      <c r="I1376" s="26"/>
      <c r="J1376" s="32"/>
      <c r="K1376" s="27"/>
      <c r="L1376" s="26">
        <f>SUM(L1377:L1387)</f>
        <v>4593794.0755000003</v>
      </c>
      <c r="M1376" s="30">
        <f>SUM(M1377:M1387)</f>
        <v>449212.11199999991</v>
      </c>
      <c r="N1376" s="30">
        <f>SUM(N1377:N1387)</f>
        <v>5043006.1875</v>
      </c>
      <c r="O1376" s="30"/>
      <c r="P1376" s="147"/>
      <c r="Q1376" s="30"/>
      <c r="R1376" s="30"/>
      <c r="S1376" s="30"/>
      <c r="T1376" s="47"/>
    </row>
    <row r="1377" spans="1:20" ht="37.5" x14ac:dyDescent="0.3">
      <c r="C1377" s="144">
        <v>1</v>
      </c>
      <c r="D1377" s="63" t="s">
        <v>382</v>
      </c>
      <c r="E1377" s="144">
        <v>1985</v>
      </c>
      <c r="F1377" s="144"/>
      <c r="G1377" s="144" t="s">
        <v>83</v>
      </c>
      <c r="H1377" s="144">
        <v>5</v>
      </c>
      <c r="I1377" s="142">
        <v>9753.5</v>
      </c>
      <c r="J1377" s="144">
        <v>5581.2</v>
      </c>
      <c r="K1377" s="64" t="s">
        <v>42</v>
      </c>
      <c r="L1377" s="142">
        <f t="shared" ref="L1377:L1387" si="145">I1377*O1377</f>
        <v>1441664.835</v>
      </c>
      <c r="M1377" s="147">
        <f t="shared" ref="M1377:M1387" si="146">I1377*P1377</f>
        <v>145424.685</v>
      </c>
      <c r="N1377" s="147">
        <f t="shared" ref="N1377:N1387" si="147">L1377+M1377</f>
        <v>1587089.52</v>
      </c>
      <c r="O1377" s="147">
        <v>147.81</v>
      </c>
      <c r="P1377" s="147">
        <v>14.91</v>
      </c>
      <c r="Q1377" s="30"/>
      <c r="R1377" s="147"/>
      <c r="S1377" s="146" t="s">
        <v>37</v>
      </c>
      <c r="T1377" s="146" t="s">
        <v>265</v>
      </c>
    </row>
    <row r="1378" spans="1:20" ht="37.5" x14ac:dyDescent="0.3">
      <c r="C1378" s="144">
        <v>2</v>
      </c>
      <c r="D1378" s="63" t="s">
        <v>383</v>
      </c>
      <c r="E1378" s="144">
        <v>1994</v>
      </c>
      <c r="F1378" s="144"/>
      <c r="G1378" s="144" t="s">
        <v>63</v>
      </c>
      <c r="H1378" s="144">
        <v>2</v>
      </c>
      <c r="I1378" s="142">
        <v>826.3</v>
      </c>
      <c r="J1378" s="144">
        <v>481.9</v>
      </c>
      <c r="K1378" s="64" t="s">
        <v>42</v>
      </c>
      <c r="L1378" s="142">
        <f t="shared" si="145"/>
        <v>138405.25</v>
      </c>
      <c r="M1378" s="147">
        <f t="shared" si="146"/>
        <v>12609.338</v>
      </c>
      <c r="N1378" s="147">
        <f t="shared" si="147"/>
        <v>151014.58799999999</v>
      </c>
      <c r="O1378" s="147">
        <v>167.5</v>
      </c>
      <c r="P1378" s="147">
        <v>15.26</v>
      </c>
      <c r="Q1378" s="30"/>
      <c r="R1378" s="147"/>
      <c r="S1378" s="146" t="s">
        <v>37</v>
      </c>
      <c r="T1378" s="146" t="s">
        <v>265</v>
      </c>
    </row>
    <row r="1379" spans="1:20" ht="37.5" x14ac:dyDescent="0.3">
      <c r="C1379" s="144">
        <v>3</v>
      </c>
      <c r="D1379" s="63" t="s">
        <v>384</v>
      </c>
      <c r="E1379" s="144">
        <v>1983</v>
      </c>
      <c r="F1379" s="144"/>
      <c r="G1379" s="144" t="s">
        <v>34</v>
      </c>
      <c r="H1379" s="144">
        <v>3</v>
      </c>
      <c r="I1379" s="142">
        <v>2012.06</v>
      </c>
      <c r="J1379" s="144">
        <v>952.2</v>
      </c>
      <c r="K1379" s="64" t="s">
        <v>42</v>
      </c>
      <c r="L1379" s="142">
        <f t="shared" si="145"/>
        <v>302714.42699999997</v>
      </c>
      <c r="M1379" s="147">
        <f t="shared" si="146"/>
        <v>30100.417600000001</v>
      </c>
      <c r="N1379" s="147">
        <f t="shared" si="147"/>
        <v>332814.84459999995</v>
      </c>
      <c r="O1379" s="147">
        <v>150.44999999999999</v>
      </c>
      <c r="P1379" s="147">
        <v>14.96</v>
      </c>
      <c r="Q1379" s="30"/>
      <c r="R1379" s="147"/>
      <c r="S1379" s="146" t="s">
        <v>37</v>
      </c>
      <c r="T1379" s="146" t="s">
        <v>265</v>
      </c>
    </row>
    <row r="1380" spans="1:20" ht="37.5" x14ac:dyDescent="0.3">
      <c r="C1380" s="144">
        <v>4</v>
      </c>
      <c r="D1380" s="63" t="s">
        <v>385</v>
      </c>
      <c r="E1380" s="144">
        <v>1983</v>
      </c>
      <c r="F1380" s="144"/>
      <c r="G1380" s="144" t="s">
        <v>34</v>
      </c>
      <c r="H1380" s="144">
        <v>3</v>
      </c>
      <c r="I1380" s="142">
        <v>1604.89</v>
      </c>
      <c r="J1380" s="144">
        <v>949.7</v>
      </c>
      <c r="K1380" s="64" t="s">
        <v>42</v>
      </c>
      <c r="L1380" s="142">
        <f t="shared" si="145"/>
        <v>241455.70050000001</v>
      </c>
      <c r="M1380" s="147">
        <f t="shared" si="146"/>
        <v>24009.154400000003</v>
      </c>
      <c r="N1380" s="147">
        <f t="shared" si="147"/>
        <v>265464.85490000003</v>
      </c>
      <c r="O1380" s="147">
        <v>150.44999999999999</v>
      </c>
      <c r="P1380" s="147">
        <v>14.96</v>
      </c>
      <c r="Q1380" s="30"/>
      <c r="R1380" s="147"/>
      <c r="S1380" s="146" t="s">
        <v>37</v>
      </c>
      <c r="T1380" s="146" t="s">
        <v>265</v>
      </c>
    </row>
    <row r="1381" spans="1:20" ht="37.5" x14ac:dyDescent="0.3">
      <c r="C1381" s="144">
        <v>5</v>
      </c>
      <c r="D1381" s="63" t="s">
        <v>386</v>
      </c>
      <c r="E1381" s="144">
        <v>1988</v>
      </c>
      <c r="F1381" s="144"/>
      <c r="G1381" s="144" t="s">
        <v>83</v>
      </c>
      <c r="H1381" s="144">
        <v>5</v>
      </c>
      <c r="I1381" s="142">
        <v>8367.2999999999993</v>
      </c>
      <c r="J1381" s="144">
        <v>5226.3</v>
      </c>
      <c r="K1381" s="64" t="s">
        <v>42</v>
      </c>
      <c r="L1381" s="142">
        <f t="shared" si="145"/>
        <v>1236770.6129999999</v>
      </c>
      <c r="M1381" s="147">
        <f t="shared" si="146"/>
        <v>124756.44299999998</v>
      </c>
      <c r="N1381" s="147">
        <f t="shared" si="147"/>
        <v>1361527.0559999999</v>
      </c>
      <c r="O1381" s="147">
        <v>147.81</v>
      </c>
      <c r="P1381" s="147">
        <v>14.91</v>
      </c>
      <c r="Q1381" s="30"/>
      <c r="R1381" s="147"/>
      <c r="S1381" s="146" t="s">
        <v>37</v>
      </c>
      <c r="T1381" s="146" t="s">
        <v>265</v>
      </c>
    </row>
    <row r="1382" spans="1:20" ht="37.5" x14ac:dyDescent="0.3">
      <c r="C1382" s="144">
        <v>6</v>
      </c>
      <c r="D1382" s="63" t="s">
        <v>387</v>
      </c>
      <c r="E1382" s="144">
        <v>1980</v>
      </c>
      <c r="F1382" s="144"/>
      <c r="G1382" s="144" t="s">
        <v>63</v>
      </c>
      <c r="H1382" s="144">
        <v>2</v>
      </c>
      <c r="I1382" s="142">
        <v>1193.8</v>
      </c>
      <c r="J1382" s="144">
        <v>713.7</v>
      </c>
      <c r="K1382" s="64" t="s">
        <v>42</v>
      </c>
      <c r="L1382" s="142">
        <f t="shared" si="145"/>
        <v>199961.5</v>
      </c>
      <c r="M1382" s="147">
        <f t="shared" si="146"/>
        <v>18217.387999999999</v>
      </c>
      <c r="N1382" s="147">
        <f t="shared" si="147"/>
        <v>218178.88800000001</v>
      </c>
      <c r="O1382" s="147">
        <v>167.5</v>
      </c>
      <c r="P1382" s="147">
        <v>15.26</v>
      </c>
      <c r="Q1382" s="30"/>
      <c r="R1382" s="147"/>
      <c r="S1382" s="146" t="s">
        <v>37</v>
      </c>
      <c r="T1382" s="146" t="s">
        <v>265</v>
      </c>
    </row>
    <row r="1383" spans="1:20" ht="37.5" x14ac:dyDescent="0.3">
      <c r="C1383" s="144">
        <v>7</v>
      </c>
      <c r="D1383" s="63" t="s">
        <v>388</v>
      </c>
      <c r="E1383" s="144">
        <v>1988</v>
      </c>
      <c r="F1383" s="144"/>
      <c r="G1383" s="144" t="s">
        <v>63</v>
      </c>
      <c r="H1383" s="144">
        <v>2</v>
      </c>
      <c r="I1383" s="142">
        <v>1204.7</v>
      </c>
      <c r="J1383" s="144">
        <v>748.1</v>
      </c>
      <c r="K1383" s="64" t="s">
        <v>42</v>
      </c>
      <c r="L1383" s="142">
        <f t="shared" si="145"/>
        <v>201787.25</v>
      </c>
      <c r="M1383" s="147">
        <f t="shared" si="146"/>
        <v>18383.722000000002</v>
      </c>
      <c r="N1383" s="147">
        <f t="shared" si="147"/>
        <v>220170.97200000001</v>
      </c>
      <c r="O1383" s="147">
        <v>167.5</v>
      </c>
      <c r="P1383" s="147">
        <v>15.26</v>
      </c>
      <c r="Q1383" s="30"/>
      <c r="R1383" s="147"/>
      <c r="S1383" s="146" t="s">
        <v>37</v>
      </c>
      <c r="T1383" s="146" t="s">
        <v>265</v>
      </c>
    </row>
    <row r="1384" spans="1:20" ht="37.5" x14ac:dyDescent="0.3">
      <c r="C1384" s="144">
        <v>8</v>
      </c>
      <c r="D1384" s="63" t="s">
        <v>389</v>
      </c>
      <c r="E1384" s="144">
        <v>1989</v>
      </c>
      <c r="F1384" s="144"/>
      <c r="G1384" s="144" t="s">
        <v>63</v>
      </c>
      <c r="H1384" s="144">
        <v>2</v>
      </c>
      <c r="I1384" s="142">
        <v>1260.2</v>
      </c>
      <c r="J1384" s="144">
        <v>725.3</v>
      </c>
      <c r="K1384" s="64" t="s">
        <v>42</v>
      </c>
      <c r="L1384" s="142">
        <f t="shared" si="145"/>
        <v>211083.5</v>
      </c>
      <c r="M1384" s="147">
        <f t="shared" si="146"/>
        <v>19230.652000000002</v>
      </c>
      <c r="N1384" s="147">
        <f t="shared" si="147"/>
        <v>230314.152</v>
      </c>
      <c r="O1384" s="147">
        <v>167.5</v>
      </c>
      <c r="P1384" s="147">
        <v>15.26</v>
      </c>
      <c r="Q1384" s="30"/>
      <c r="R1384" s="147"/>
      <c r="S1384" s="146" t="s">
        <v>37</v>
      </c>
      <c r="T1384" s="146" t="s">
        <v>265</v>
      </c>
    </row>
    <row r="1385" spans="1:20" ht="37.5" x14ac:dyDescent="0.3">
      <c r="C1385" s="144">
        <v>9</v>
      </c>
      <c r="D1385" s="63" t="s">
        <v>390</v>
      </c>
      <c r="E1385" s="144">
        <v>1990</v>
      </c>
      <c r="F1385" s="144"/>
      <c r="G1385" s="144" t="s">
        <v>63</v>
      </c>
      <c r="H1385" s="144">
        <v>2</v>
      </c>
      <c r="I1385" s="142">
        <v>1244.9000000000001</v>
      </c>
      <c r="J1385" s="144">
        <v>741.4</v>
      </c>
      <c r="K1385" s="64" t="s">
        <v>42</v>
      </c>
      <c r="L1385" s="142">
        <f t="shared" si="145"/>
        <v>208520.75000000003</v>
      </c>
      <c r="M1385" s="147">
        <f t="shared" si="146"/>
        <v>18997.174000000003</v>
      </c>
      <c r="N1385" s="147">
        <f t="shared" si="147"/>
        <v>227517.92400000003</v>
      </c>
      <c r="O1385" s="147">
        <v>167.5</v>
      </c>
      <c r="P1385" s="147">
        <v>15.26</v>
      </c>
      <c r="Q1385" s="30"/>
      <c r="R1385" s="147"/>
      <c r="S1385" s="146" t="s">
        <v>37</v>
      </c>
      <c r="T1385" s="146" t="s">
        <v>265</v>
      </c>
    </row>
    <row r="1386" spans="1:20" ht="37.5" x14ac:dyDescent="0.3">
      <c r="C1386" s="144">
        <v>10</v>
      </c>
      <c r="D1386" s="63" t="s">
        <v>391</v>
      </c>
      <c r="E1386" s="144">
        <v>1990</v>
      </c>
      <c r="F1386" s="144"/>
      <c r="G1386" s="144" t="s">
        <v>63</v>
      </c>
      <c r="H1386" s="144">
        <v>2</v>
      </c>
      <c r="I1386" s="142">
        <v>1261.8</v>
      </c>
      <c r="J1386" s="144">
        <v>778.9</v>
      </c>
      <c r="K1386" s="64" t="s">
        <v>42</v>
      </c>
      <c r="L1386" s="142">
        <f t="shared" si="145"/>
        <v>211351.5</v>
      </c>
      <c r="M1386" s="147">
        <f t="shared" si="146"/>
        <v>19255.067999999999</v>
      </c>
      <c r="N1386" s="147">
        <f t="shared" si="147"/>
        <v>230606.568</v>
      </c>
      <c r="O1386" s="147">
        <v>167.5</v>
      </c>
      <c r="P1386" s="147">
        <v>15.26</v>
      </c>
      <c r="Q1386" s="30"/>
      <c r="R1386" s="147"/>
      <c r="S1386" s="146" t="s">
        <v>37</v>
      </c>
      <c r="T1386" s="146" t="s">
        <v>265</v>
      </c>
    </row>
    <row r="1387" spans="1:20" ht="37.5" x14ac:dyDescent="0.3">
      <c r="C1387" s="144">
        <v>11</v>
      </c>
      <c r="D1387" s="63" t="s">
        <v>392</v>
      </c>
      <c r="E1387" s="144">
        <v>1989</v>
      </c>
      <c r="F1387" s="144"/>
      <c r="G1387" s="144" t="s">
        <v>63</v>
      </c>
      <c r="H1387" s="144">
        <v>2</v>
      </c>
      <c r="I1387" s="142">
        <v>1194.5</v>
      </c>
      <c r="J1387" s="144">
        <v>781.7</v>
      </c>
      <c r="K1387" s="64" t="s">
        <v>42</v>
      </c>
      <c r="L1387" s="142">
        <f t="shared" si="145"/>
        <v>200078.75</v>
      </c>
      <c r="M1387" s="147">
        <f t="shared" si="146"/>
        <v>18228.07</v>
      </c>
      <c r="N1387" s="147">
        <f t="shared" si="147"/>
        <v>218306.82</v>
      </c>
      <c r="O1387" s="147">
        <v>167.5</v>
      </c>
      <c r="P1387" s="147">
        <v>15.26</v>
      </c>
      <c r="Q1387" s="30"/>
      <c r="R1387" s="147"/>
      <c r="S1387" s="146" t="s">
        <v>37</v>
      </c>
      <c r="T1387" s="146" t="s">
        <v>265</v>
      </c>
    </row>
    <row r="1388" spans="1:20" s="61" customFormat="1" ht="37.5" x14ac:dyDescent="0.3">
      <c r="A1388" s="133"/>
      <c r="B1388" s="1"/>
      <c r="C1388" s="32"/>
      <c r="D1388" s="62" t="s">
        <v>137</v>
      </c>
      <c r="E1388" s="32"/>
      <c r="F1388" s="32"/>
      <c r="G1388" s="32"/>
      <c r="H1388" s="32"/>
      <c r="I1388" s="26"/>
      <c r="J1388" s="32"/>
      <c r="K1388" s="27"/>
      <c r="L1388" s="26">
        <f>SUM(L1389:L1394)</f>
        <v>1107739.855</v>
      </c>
      <c r="M1388" s="30">
        <f>SUM(M1389:M1394)</f>
        <v>101760.89479999999</v>
      </c>
      <c r="N1388" s="30">
        <f>SUM(N1389:N1394)</f>
        <v>1209500.7497999999</v>
      </c>
      <c r="O1388" s="30"/>
      <c r="P1388" s="147"/>
      <c r="Q1388" s="30"/>
      <c r="R1388" s="30"/>
      <c r="S1388" s="30"/>
      <c r="T1388" s="47"/>
    </row>
    <row r="1389" spans="1:20" ht="37.5" x14ac:dyDescent="0.3">
      <c r="C1389" s="144">
        <v>1</v>
      </c>
      <c r="D1389" s="63" t="s">
        <v>393</v>
      </c>
      <c r="E1389" s="144">
        <v>1986</v>
      </c>
      <c r="F1389" s="144"/>
      <c r="G1389" s="144" t="s">
        <v>34</v>
      </c>
      <c r="H1389" s="144">
        <v>2</v>
      </c>
      <c r="I1389" s="142">
        <v>1474.5</v>
      </c>
      <c r="J1389" s="144">
        <v>799.5</v>
      </c>
      <c r="K1389" s="64" t="s">
        <v>42</v>
      </c>
      <c r="L1389" s="142">
        <f t="shared" ref="L1389:L1394" si="148">I1389*O1389</f>
        <v>241582.08000000002</v>
      </c>
      <c r="M1389" s="147">
        <f t="shared" ref="M1389:M1394" si="149">I1389*P1389</f>
        <v>22412.399999999998</v>
      </c>
      <c r="N1389" s="147">
        <f t="shared" ref="N1389:N1394" si="150">L1389+M1389</f>
        <v>263994.48000000004</v>
      </c>
      <c r="O1389" s="147">
        <v>163.84</v>
      </c>
      <c r="P1389" s="147">
        <v>15.2</v>
      </c>
      <c r="Q1389" s="30"/>
      <c r="R1389" s="147"/>
      <c r="S1389" s="146" t="s">
        <v>37</v>
      </c>
      <c r="T1389" s="146" t="s">
        <v>265</v>
      </c>
    </row>
    <row r="1390" spans="1:20" ht="37.5" x14ac:dyDescent="0.3">
      <c r="C1390" s="144">
        <v>2</v>
      </c>
      <c r="D1390" s="63" t="s">
        <v>394</v>
      </c>
      <c r="E1390" s="144">
        <v>1981</v>
      </c>
      <c r="F1390" s="144"/>
      <c r="G1390" s="144" t="s">
        <v>34</v>
      </c>
      <c r="H1390" s="144">
        <v>2</v>
      </c>
      <c r="I1390" s="142">
        <v>1553.9</v>
      </c>
      <c r="J1390" s="144">
        <v>625.20000000000005</v>
      </c>
      <c r="K1390" s="64" t="s">
        <v>42</v>
      </c>
      <c r="L1390" s="142">
        <f t="shared" si="148"/>
        <v>254451.12500000003</v>
      </c>
      <c r="M1390" s="147">
        <f t="shared" si="149"/>
        <v>23619.279999999999</v>
      </c>
      <c r="N1390" s="147">
        <f t="shared" si="150"/>
        <v>278070.40500000003</v>
      </c>
      <c r="O1390" s="147">
        <v>163.75</v>
      </c>
      <c r="P1390" s="147">
        <v>15.2</v>
      </c>
      <c r="Q1390" s="30"/>
      <c r="R1390" s="147"/>
      <c r="S1390" s="146" t="s">
        <v>37</v>
      </c>
      <c r="T1390" s="146" t="s">
        <v>265</v>
      </c>
    </row>
    <row r="1391" spans="1:20" ht="37.5" x14ac:dyDescent="0.3">
      <c r="C1391" s="144">
        <v>3</v>
      </c>
      <c r="D1391" s="63" t="s">
        <v>395</v>
      </c>
      <c r="E1391" s="144">
        <v>1981</v>
      </c>
      <c r="F1391" s="144"/>
      <c r="G1391" s="144" t="s">
        <v>63</v>
      </c>
      <c r="H1391" s="144">
        <v>2</v>
      </c>
      <c r="I1391" s="142">
        <v>427.4</v>
      </c>
      <c r="J1391" s="144">
        <v>243.8</v>
      </c>
      <c r="K1391" s="64" t="s">
        <v>42</v>
      </c>
      <c r="L1391" s="142">
        <f t="shared" si="148"/>
        <v>71589.5</v>
      </c>
      <c r="M1391" s="147">
        <f t="shared" si="149"/>
        <v>6522.1239999999998</v>
      </c>
      <c r="N1391" s="147">
        <f t="shared" si="150"/>
        <v>78111.623999999996</v>
      </c>
      <c r="O1391" s="147">
        <v>167.5</v>
      </c>
      <c r="P1391" s="147">
        <v>15.26</v>
      </c>
      <c r="Q1391" s="30"/>
      <c r="R1391" s="147"/>
      <c r="S1391" s="146" t="s">
        <v>37</v>
      </c>
      <c r="T1391" s="146" t="s">
        <v>265</v>
      </c>
    </row>
    <row r="1392" spans="1:20" ht="37.5" x14ac:dyDescent="0.3">
      <c r="C1392" s="144">
        <v>4</v>
      </c>
      <c r="D1392" s="63" t="s">
        <v>396</v>
      </c>
      <c r="E1392" s="144">
        <v>1983</v>
      </c>
      <c r="F1392" s="144"/>
      <c r="G1392" s="144" t="s">
        <v>63</v>
      </c>
      <c r="H1392" s="144">
        <v>2</v>
      </c>
      <c r="I1392" s="142">
        <v>836.28</v>
      </c>
      <c r="J1392" s="144">
        <v>468</v>
      </c>
      <c r="K1392" s="64" t="s">
        <v>42</v>
      </c>
      <c r="L1392" s="142">
        <f t="shared" si="148"/>
        <v>140076.9</v>
      </c>
      <c r="M1392" s="147">
        <f t="shared" si="149"/>
        <v>12761.632799999999</v>
      </c>
      <c r="N1392" s="147">
        <f t="shared" si="150"/>
        <v>152838.53279999999</v>
      </c>
      <c r="O1392" s="147">
        <v>167.5</v>
      </c>
      <c r="P1392" s="147">
        <v>15.26</v>
      </c>
      <c r="Q1392" s="30"/>
      <c r="R1392" s="147"/>
      <c r="S1392" s="146" t="s">
        <v>37</v>
      </c>
      <c r="T1392" s="146" t="s">
        <v>265</v>
      </c>
    </row>
    <row r="1393" spans="1:20" ht="37.5" x14ac:dyDescent="0.3">
      <c r="C1393" s="144">
        <v>5</v>
      </c>
      <c r="D1393" s="63" t="s">
        <v>397</v>
      </c>
      <c r="E1393" s="144">
        <v>1950</v>
      </c>
      <c r="F1393" s="144"/>
      <c r="G1393" s="144" t="s">
        <v>63</v>
      </c>
      <c r="H1393" s="144">
        <v>1</v>
      </c>
      <c r="I1393" s="142">
        <v>1319.2</v>
      </c>
      <c r="J1393" s="144">
        <v>726.9</v>
      </c>
      <c r="K1393" s="64" t="s">
        <v>42</v>
      </c>
      <c r="L1393" s="142">
        <f t="shared" si="148"/>
        <v>220966</v>
      </c>
      <c r="M1393" s="147">
        <f t="shared" si="149"/>
        <v>20130.992000000002</v>
      </c>
      <c r="N1393" s="147">
        <f t="shared" si="150"/>
        <v>241096.992</v>
      </c>
      <c r="O1393" s="147">
        <v>167.5</v>
      </c>
      <c r="P1393" s="147">
        <v>15.26</v>
      </c>
      <c r="Q1393" s="30"/>
      <c r="R1393" s="147"/>
      <c r="S1393" s="146" t="s">
        <v>37</v>
      </c>
      <c r="T1393" s="146" t="s">
        <v>265</v>
      </c>
    </row>
    <row r="1394" spans="1:20" ht="37.5" x14ac:dyDescent="0.3">
      <c r="C1394" s="144">
        <v>6</v>
      </c>
      <c r="D1394" s="63" t="s">
        <v>398</v>
      </c>
      <c r="E1394" s="144">
        <v>1982</v>
      </c>
      <c r="F1394" s="144"/>
      <c r="G1394" s="144" t="s">
        <v>63</v>
      </c>
      <c r="H1394" s="144">
        <v>2</v>
      </c>
      <c r="I1394" s="142">
        <v>1069.0999999999999</v>
      </c>
      <c r="J1394" s="144">
        <v>685.2</v>
      </c>
      <c r="K1394" s="64" t="s">
        <v>42</v>
      </c>
      <c r="L1394" s="142">
        <f t="shared" si="148"/>
        <v>179074.24999999997</v>
      </c>
      <c r="M1394" s="147">
        <f t="shared" si="149"/>
        <v>16314.465999999999</v>
      </c>
      <c r="N1394" s="147">
        <f t="shared" si="150"/>
        <v>195388.71599999996</v>
      </c>
      <c r="O1394" s="147">
        <v>167.5</v>
      </c>
      <c r="P1394" s="147">
        <v>15.26</v>
      </c>
      <c r="Q1394" s="30"/>
      <c r="R1394" s="147"/>
      <c r="S1394" s="146" t="s">
        <v>37</v>
      </c>
      <c r="T1394" s="146" t="s">
        <v>265</v>
      </c>
    </row>
    <row r="1395" spans="1:20" s="61" customFormat="1" x14ac:dyDescent="0.3">
      <c r="A1395" s="133"/>
      <c r="B1395" s="1"/>
      <c r="C1395" s="32"/>
      <c r="D1395" s="62" t="s">
        <v>143</v>
      </c>
      <c r="E1395" s="32"/>
      <c r="F1395" s="32"/>
      <c r="G1395" s="32"/>
      <c r="H1395" s="32"/>
      <c r="I1395" s="26"/>
      <c r="J1395" s="32"/>
      <c r="K1395" s="27"/>
      <c r="L1395" s="26">
        <f>SUM(L1396:L1411)</f>
        <v>20685765.978299994</v>
      </c>
      <c r="M1395" s="30">
        <f>SUM(M1396:M1411)</f>
        <v>758031.68770000001</v>
      </c>
      <c r="N1395" s="30">
        <f>SUM(N1396:N1411)</f>
        <v>21443797.666000001</v>
      </c>
      <c r="O1395" s="30"/>
      <c r="P1395" s="147"/>
      <c r="Q1395" s="30"/>
      <c r="R1395" s="30"/>
      <c r="S1395" s="30"/>
      <c r="T1395" s="47"/>
    </row>
    <row r="1396" spans="1:20" ht="37.5" x14ac:dyDescent="0.3">
      <c r="C1396" s="144">
        <v>1</v>
      </c>
      <c r="D1396" s="63" t="s">
        <v>399</v>
      </c>
      <c r="E1396" s="144">
        <v>1981</v>
      </c>
      <c r="F1396" s="144"/>
      <c r="G1396" s="144" t="s">
        <v>83</v>
      </c>
      <c r="H1396" s="144">
        <v>5</v>
      </c>
      <c r="I1396" s="142">
        <v>4132.6000000000004</v>
      </c>
      <c r="J1396" s="144">
        <v>2167.8000000000002</v>
      </c>
      <c r="K1396" s="64" t="s">
        <v>42</v>
      </c>
      <c r="L1396" s="142">
        <f>I1396*O1396</f>
        <v>610839.60600000003</v>
      </c>
      <c r="M1396" s="147">
        <f>I1396*P1396</f>
        <v>61617.066000000006</v>
      </c>
      <c r="N1396" s="147">
        <f t="shared" ref="N1396:N1411" si="151">L1396+M1396</f>
        <v>672456.67200000002</v>
      </c>
      <c r="O1396" s="147">
        <v>147.81</v>
      </c>
      <c r="P1396" s="147">
        <v>14.91</v>
      </c>
      <c r="Q1396" s="30"/>
      <c r="R1396" s="147"/>
      <c r="S1396" s="146" t="s">
        <v>37</v>
      </c>
      <c r="T1396" s="146" t="s">
        <v>265</v>
      </c>
    </row>
    <row r="1397" spans="1:20" ht="37.5" x14ac:dyDescent="0.3">
      <c r="C1397" s="144">
        <v>2</v>
      </c>
      <c r="D1397" s="63" t="s">
        <v>400</v>
      </c>
      <c r="E1397" s="144">
        <v>1987</v>
      </c>
      <c r="F1397" s="144"/>
      <c r="G1397" s="144" t="s">
        <v>34</v>
      </c>
      <c r="H1397" s="144">
        <v>2</v>
      </c>
      <c r="I1397" s="142">
        <v>698</v>
      </c>
      <c r="J1397" s="144">
        <v>325.60000000000002</v>
      </c>
      <c r="K1397" s="64" t="s">
        <v>42</v>
      </c>
      <c r="L1397" s="142">
        <f>I1397*O1397</f>
        <v>114360.32000000001</v>
      </c>
      <c r="M1397" s="147">
        <f>I1397*P1397</f>
        <v>10609.6</v>
      </c>
      <c r="N1397" s="147">
        <f t="shared" si="151"/>
        <v>124969.92000000001</v>
      </c>
      <c r="O1397" s="147">
        <v>163.84</v>
      </c>
      <c r="P1397" s="147">
        <v>15.2</v>
      </c>
      <c r="Q1397" s="30"/>
      <c r="R1397" s="147"/>
      <c r="S1397" s="146" t="s">
        <v>37</v>
      </c>
      <c r="T1397" s="146" t="s">
        <v>265</v>
      </c>
    </row>
    <row r="1398" spans="1:20" ht="37.5" x14ac:dyDescent="0.3">
      <c r="C1398" s="144">
        <v>3</v>
      </c>
      <c r="D1398" s="63" t="s">
        <v>401</v>
      </c>
      <c r="E1398" s="144">
        <v>1972</v>
      </c>
      <c r="F1398" s="144"/>
      <c r="G1398" s="144" t="s">
        <v>402</v>
      </c>
      <c r="H1398" s="144">
        <v>4</v>
      </c>
      <c r="I1398" s="142">
        <v>4076.42</v>
      </c>
      <c r="J1398" s="144">
        <v>1194.9000000000001</v>
      </c>
      <c r="K1398" s="64" t="s">
        <v>45</v>
      </c>
      <c r="L1398" s="142">
        <f>I1398*O1398</f>
        <v>1600117.1425999999</v>
      </c>
      <c r="M1398" s="147">
        <f>I1398*P1398</f>
        <v>63469.859400000001</v>
      </c>
      <c r="N1398" s="147">
        <f t="shared" si="151"/>
        <v>1663587.0019999999</v>
      </c>
      <c r="O1398" s="147">
        <v>392.53</v>
      </c>
      <c r="P1398" s="147">
        <v>15.57</v>
      </c>
      <c r="Q1398" s="30"/>
      <c r="R1398" s="147"/>
      <c r="S1398" s="146" t="s">
        <v>37</v>
      </c>
      <c r="T1398" s="146" t="s">
        <v>265</v>
      </c>
    </row>
    <row r="1399" spans="1:20" x14ac:dyDescent="0.3">
      <c r="C1399" s="144"/>
      <c r="D1399" s="63"/>
      <c r="E1399" s="144"/>
      <c r="F1399" s="144"/>
      <c r="G1399" s="144"/>
      <c r="H1399" s="144"/>
      <c r="I1399" s="142"/>
      <c r="J1399" s="144"/>
      <c r="K1399" s="64" t="s">
        <v>229</v>
      </c>
      <c r="L1399" s="142">
        <f>I1398*O1399</f>
        <v>4070835.3045999999</v>
      </c>
      <c r="M1399" s="147">
        <f>I1398*P1399</f>
        <v>87113.095400000006</v>
      </c>
      <c r="N1399" s="147">
        <f t="shared" si="151"/>
        <v>4157948.4</v>
      </c>
      <c r="O1399" s="147">
        <v>998.63</v>
      </c>
      <c r="P1399" s="147">
        <v>21.37</v>
      </c>
      <c r="Q1399" s="30"/>
      <c r="R1399" s="147"/>
      <c r="S1399" s="146" t="s">
        <v>37</v>
      </c>
      <c r="T1399" s="146" t="s">
        <v>265</v>
      </c>
    </row>
    <row r="1400" spans="1:20" ht="37.5" x14ac:dyDescent="0.3">
      <c r="C1400" s="144">
        <v>4</v>
      </c>
      <c r="D1400" s="63" t="s">
        <v>403</v>
      </c>
      <c r="E1400" s="144">
        <v>1958</v>
      </c>
      <c r="F1400" s="144"/>
      <c r="G1400" s="144" t="s">
        <v>63</v>
      </c>
      <c r="H1400" s="144">
        <v>2</v>
      </c>
      <c r="I1400" s="142">
        <v>924.7</v>
      </c>
      <c r="J1400" s="144">
        <v>544.20000000000005</v>
      </c>
      <c r="K1400" s="64" t="s">
        <v>45</v>
      </c>
      <c r="L1400" s="142">
        <f>I1400*O1400</f>
        <v>395919.55200000003</v>
      </c>
      <c r="M1400" s="147">
        <f>I1400*P1400</f>
        <v>16228.485000000001</v>
      </c>
      <c r="N1400" s="147">
        <f t="shared" si="151"/>
        <v>412148.03700000001</v>
      </c>
      <c r="O1400" s="147">
        <v>428.16</v>
      </c>
      <c r="P1400" s="147">
        <v>17.55</v>
      </c>
      <c r="Q1400" s="30"/>
      <c r="R1400" s="147"/>
      <c r="S1400" s="146" t="s">
        <v>37</v>
      </c>
      <c r="T1400" s="146" t="s">
        <v>265</v>
      </c>
    </row>
    <row r="1401" spans="1:20" ht="56.25" x14ac:dyDescent="0.3">
      <c r="C1401" s="144"/>
      <c r="D1401" s="63"/>
      <c r="E1401" s="144"/>
      <c r="F1401" s="144"/>
      <c r="G1401" s="144"/>
      <c r="H1401" s="144"/>
      <c r="I1401" s="142"/>
      <c r="J1401" s="144"/>
      <c r="K1401" s="64" t="s">
        <v>35</v>
      </c>
      <c r="L1401" s="142">
        <f>I1400*O1401</f>
        <v>49878.317999999999</v>
      </c>
      <c r="M1401" s="147">
        <f>I1400*O1401</f>
        <v>49878.317999999999</v>
      </c>
      <c r="N1401" s="147">
        <f t="shared" si="151"/>
        <v>99756.635999999999</v>
      </c>
      <c r="O1401" s="147">
        <v>53.94</v>
      </c>
      <c r="P1401" s="147">
        <v>13.74</v>
      </c>
      <c r="Q1401" s="30"/>
      <c r="R1401" s="147"/>
      <c r="S1401" s="146" t="s">
        <v>37</v>
      </c>
      <c r="T1401" s="146" t="s">
        <v>265</v>
      </c>
    </row>
    <row r="1402" spans="1:20" x14ac:dyDescent="0.3">
      <c r="C1402" s="144"/>
      <c r="D1402" s="63"/>
      <c r="E1402" s="144"/>
      <c r="F1402" s="144"/>
      <c r="G1402" s="144"/>
      <c r="H1402" s="144"/>
      <c r="I1402" s="142"/>
      <c r="J1402" s="144"/>
      <c r="K1402" s="64" t="s">
        <v>229</v>
      </c>
      <c r="L1402" s="142">
        <f>I1400*O1402</f>
        <v>984592.81900000002</v>
      </c>
      <c r="M1402" s="147">
        <f>I1400*P1402</f>
        <v>35758.149000000005</v>
      </c>
      <c r="N1402" s="147">
        <f t="shared" si="151"/>
        <v>1020350.968</v>
      </c>
      <c r="O1402" s="147">
        <v>1064.77</v>
      </c>
      <c r="P1402" s="147">
        <v>38.67</v>
      </c>
      <c r="Q1402" s="30"/>
      <c r="R1402" s="147"/>
      <c r="S1402" s="146" t="s">
        <v>37</v>
      </c>
      <c r="T1402" s="146" t="s">
        <v>265</v>
      </c>
    </row>
    <row r="1403" spans="1:20" ht="37.5" x14ac:dyDescent="0.3">
      <c r="C1403" s="144">
        <v>5</v>
      </c>
      <c r="D1403" s="63" t="s">
        <v>404</v>
      </c>
      <c r="E1403" s="144">
        <v>1970</v>
      </c>
      <c r="F1403" s="144"/>
      <c r="G1403" s="144" t="s">
        <v>34</v>
      </c>
      <c r="H1403" s="144">
        <v>5</v>
      </c>
      <c r="I1403" s="142">
        <v>7021.53</v>
      </c>
      <c r="J1403" s="144">
        <v>3872.33</v>
      </c>
      <c r="K1403" s="64" t="s">
        <v>45</v>
      </c>
      <c r="L1403" s="142">
        <f>I1403*O1403</f>
        <v>2876159.1185999997</v>
      </c>
      <c r="M1403" s="147">
        <f>I1403*P1403</f>
        <v>111923.18819999999</v>
      </c>
      <c r="N1403" s="147">
        <f t="shared" si="151"/>
        <v>2988082.3067999999</v>
      </c>
      <c r="O1403" s="147">
        <v>409.62</v>
      </c>
      <c r="P1403" s="147">
        <v>15.94</v>
      </c>
      <c r="Q1403" s="30"/>
      <c r="R1403" s="147"/>
      <c r="S1403" s="146" t="s">
        <v>37</v>
      </c>
      <c r="T1403" s="146" t="s">
        <v>265</v>
      </c>
    </row>
    <row r="1404" spans="1:20" x14ac:dyDescent="0.3">
      <c r="C1404" s="144"/>
      <c r="D1404" s="63"/>
      <c r="E1404" s="144"/>
      <c r="F1404" s="144"/>
      <c r="G1404" s="144"/>
      <c r="H1404" s="144"/>
      <c r="I1404" s="142"/>
      <c r="J1404" s="144"/>
      <c r="K1404" s="64" t="s">
        <v>229</v>
      </c>
      <c r="L1404" s="142">
        <f>I1403*O1404</f>
        <v>7306463.6873999992</v>
      </c>
      <c r="M1404" s="147">
        <f>I1403*P1404</f>
        <v>156369.4731</v>
      </c>
      <c r="N1404" s="147">
        <f t="shared" si="151"/>
        <v>7462833.1604999993</v>
      </c>
      <c r="O1404" s="147">
        <v>1040.58</v>
      </c>
      <c r="P1404" s="147">
        <v>22.27</v>
      </c>
      <c r="Q1404" s="30"/>
      <c r="R1404" s="147"/>
      <c r="S1404" s="146" t="s">
        <v>37</v>
      </c>
      <c r="T1404" s="146" t="s">
        <v>265</v>
      </c>
    </row>
    <row r="1405" spans="1:20" ht="37.5" x14ac:dyDescent="0.3">
      <c r="C1405" s="144">
        <v>6</v>
      </c>
      <c r="D1405" s="63" t="s">
        <v>405</v>
      </c>
      <c r="E1405" s="144">
        <v>1983</v>
      </c>
      <c r="F1405" s="144"/>
      <c r="G1405" s="144" t="s">
        <v>34</v>
      </c>
      <c r="H1405" s="144">
        <v>2</v>
      </c>
      <c r="I1405" s="142">
        <v>687.2</v>
      </c>
      <c r="J1405" s="144">
        <v>374.9</v>
      </c>
      <c r="K1405" s="64" t="s">
        <v>42</v>
      </c>
      <c r="L1405" s="142">
        <f>I1405*O1405</f>
        <v>112529.00000000001</v>
      </c>
      <c r="M1405" s="147">
        <f>I1405*P1405</f>
        <v>10445.44</v>
      </c>
      <c r="N1405" s="147">
        <f t="shared" si="151"/>
        <v>122974.44000000002</v>
      </c>
      <c r="O1405" s="147">
        <v>163.75</v>
      </c>
      <c r="P1405" s="147">
        <v>15.2</v>
      </c>
      <c r="Q1405" s="30"/>
      <c r="R1405" s="147"/>
      <c r="S1405" s="146" t="s">
        <v>37</v>
      </c>
      <c r="T1405" s="146" t="s">
        <v>265</v>
      </c>
    </row>
    <row r="1406" spans="1:20" ht="56.25" x14ac:dyDescent="0.3">
      <c r="C1406" s="144">
        <v>7</v>
      </c>
      <c r="D1406" s="63" t="s">
        <v>406</v>
      </c>
      <c r="E1406" s="144">
        <v>1958</v>
      </c>
      <c r="F1406" s="144"/>
      <c r="G1406" s="144" t="s">
        <v>56</v>
      </c>
      <c r="H1406" s="144">
        <v>2</v>
      </c>
      <c r="I1406" s="142">
        <v>813.57</v>
      </c>
      <c r="J1406" s="144">
        <v>439.27</v>
      </c>
      <c r="K1406" s="64" t="s">
        <v>42</v>
      </c>
      <c r="L1406" s="142">
        <f>I1406*O1406</f>
        <v>133425.48000000001</v>
      </c>
      <c r="M1406" s="147">
        <f>I1406*P1406</f>
        <v>12374.399700000002</v>
      </c>
      <c r="N1406" s="147">
        <f t="shared" si="151"/>
        <v>145799.87970000002</v>
      </c>
      <c r="O1406" s="147">
        <v>164</v>
      </c>
      <c r="P1406" s="147">
        <v>15.21</v>
      </c>
      <c r="Q1406" s="30"/>
      <c r="R1406" s="147"/>
      <c r="S1406" s="146" t="s">
        <v>37</v>
      </c>
      <c r="T1406" s="146" t="s">
        <v>265</v>
      </c>
    </row>
    <row r="1407" spans="1:20" ht="37.5" x14ac:dyDescent="0.3">
      <c r="C1407" s="144"/>
      <c r="D1407" s="63"/>
      <c r="E1407" s="144"/>
      <c r="F1407" s="144"/>
      <c r="G1407" s="144"/>
      <c r="H1407" s="144"/>
      <c r="I1407" s="142"/>
      <c r="J1407" s="144"/>
      <c r="K1407" s="64" t="s">
        <v>45</v>
      </c>
      <c r="L1407" s="142">
        <f>I1406*O1407</f>
        <v>348338.13120000006</v>
      </c>
      <c r="M1407" s="147">
        <f>I1406*P1407</f>
        <v>14278.153500000002</v>
      </c>
      <c r="N1407" s="147">
        <f t="shared" si="151"/>
        <v>362616.28470000008</v>
      </c>
      <c r="O1407" s="147">
        <v>428.16</v>
      </c>
      <c r="P1407" s="147">
        <v>17.55</v>
      </c>
      <c r="Q1407" s="30"/>
      <c r="R1407" s="147"/>
      <c r="S1407" s="146" t="s">
        <v>37</v>
      </c>
      <c r="T1407" s="146" t="s">
        <v>265</v>
      </c>
    </row>
    <row r="1408" spans="1:20" x14ac:dyDescent="0.3">
      <c r="C1408" s="144"/>
      <c r="D1408" s="63"/>
      <c r="E1408" s="144"/>
      <c r="F1408" s="144"/>
      <c r="G1408" s="144"/>
      <c r="H1408" s="144"/>
      <c r="I1408" s="142"/>
      <c r="J1408" s="144"/>
      <c r="K1408" s="64" t="s">
        <v>229</v>
      </c>
      <c r="L1408" s="142">
        <f>I1406*O1408</f>
        <v>886376.37930000003</v>
      </c>
      <c r="M1408" s="147">
        <f>I1406*P1408</f>
        <v>31273.630799999999</v>
      </c>
      <c r="N1408" s="147">
        <f t="shared" si="151"/>
        <v>917650.01010000007</v>
      </c>
      <c r="O1408" s="147">
        <v>1089.49</v>
      </c>
      <c r="P1408" s="147">
        <v>38.44</v>
      </c>
      <c r="Q1408" s="30"/>
      <c r="R1408" s="147"/>
      <c r="S1408" s="146" t="s">
        <v>37</v>
      </c>
      <c r="T1408" s="146" t="s">
        <v>265</v>
      </c>
    </row>
    <row r="1409" spans="1:20" ht="56.25" x14ac:dyDescent="0.3">
      <c r="C1409" s="144">
        <v>8</v>
      </c>
      <c r="D1409" s="63" t="s">
        <v>407</v>
      </c>
      <c r="E1409" s="144">
        <v>1958</v>
      </c>
      <c r="F1409" s="144"/>
      <c r="G1409" s="144" t="s">
        <v>56</v>
      </c>
      <c r="H1409" s="144">
        <v>2</v>
      </c>
      <c r="I1409" s="142">
        <v>779.06</v>
      </c>
      <c r="J1409" s="144">
        <v>412.76</v>
      </c>
      <c r="K1409" s="64" t="s">
        <v>45</v>
      </c>
      <c r="L1409" s="142">
        <f>I1409*O1409</f>
        <v>333562.3296</v>
      </c>
      <c r="M1409" s="147">
        <f>I1409*P1409</f>
        <v>13672.502999999999</v>
      </c>
      <c r="N1409" s="147">
        <f t="shared" si="151"/>
        <v>347234.83260000002</v>
      </c>
      <c r="O1409" s="147">
        <v>428.16</v>
      </c>
      <c r="P1409" s="147">
        <v>17.55</v>
      </c>
      <c r="Q1409" s="30"/>
      <c r="R1409" s="147"/>
      <c r="S1409" s="146" t="s">
        <v>37</v>
      </c>
      <c r="T1409" s="146" t="s">
        <v>265</v>
      </c>
    </row>
    <row r="1410" spans="1:20" ht="37.5" x14ac:dyDescent="0.3">
      <c r="C1410" s="144">
        <v>9</v>
      </c>
      <c r="D1410" s="63" t="s">
        <v>408</v>
      </c>
      <c r="E1410" s="144">
        <v>1973</v>
      </c>
      <c r="F1410" s="144"/>
      <c r="G1410" s="144" t="s">
        <v>34</v>
      </c>
      <c r="H1410" s="144">
        <v>4</v>
      </c>
      <c r="I1410" s="142">
        <v>2898.48</v>
      </c>
      <c r="J1410" s="144">
        <v>1445.7</v>
      </c>
      <c r="K1410" s="64" t="s">
        <v>42</v>
      </c>
      <c r="L1410" s="142">
        <f>I1410*O1410</f>
        <v>450713.64</v>
      </c>
      <c r="M1410" s="147">
        <f>I1410*P1410</f>
        <v>43390.245600000002</v>
      </c>
      <c r="N1410" s="147">
        <f t="shared" si="151"/>
        <v>494103.88560000004</v>
      </c>
      <c r="O1410" s="147">
        <v>155.5</v>
      </c>
      <c r="P1410" s="147">
        <v>14.97</v>
      </c>
      <c r="Q1410" s="30"/>
      <c r="R1410" s="147"/>
      <c r="S1410" s="146" t="s">
        <v>37</v>
      </c>
      <c r="T1410" s="146" t="s">
        <v>265</v>
      </c>
    </row>
    <row r="1411" spans="1:20" ht="37.5" x14ac:dyDescent="0.3">
      <c r="C1411" s="144">
        <v>10</v>
      </c>
      <c r="D1411" s="63" t="s">
        <v>409</v>
      </c>
      <c r="E1411" s="144">
        <v>1965</v>
      </c>
      <c r="F1411" s="144"/>
      <c r="G1411" s="144" t="s">
        <v>34</v>
      </c>
      <c r="H1411" s="144">
        <v>4</v>
      </c>
      <c r="I1411" s="142">
        <v>2647.3</v>
      </c>
      <c r="J1411" s="144">
        <v>1621.7</v>
      </c>
      <c r="K1411" s="64" t="s">
        <v>42</v>
      </c>
      <c r="L1411" s="142">
        <f>I1411*O1411</f>
        <v>411655.15</v>
      </c>
      <c r="M1411" s="147">
        <f>I1411*P1411</f>
        <v>39630.081000000006</v>
      </c>
      <c r="N1411" s="147">
        <f t="shared" si="151"/>
        <v>451285.23100000003</v>
      </c>
      <c r="O1411" s="147">
        <v>155.5</v>
      </c>
      <c r="P1411" s="147">
        <v>14.97</v>
      </c>
      <c r="Q1411" s="30"/>
      <c r="R1411" s="147"/>
      <c r="S1411" s="146" t="s">
        <v>37</v>
      </c>
      <c r="T1411" s="146" t="s">
        <v>265</v>
      </c>
    </row>
    <row r="1412" spans="1:20" s="61" customFormat="1" x14ac:dyDescent="0.3">
      <c r="A1412" s="133"/>
      <c r="B1412" s="1"/>
      <c r="C1412" s="32"/>
      <c r="D1412" s="62" t="s">
        <v>162</v>
      </c>
      <c r="E1412" s="32"/>
      <c r="F1412" s="32"/>
      <c r="G1412" s="32"/>
      <c r="H1412" s="32"/>
      <c r="I1412" s="26"/>
      <c r="J1412" s="32"/>
      <c r="K1412" s="27"/>
      <c r="L1412" s="26">
        <f>SUM(L1413:L1415)</f>
        <v>1156528.2149999999</v>
      </c>
      <c r="M1412" s="30">
        <f>SUM(M1413:M1415)</f>
        <v>113652.57600000002</v>
      </c>
      <c r="N1412" s="30">
        <f>SUM(N1413:N1415)</f>
        <v>1270180.7909999997</v>
      </c>
      <c r="O1412" s="30"/>
      <c r="P1412" s="147"/>
      <c r="Q1412" s="30"/>
      <c r="R1412" s="30"/>
      <c r="S1412" s="30"/>
      <c r="T1412" s="47"/>
    </row>
    <row r="1413" spans="1:20" ht="37.5" x14ac:dyDescent="0.3">
      <c r="C1413" s="144">
        <v>1</v>
      </c>
      <c r="D1413" s="63" t="s">
        <v>410</v>
      </c>
      <c r="E1413" s="144">
        <v>1990</v>
      </c>
      <c r="F1413" s="144"/>
      <c r="G1413" s="144" t="s">
        <v>34</v>
      </c>
      <c r="H1413" s="144">
        <v>3</v>
      </c>
      <c r="I1413" s="142">
        <v>2475</v>
      </c>
      <c r="J1413" s="144">
        <v>1286.4000000000001</v>
      </c>
      <c r="K1413" s="64" t="s">
        <v>42</v>
      </c>
      <c r="L1413" s="142">
        <f>I1413*O1413</f>
        <v>372363.75</v>
      </c>
      <c r="M1413" s="147">
        <f>I1413*P1413</f>
        <v>37026</v>
      </c>
      <c r="N1413" s="147">
        <f>L1413+M1413</f>
        <v>409389.75</v>
      </c>
      <c r="O1413" s="147">
        <v>150.44999999999999</v>
      </c>
      <c r="P1413" s="147">
        <v>14.96</v>
      </c>
      <c r="Q1413" s="30"/>
      <c r="R1413" s="147"/>
      <c r="S1413" s="146" t="s">
        <v>37</v>
      </c>
      <c r="T1413" s="146" t="s">
        <v>265</v>
      </c>
    </row>
    <row r="1414" spans="1:20" ht="37.5" x14ac:dyDescent="0.3">
      <c r="C1414" s="144">
        <v>2</v>
      </c>
      <c r="D1414" s="63" t="s">
        <v>411</v>
      </c>
      <c r="E1414" s="144">
        <v>1976</v>
      </c>
      <c r="F1414" s="144"/>
      <c r="G1414" s="144" t="s">
        <v>34</v>
      </c>
      <c r="H1414" s="144">
        <v>4</v>
      </c>
      <c r="I1414" s="142">
        <v>3855.6</v>
      </c>
      <c r="J1414" s="144">
        <v>2221.8000000000002</v>
      </c>
      <c r="K1414" s="64" t="s">
        <v>42</v>
      </c>
      <c r="L1414" s="142">
        <f>I1414*O1414</f>
        <v>580075.0199999999</v>
      </c>
      <c r="M1414" s="147">
        <f>I1414*P1414</f>
        <v>57679.776000000005</v>
      </c>
      <c r="N1414" s="147">
        <f>L1414+M1414</f>
        <v>637754.79599999986</v>
      </c>
      <c r="O1414" s="147">
        <v>150.44999999999999</v>
      </c>
      <c r="P1414" s="147">
        <v>14.96</v>
      </c>
      <c r="Q1414" s="30"/>
      <c r="R1414" s="147"/>
      <c r="S1414" s="146" t="s">
        <v>37</v>
      </c>
      <c r="T1414" s="146" t="s">
        <v>265</v>
      </c>
    </row>
    <row r="1415" spans="1:20" ht="37.5" x14ac:dyDescent="0.3">
      <c r="C1415" s="144">
        <v>3</v>
      </c>
      <c r="D1415" s="63" t="s">
        <v>412</v>
      </c>
      <c r="E1415" s="144">
        <v>1965</v>
      </c>
      <c r="F1415" s="144"/>
      <c r="G1415" s="144" t="s">
        <v>34</v>
      </c>
      <c r="H1415" s="144">
        <v>2</v>
      </c>
      <c r="I1415" s="142">
        <v>1246.5</v>
      </c>
      <c r="J1415" s="144">
        <v>706.8</v>
      </c>
      <c r="K1415" s="64" t="s">
        <v>42</v>
      </c>
      <c r="L1415" s="142">
        <f>I1415*O1415</f>
        <v>204089.44499999998</v>
      </c>
      <c r="M1415" s="147">
        <f>I1415*P1415</f>
        <v>18946.8</v>
      </c>
      <c r="N1415" s="147">
        <f>L1415+M1415</f>
        <v>223036.24499999997</v>
      </c>
      <c r="O1415" s="147">
        <v>163.72999999999999</v>
      </c>
      <c r="P1415" s="147">
        <v>15.2</v>
      </c>
      <c r="Q1415" s="30"/>
      <c r="R1415" s="147"/>
      <c r="S1415" s="146" t="s">
        <v>37</v>
      </c>
      <c r="T1415" s="146" t="s">
        <v>265</v>
      </c>
    </row>
    <row r="1416" spans="1:20" s="61" customFormat="1" x14ac:dyDescent="0.3">
      <c r="A1416" s="133"/>
      <c r="B1416" s="1"/>
      <c r="C1416" s="32"/>
      <c r="D1416" s="62" t="s">
        <v>413</v>
      </c>
      <c r="E1416" s="32"/>
      <c r="F1416" s="32"/>
      <c r="G1416" s="32"/>
      <c r="H1416" s="32"/>
      <c r="I1416" s="26"/>
      <c r="J1416" s="32"/>
      <c r="K1416" s="27"/>
      <c r="L1416" s="26">
        <f>SUM(L1417:L1419)</f>
        <v>1873414.5240000002</v>
      </c>
      <c r="M1416" s="30">
        <f>SUM(M1417:M1419)</f>
        <v>91526.88</v>
      </c>
      <c r="N1416" s="30">
        <f>SUM(N1417:N1419)</f>
        <v>1964941.4040000001</v>
      </c>
      <c r="O1416" s="30"/>
      <c r="P1416" s="147"/>
      <c r="Q1416" s="30"/>
      <c r="R1416" s="30"/>
      <c r="S1416" s="30"/>
      <c r="T1416" s="47"/>
    </row>
    <row r="1417" spans="1:20" ht="37.5" x14ac:dyDescent="0.3">
      <c r="C1417" s="144">
        <v>1</v>
      </c>
      <c r="D1417" s="63" t="s">
        <v>414</v>
      </c>
      <c r="E1417" s="144">
        <v>1982</v>
      </c>
      <c r="F1417" s="144"/>
      <c r="G1417" s="144" t="s">
        <v>63</v>
      </c>
      <c r="H1417" s="144">
        <v>2</v>
      </c>
      <c r="I1417" s="142">
        <v>1351.6</v>
      </c>
      <c r="J1417" s="144">
        <v>777.1</v>
      </c>
      <c r="K1417" s="64" t="s">
        <v>42</v>
      </c>
      <c r="L1417" s="142">
        <f>I1417*O1417</f>
        <v>226406.51599999997</v>
      </c>
      <c r="M1417" s="147">
        <f>I1417*P1417</f>
        <v>20638.931999999997</v>
      </c>
      <c r="N1417" s="147">
        <f>L1417+M1417</f>
        <v>247045.44799999997</v>
      </c>
      <c r="O1417" s="147">
        <v>167.51</v>
      </c>
      <c r="P1417" s="147">
        <v>15.27</v>
      </c>
      <c r="Q1417" s="30"/>
      <c r="R1417" s="147"/>
      <c r="S1417" s="146" t="s">
        <v>37</v>
      </c>
      <c r="T1417" s="146" t="s">
        <v>265</v>
      </c>
    </row>
    <row r="1418" spans="1:20" ht="37.5" x14ac:dyDescent="0.3">
      <c r="C1418" s="144">
        <v>2</v>
      </c>
      <c r="D1418" s="63" t="s">
        <v>415</v>
      </c>
      <c r="E1418" s="144">
        <v>1982</v>
      </c>
      <c r="F1418" s="144"/>
      <c r="G1418" s="144" t="s">
        <v>63</v>
      </c>
      <c r="H1418" s="144">
        <v>2</v>
      </c>
      <c r="I1418" s="142">
        <v>1314.2</v>
      </c>
      <c r="J1418" s="144">
        <v>741.2</v>
      </c>
      <c r="K1418" s="64" t="s">
        <v>42</v>
      </c>
      <c r="L1418" s="142">
        <f>O1418*I1418</f>
        <v>220141.64199999999</v>
      </c>
      <c r="M1418" s="147">
        <f>I1418*P1418</f>
        <v>20067.833999999999</v>
      </c>
      <c r="N1418" s="147">
        <f>L1418+M1418</f>
        <v>240209.476</v>
      </c>
      <c r="O1418" s="147">
        <v>167.51</v>
      </c>
      <c r="P1418" s="147">
        <v>15.27</v>
      </c>
      <c r="Q1418" s="30"/>
      <c r="R1418" s="147"/>
      <c r="S1418" s="146" t="s">
        <v>37</v>
      </c>
      <c r="T1418" s="146" t="s">
        <v>265</v>
      </c>
    </row>
    <row r="1419" spans="1:20" x14ac:dyDescent="0.3">
      <c r="C1419" s="144"/>
      <c r="D1419" s="63"/>
      <c r="E1419" s="144"/>
      <c r="F1419" s="144"/>
      <c r="G1419" s="144"/>
      <c r="H1419" s="144"/>
      <c r="I1419" s="142"/>
      <c r="J1419" s="144"/>
      <c r="K1419" s="64" t="s">
        <v>229</v>
      </c>
      <c r="L1419" s="142">
        <f>I1418*O1419</f>
        <v>1426866.3660000002</v>
      </c>
      <c r="M1419" s="147">
        <f>I1418*P1419</f>
        <v>50820.114000000001</v>
      </c>
      <c r="N1419" s="147">
        <f>L1419+M1419</f>
        <v>1477686.4800000002</v>
      </c>
      <c r="O1419" s="147">
        <v>1085.73</v>
      </c>
      <c r="P1419" s="147">
        <v>38.67</v>
      </c>
      <c r="Q1419" s="30"/>
      <c r="R1419" s="147"/>
      <c r="S1419" s="146" t="s">
        <v>37</v>
      </c>
      <c r="T1419" s="146" t="s">
        <v>265</v>
      </c>
    </row>
    <row r="1420" spans="1:20" s="61" customFormat="1" x14ac:dyDescent="0.3">
      <c r="A1420" s="133"/>
      <c r="B1420" s="1"/>
      <c r="C1420" s="32"/>
      <c r="D1420" s="62" t="s">
        <v>169</v>
      </c>
      <c r="E1420" s="32"/>
      <c r="F1420" s="32"/>
      <c r="G1420" s="32"/>
      <c r="H1420" s="32"/>
      <c r="I1420" s="26"/>
      <c r="J1420" s="32"/>
      <c r="K1420" s="27"/>
      <c r="L1420" s="26">
        <f>SUM(L1421:L1424)</f>
        <v>1101563.2754000002</v>
      </c>
      <c r="M1420" s="30">
        <f>SUM(M1421:M1424)</f>
        <v>48670.994499999993</v>
      </c>
      <c r="N1420" s="30">
        <f>SUM(N1421:N1424)</f>
        <v>1150234.2699000002</v>
      </c>
      <c r="O1420" s="30"/>
      <c r="P1420" s="147"/>
      <c r="Q1420" s="30"/>
      <c r="R1420" s="30"/>
      <c r="S1420" s="30"/>
      <c r="T1420" s="47"/>
    </row>
    <row r="1421" spans="1:20" ht="56.25" x14ac:dyDescent="0.3">
      <c r="C1421" s="144">
        <v>1</v>
      </c>
      <c r="D1421" s="63" t="s">
        <v>416</v>
      </c>
      <c r="E1421" s="144">
        <v>1966</v>
      </c>
      <c r="F1421" s="144"/>
      <c r="G1421" s="144" t="s">
        <v>56</v>
      </c>
      <c r="H1421" s="144">
        <v>2</v>
      </c>
      <c r="I1421" s="142">
        <v>589.13</v>
      </c>
      <c r="J1421" s="144">
        <v>354.13</v>
      </c>
      <c r="K1421" s="64" t="s">
        <v>42</v>
      </c>
      <c r="L1421" s="142">
        <f>I1421*O1421</f>
        <v>96581.972200000004</v>
      </c>
      <c r="M1421" s="147">
        <f>I1421*P1421</f>
        <v>8960.667300000001</v>
      </c>
      <c r="N1421" s="147">
        <f>L1421+M1421</f>
        <v>105542.6395</v>
      </c>
      <c r="O1421" s="147">
        <v>163.94</v>
      </c>
      <c r="P1421" s="147">
        <v>15.21</v>
      </c>
      <c r="Q1421" s="30"/>
      <c r="R1421" s="147"/>
      <c r="S1421" s="146" t="s">
        <v>37</v>
      </c>
      <c r="T1421" s="146" t="s">
        <v>265</v>
      </c>
    </row>
    <row r="1422" spans="1:20" ht="37.5" x14ac:dyDescent="0.3">
      <c r="C1422" s="144"/>
      <c r="D1422" s="63"/>
      <c r="E1422" s="144"/>
      <c r="F1422" s="144"/>
      <c r="G1422" s="144"/>
      <c r="H1422" s="144"/>
      <c r="I1422" s="142"/>
      <c r="J1422" s="144"/>
      <c r="K1422" s="64" t="s">
        <v>45</v>
      </c>
      <c r="L1422" s="142">
        <f>I1421*O1422</f>
        <v>252241.9008</v>
      </c>
      <c r="M1422" s="147">
        <f>I1421*P1422</f>
        <v>10339.2315</v>
      </c>
      <c r="N1422" s="147">
        <f>L1422+M1422</f>
        <v>262581.1323</v>
      </c>
      <c r="O1422" s="147">
        <v>428.16</v>
      </c>
      <c r="P1422" s="147">
        <v>17.55</v>
      </c>
      <c r="Q1422" s="30"/>
      <c r="R1422" s="147"/>
      <c r="S1422" s="146" t="s">
        <v>37</v>
      </c>
      <c r="T1422" s="146" t="s">
        <v>265</v>
      </c>
    </row>
    <row r="1423" spans="1:20" x14ac:dyDescent="0.3">
      <c r="C1423" s="144"/>
      <c r="D1423" s="63"/>
      <c r="E1423" s="144"/>
      <c r="F1423" s="144"/>
      <c r="G1423" s="144"/>
      <c r="H1423" s="144"/>
      <c r="I1423" s="142"/>
      <c r="J1423" s="144"/>
      <c r="K1423" s="64" t="s">
        <v>229</v>
      </c>
      <c r="L1423" s="142">
        <f>I1421*O1423</f>
        <v>658576.64440000011</v>
      </c>
      <c r="M1423" s="147">
        <f>I1421*P1423</f>
        <v>20790.397699999998</v>
      </c>
      <c r="N1423" s="147">
        <f>L1423+M1423</f>
        <v>679367.04210000008</v>
      </c>
      <c r="O1423" s="147">
        <v>1117.8800000000001</v>
      </c>
      <c r="P1423" s="147">
        <v>35.29</v>
      </c>
      <c r="Q1423" s="30"/>
      <c r="R1423" s="147"/>
      <c r="S1423" s="146" t="s">
        <v>37</v>
      </c>
      <c r="T1423" s="146" t="s">
        <v>265</v>
      </c>
    </row>
    <row r="1424" spans="1:20" ht="37.5" x14ac:dyDescent="0.3">
      <c r="C1424" s="144">
        <v>2</v>
      </c>
      <c r="D1424" s="63" t="s">
        <v>171</v>
      </c>
      <c r="E1424" s="144">
        <v>1968</v>
      </c>
      <c r="F1424" s="144"/>
      <c r="G1424" s="144" t="s">
        <v>63</v>
      </c>
      <c r="H1424" s="144">
        <v>2</v>
      </c>
      <c r="I1424" s="142">
        <v>562.29999999999995</v>
      </c>
      <c r="J1424" s="144">
        <v>324.2</v>
      </c>
      <c r="K1424" s="64" t="s">
        <v>42</v>
      </c>
      <c r="L1424" s="142">
        <f>I1424*O1424</f>
        <v>94162.758000000002</v>
      </c>
      <c r="M1424" s="147">
        <f>I1424*P1424</f>
        <v>8580.6979999999985</v>
      </c>
      <c r="N1424" s="147">
        <f>L1424+M1424</f>
        <v>102743.45600000001</v>
      </c>
      <c r="O1424" s="147">
        <v>167.46</v>
      </c>
      <c r="P1424" s="147">
        <v>15.26</v>
      </c>
      <c r="Q1424" s="30"/>
      <c r="R1424" s="147"/>
      <c r="S1424" s="146" t="s">
        <v>37</v>
      </c>
      <c r="T1424" s="146" t="s">
        <v>265</v>
      </c>
    </row>
    <row r="1425" spans="1:20" s="61" customFormat="1" x14ac:dyDescent="0.3">
      <c r="A1425" s="133"/>
      <c r="B1425" s="1"/>
      <c r="C1425" s="32"/>
      <c r="D1425" s="62" t="s">
        <v>172</v>
      </c>
      <c r="E1425" s="32"/>
      <c r="F1425" s="32"/>
      <c r="G1425" s="32"/>
      <c r="H1425" s="32"/>
      <c r="I1425" s="26"/>
      <c r="J1425" s="32"/>
      <c r="K1425" s="27"/>
      <c r="L1425" s="26">
        <f>SUM(L1426:L1611)</f>
        <v>162582184.06829995</v>
      </c>
      <c r="M1425" s="26">
        <f>SUM(M1426:M1611)</f>
        <v>7565335.8717599977</v>
      </c>
      <c r="N1425" s="26">
        <f>SUM(N1426:N1611)</f>
        <v>170147519.94005996</v>
      </c>
      <c r="O1425" s="30"/>
      <c r="P1425" s="147"/>
      <c r="Q1425" s="30"/>
      <c r="R1425" s="30"/>
      <c r="S1425" s="30"/>
      <c r="T1425" s="47"/>
    </row>
    <row r="1426" spans="1:20" ht="75" customHeight="1" x14ac:dyDescent="0.3">
      <c r="C1426" s="144">
        <v>1</v>
      </c>
      <c r="D1426" s="145" t="s">
        <v>417</v>
      </c>
      <c r="E1426" s="144">
        <v>1969</v>
      </c>
      <c r="F1426" s="144"/>
      <c r="G1426" s="146" t="s">
        <v>34</v>
      </c>
      <c r="H1426" s="144">
        <v>4</v>
      </c>
      <c r="I1426" s="142">
        <v>5116</v>
      </c>
      <c r="J1426" s="147">
        <f>1907.6+715.9</f>
        <v>2623.5</v>
      </c>
      <c r="K1426" s="145" t="s">
        <v>42</v>
      </c>
      <c r="L1426" s="49">
        <f>O1426*I1426</f>
        <v>769702.2</v>
      </c>
      <c r="M1426" s="147">
        <f>I1426*P1426</f>
        <v>76535.360000000001</v>
      </c>
      <c r="N1426" s="147">
        <f>L1426+M1426</f>
        <v>846237.55999999994</v>
      </c>
      <c r="O1426" s="147">
        <v>150.44999999999999</v>
      </c>
      <c r="P1426" s="147">
        <v>14.96</v>
      </c>
      <c r="Q1426" s="146"/>
      <c r="R1426" s="89"/>
      <c r="S1426" s="146" t="s">
        <v>37</v>
      </c>
      <c r="T1426" s="146" t="s">
        <v>265</v>
      </c>
    </row>
    <row r="1427" spans="1:20" x14ac:dyDescent="0.3">
      <c r="C1427" s="144"/>
      <c r="D1427" s="145"/>
      <c r="E1427" s="144"/>
      <c r="F1427" s="144"/>
      <c r="G1427" s="146"/>
      <c r="H1427" s="144"/>
      <c r="I1427" s="142"/>
      <c r="J1427" s="147"/>
      <c r="K1427" s="145" t="s">
        <v>418</v>
      </c>
      <c r="L1427" s="49">
        <f>O1427*I1426</f>
        <v>201672.72</v>
      </c>
      <c r="M1427" s="147">
        <f>I1426*P1427</f>
        <v>4297.4399999999996</v>
      </c>
      <c r="N1427" s="147">
        <f>L1427+M1427</f>
        <v>205970.16</v>
      </c>
      <c r="O1427" s="147">
        <v>39.42</v>
      </c>
      <c r="P1427" s="147">
        <v>0.84</v>
      </c>
      <c r="Q1427" s="146"/>
      <c r="R1427" s="89"/>
      <c r="S1427" s="146" t="s">
        <v>37</v>
      </c>
      <c r="T1427" s="146" t="s">
        <v>265</v>
      </c>
    </row>
    <row r="1428" spans="1:20" ht="37.5" x14ac:dyDescent="0.3">
      <c r="C1428" s="144">
        <v>2</v>
      </c>
      <c r="D1428" s="145" t="s">
        <v>419</v>
      </c>
      <c r="E1428" s="144">
        <v>1976</v>
      </c>
      <c r="F1428" s="144"/>
      <c r="G1428" s="146" t="s">
        <v>34</v>
      </c>
      <c r="H1428" s="144">
        <v>4</v>
      </c>
      <c r="I1428" s="142">
        <f>J1428*1.8</f>
        <v>3084.6600000000003</v>
      </c>
      <c r="J1428" s="142">
        <v>1713.7</v>
      </c>
      <c r="K1428" s="90" t="s">
        <v>42</v>
      </c>
      <c r="L1428" s="94">
        <f>I1428*O1428</f>
        <v>464087.09700000001</v>
      </c>
      <c r="M1428" s="147">
        <f>I1428*P1428</f>
        <v>46146.513600000006</v>
      </c>
      <c r="N1428" s="147">
        <f>L1428+M1428</f>
        <v>510233.61060000001</v>
      </c>
      <c r="O1428" s="147">
        <v>150.44999999999999</v>
      </c>
      <c r="P1428" s="147">
        <v>14.96</v>
      </c>
      <c r="Q1428" s="146"/>
      <c r="R1428" s="89"/>
      <c r="S1428" s="146" t="s">
        <v>37</v>
      </c>
      <c r="T1428" s="146" t="s">
        <v>265</v>
      </c>
    </row>
    <row r="1429" spans="1:20" ht="37.5" x14ac:dyDescent="0.3">
      <c r="C1429" s="144"/>
      <c r="D1429" s="145"/>
      <c r="E1429" s="144"/>
      <c r="F1429" s="144"/>
      <c r="G1429" s="146"/>
      <c r="H1429" s="144"/>
      <c r="I1429" s="142"/>
      <c r="J1429" s="142"/>
      <c r="K1429" s="90" t="s">
        <v>45</v>
      </c>
      <c r="L1429" s="94">
        <f>O1429*I1428</f>
        <v>1263538.4292000001</v>
      </c>
      <c r="M1429" s="147">
        <f>I1428*P1429</f>
        <v>49169.4804</v>
      </c>
      <c r="N1429" s="147">
        <f t="shared" ref="N1429:N1492" si="152">L1429+M1429</f>
        <v>1312707.9096000001</v>
      </c>
      <c r="O1429" s="147">
        <v>409.62</v>
      </c>
      <c r="P1429" s="147">
        <v>15.94</v>
      </c>
      <c r="Q1429" s="146"/>
      <c r="R1429" s="89"/>
      <c r="S1429" s="146" t="s">
        <v>37</v>
      </c>
      <c r="T1429" s="146" t="s">
        <v>265</v>
      </c>
    </row>
    <row r="1430" spans="1:20" ht="56.25" x14ac:dyDescent="0.3">
      <c r="C1430" s="144"/>
      <c r="D1430" s="145"/>
      <c r="E1430" s="144"/>
      <c r="F1430" s="144"/>
      <c r="G1430" s="146"/>
      <c r="H1430" s="144"/>
      <c r="I1430" s="142"/>
      <c r="J1430" s="142"/>
      <c r="K1430" s="90" t="s">
        <v>35</v>
      </c>
      <c r="L1430" s="94">
        <f>O1430*I1428</f>
        <v>169378.68059999999</v>
      </c>
      <c r="M1430" s="147">
        <f>I1428*P1430</f>
        <v>38404.017</v>
      </c>
      <c r="N1430" s="147">
        <f t="shared" si="152"/>
        <v>207782.69759999998</v>
      </c>
      <c r="O1430" s="147">
        <v>54.91</v>
      </c>
      <c r="P1430" s="147">
        <v>12.45</v>
      </c>
      <c r="Q1430" s="146"/>
      <c r="R1430" s="89"/>
      <c r="S1430" s="146" t="s">
        <v>37</v>
      </c>
      <c r="T1430" s="146" t="s">
        <v>265</v>
      </c>
    </row>
    <row r="1431" spans="1:20" ht="37.5" x14ac:dyDescent="0.3">
      <c r="C1431" s="144"/>
      <c r="D1431" s="145"/>
      <c r="E1431" s="144"/>
      <c r="F1431" s="144"/>
      <c r="G1431" s="146"/>
      <c r="H1431" s="144"/>
      <c r="I1431" s="142"/>
      <c r="J1431" s="142"/>
      <c r="K1431" s="90" t="s">
        <v>53</v>
      </c>
      <c r="L1431" s="94">
        <f>I1428*O1431</f>
        <v>105371.9856</v>
      </c>
      <c r="M1431" s="147">
        <f>I1428*P1431</f>
        <v>33838.720200000003</v>
      </c>
      <c r="N1431" s="147">
        <f t="shared" si="152"/>
        <v>139210.7058</v>
      </c>
      <c r="O1431" s="147">
        <v>34.159999999999997</v>
      </c>
      <c r="P1431" s="147">
        <v>10.97</v>
      </c>
      <c r="Q1431" s="146"/>
      <c r="R1431" s="89"/>
      <c r="S1431" s="146" t="s">
        <v>37</v>
      </c>
      <c r="T1431" s="146" t="s">
        <v>265</v>
      </c>
    </row>
    <row r="1432" spans="1:20" ht="56.25" x14ac:dyDescent="0.3">
      <c r="C1432" s="144"/>
      <c r="D1432" s="145"/>
      <c r="E1432" s="144"/>
      <c r="F1432" s="144"/>
      <c r="G1432" s="146"/>
      <c r="H1432" s="144"/>
      <c r="I1432" s="142"/>
      <c r="J1432" s="142"/>
      <c r="K1432" s="90" t="s">
        <v>84</v>
      </c>
      <c r="L1432" s="94">
        <f>I1428*O1432</f>
        <v>426114.93239999999</v>
      </c>
      <c r="M1432" s="147">
        <f>I1428*P1432</f>
        <v>43894.711800000005</v>
      </c>
      <c r="N1432" s="147">
        <f t="shared" si="152"/>
        <v>470009.64419999998</v>
      </c>
      <c r="O1432" s="147">
        <v>138.13999999999999</v>
      </c>
      <c r="P1432" s="147">
        <v>14.23</v>
      </c>
      <c r="Q1432" s="146"/>
      <c r="R1432" s="89"/>
      <c r="S1432" s="146" t="s">
        <v>37</v>
      </c>
      <c r="T1432" s="146" t="s">
        <v>265</v>
      </c>
    </row>
    <row r="1433" spans="1:20" ht="37.5" x14ac:dyDescent="0.3">
      <c r="C1433" s="144">
        <v>3</v>
      </c>
      <c r="D1433" s="90" t="s">
        <v>420</v>
      </c>
      <c r="E1433" s="144">
        <v>1981</v>
      </c>
      <c r="F1433" s="144"/>
      <c r="G1433" s="144" t="s">
        <v>421</v>
      </c>
      <c r="H1433" s="144">
        <v>5</v>
      </c>
      <c r="I1433" s="142">
        <f>J1433*1.8</f>
        <v>4925.2680000000009</v>
      </c>
      <c r="J1433" s="142">
        <v>2736.26</v>
      </c>
      <c r="K1433" s="90" t="s">
        <v>42</v>
      </c>
      <c r="L1433" s="49">
        <f>I1433*O1433</f>
        <v>720172.68696000008</v>
      </c>
      <c r="M1433" s="147">
        <f>I1433*P1433</f>
        <v>73238.735160000011</v>
      </c>
      <c r="N1433" s="147">
        <f t="shared" si="152"/>
        <v>793411.42212000012</v>
      </c>
      <c r="O1433" s="147">
        <v>146.22</v>
      </c>
      <c r="P1433" s="147">
        <v>14.87</v>
      </c>
      <c r="Q1433" s="146"/>
      <c r="R1433" s="89"/>
      <c r="S1433" s="146" t="s">
        <v>37</v>
      </c>
      <c r="T1433" s="146" t="s">
        <v>265</v>
      </c>
    </row>
    <row r="1434" spans="1:20" x14ac:dyDescent="0.3">
      <c r="C1434" s="144"/>
      <c r="D1434" s="90"/>
      <c r="E1434" s="144"/>
      <c r="F1434" s="144"/>
      <c r="G1434" s="144"/>
      <c r="H1434" s="144"/>
      <c r="I1434" s="142"/>
      <c r="J1434" s="142"/>
      <c r="K1434" s="90" t="s">
        <v>229</v>
      </c>
      <c r="L1434" s="49">
        <f>O1434*I1433</f>
        <v>4918520.382840001</v>
      </c>
      <c r="M1434" s="147">
        <f>P1434*I1433</f>
        <v>105252.97716000002</v>
      </c>
      <c r="N1434" s="147">
        <f t="shared" si="152"/>
        <v>5023773.3600000013</v>
      </c>
      <c r="O1434" s="147">
        <v>998.63</v>
      </c>
      <c r="P1434" s="147">
        <v>21.37</v>
      </c>
      <c r="Q1434" s="146"/>
      <c r="R1434" s="89"/>
      <c r="S1434" s="146" t="s">
        <v>37</v>
      </c>
      <c r="T1434" s="146" t="s">
        <v>265</v>
      </c>
    </row>
    <row r="1435" spans="1:20" ht="37.5" x14ac:dyDescent="0.3">
      <c r="C1435" s="144">
        <v>4</v>
      </c>
      <c r="D1435" s="90" t="s">
        <v>422</v>
      </c>
      <c r="E1435" s="144">
        <v>1982</v>
      </c>
      <c r="F1435" s="144"/>
      <c r="G1435" s="144" t="s">
        <v>421</v>
      </c>
      <c r="H1435" s="144">
        <v>5</v>
      </c>
      <c r="I1435" s="142">
        <f>J1435*1.8</f>
        <v>4848.6419999999998</v>
      </c>
      <c r="J1435" s="142">
        <v>2693.69</v>
      </c>
      <c r="K1435" s="90" t="s">
        <v>42</v>
      </c>
      <c r="L1435" s="49">
        <f>I1435*O1435</f>
        <v>708968.43323999993</v>
      </c>
      <c r="M1435" s="147">
        <f>I1435*P1435</f>
        <v>72099.30653999999</v>
      </c>
      <c r="N1435" s="147">
        <f t="shared" si="152"/>
        <v>781067.73977999995</v>
      </c>
      <c r="O1435" s="147">
        <v>146.22</v>
      </c>
      <c r="P1435" s="147">
        <v>14.87</v>
      </c>
      <c r="Q1435" s="146"/>
      <c r="R1435" s="89"/>
      <c r="S1435" s="146" t="s">
        <v>37</v>
      </c>
      <c r="T1435" s="146" t="s">
        <v>265</v>
      </c>
    </row>
    <row r="1436" spans="1:20" ht="37.5" x14ac:dyDescent="0.3">
      <c r="C1436" s="144">
        <v>5</v>
      </c>
      <c r="D1436" s="90" t="s">
        <v>423</v>
      </c>
      <c r="E1436" s="144">
        <v>1930</v>
      </c>
      <c r="F1436" s="144"/>
      <c r="G1436" s="144" t="s">
        <v>63</v>
      </c>
      <c r="H1436" s="144">
        <v>2</v>
      </c>
      <c r="I1436" s="142">
        <v>849.8</v>
      </c>
      <c r="J1436" s="142">
        <v>471.9</v>
      </c>
      <c r="K1436" s="90" t="s">
        <v>42</v>
      </c>
      <c r="L1436" s="49">
        <f>O1436*I1436</f>
        <v>105919.072</v>
      </c>
      <c r="M1436" s="147">
        <f>I1436*P1436</f>
        <v>12959.449999999999</v>
      </c>
      <c r="N1436" s="147">
        <f t="shared" si="152"/>
        <v>118878.522</v>
      </c>
      <c r="O1436" s="147">
        <v>124.64</v>
      </c>
      <c r="P1436" s="147">
        <v>15.25</v>
      </c>
      <c r="Q1436" s="146"/>
      <c r="R1436" s="89"/>
      <c r="S1436" s="146" t="s">
        <v>37</v>
      </c>
      <c r="T1436" s="146" t="s">
        <v>265</v>
      </c>
    </row>
    <row r="1437" spans="1:20" x14ac:dyDescent="0.3">
      <c r="C1437" s="144"/>
      <c r="D1437" s="90"/>
      <c r="E1437" s="144"/>
      <c r="F1437" s="144"/>
      <c r="G1437" s="144"/>
      <c r="H1437" s="144"/>
      <c r="I1437" s="142"/>
      <c r="J1437" s="142"/>
      <c r="K1437" s="90" t="s">
        <v>229</v>
      </c>
      <c r="L1437" s="49">
        <f>I1436*O1437</f>
        <v>723137.31</v>
      </c>
      <c r="M1437" s="147">
        <f>I1436*P1437</f>
        <v>15474.858</v>
      </c>
      <c r="N1437" s="147">
        <f t="shared" si="152"/>
        <v>738612.16800000006</v>
      </c>
      <c r="O1437" s="147">
        <v>850.95</v>
      </c>
      <c r="P1437" s="147">
        <v>18.21</v>
      </c>
      <c r="Q1437" s="146"/>
      <c r="R1437" s="89"/>
      <c r="S1437" s="146" t="s">
        <v>37</v>
      </c>
      <c r="T1437" s="146" t="s">
        <v>265</v>
      </c>
    </row>
    <row r="1438" spans="1:20" ht="37.5" x14ac:dyDescent="0.3">
      <c r="C1438" s="144">
        <v>6</v>
      </c>
      <c r="D1438" s="90" t="s">
        <v>424</v>
      </c>
      <c r="E1438" s="144">
        <v>1958</v>
      </c>
      <c r="F1438" s="144"/>
      <c r="G1438" s="144" t="s">
        <v>63</v>
      </c>
      <c r="H1438" s="144">
        <v>2</v>
      </c>
      <c r="I1438" s="142">
        <f>J1438*1.8</f>
        <v>827.46</v>
      </c>
      <c r="J1438" s="142">
        <v>459.7</v>
      </c>
      <c r="K1438" s="90" t="s">
        <v>42</v>
      </c>
      <c r="L1438" s="49">
        <f>I1438*O1438</f>
        <v>103134.61440000001</v>
      </c>
      <c r="M1438" s="147">
        <f>I1438*P1438</f>
        <v>12618.765000000001</v>
      </c>
      <c r="N1438" s="147">
        <f t="shared" si="152"/>
        <v>115753.37940000001</v>
      </c>
      <c r="O1438" s="147">
        <v>124.64</v>
      </c>
      <c r="P1438" s="147">
        <v>15.25</v>
      </c>
      <c r="Q1438" s="146"/>
      <c r="R1438" s="89"/>
      <c r="S1438" s="146" t="s">
        <v>37</v>
      </c>
      <c r="T1438" s="146" t="s">
        <v>265</v>
      </c>
    </row>
    <row r="1439" spans="1:20" ht="30" customHeight="1" x14ac:dyDescent="0.3">
      <c r="C1439" s="144"/>
      <c r="D1439" s="90"/>
      <c r="E1439" s="144"/>
      <c r="F1439" s="144"/>
      <c r="G1439" s="144"/>
      <c r="H1439" s="144"/>
      <c r="I1439" s="142"/>
      <c r="J1439" s="142"/>
      <c r="K1439" s="90" t="s">
        <v>229</v>
      </c>
      <c r="L1439" s="49">
        <f>I1438*O1439</f>
        <v>704127.08700000006</v>
      </c>
      <c r="M1439" s="147">
        <f>I1438*P1439</f>
        <v>15068.046600000001</v>
      </c>
      <c r="N1439" s="147">
        <f t="shared" si="152"/>
        <v>719195.13360000006</v>
      </c>
      <c r="O1439" s="147">
        <v>850.95</v>
      </c>
      <c r="P1439" s="147">
        <v>18.21</v>
      </c>
      <c r="Q1439" s="146"/>
      <c r="R1439" s="89"/>
      <c r="S1439" s="146" t="s">
        <v>37</v>
      </c>
      <c r="T1439" s="146" t="s">
        <v>265</v>
      </c>
    </row>
    <row r="1440" spans="1:20" ht="37.5" x14ac:dyDescent="0.3">
      <c r="C1440" s="144">
        <v>7</v>
      </c>
      <c r="D1440" s="90" t="s">
        <v>425</v>
      </c>
      <c r="E1440" s="144">
        <v>1930</v>
      </c>
      <c r="F1440" s="144"/>
      <c r="G1440" s="144" t="s">
        <v>63</v>
      </c>
      <c r="H1440" s="144">
        <v>2</v>
      </c>
      <c r="I1440" s="142">
        <v>785</v>
      </c>
      <c r="J1440" s="142">
        <v>423.9</v>
      </c>
      <c r="K1440" s="90" t="s">
        <v>42</v>
      </c>
      <c r="L1440" s="49">
        <f>I1440*O1440</f>
        <v>97842.4</v>
      </c>
      <c r="M1440" s="147">
        <f>I1440*P1440</f>
        <v>11971.25</v>
      </c>
      <c r="N1440" s="147">
        <f t="shared" si="152"/>
        <v>109813.65</v>
      </c>
      <c r="O1440" s="147">
        <v>124.64</v>
      </c>
      <c r="P1440" s="147">
        <v>15.25</v>
      </c>
      <c r="Q1440" s="146"/>
      <c r="R1440" s="89"/>
      <c r="S1440" s="146" t="s">
        <v>37</v>
      </c>
      <c r="T1440" s="146" t="s">
        <v>265</v>
      </c>
    </row>
    <row r="1441" spans="3:20" ht="37.5" x14ac:dyDescent="0.3">
      <c r="C1441" s="144">
        <v>8</v>
      </c>
      <c r="D1441" s="90" t="s">
        <v>426</v>
      </c>
      <c r="E1441" s="144">
        <v>1940</v>
      </c>
      <c r="F1441" s="4"/>
      <c r="G1441" s="144" t="s">
        <v>63</v>
      </c>
      <c r="H1441" s="144">
        <v>2</v>
      </c>
      <c r="I1441" s="142">
        <f>691.3+268.5</f>
        <v>959.8</v>
      </c>
      <c r="J1441" s="142">
        <v>520.20000000000005</v>
      </c>
      <c r="K1441" s="90" t="s">
        <v>42</v>
      </c>
      <c r="L1441" s="49">
        <v>86163.631999999998</v>
      </c>
      <c r="M1441" s="147">
        <v>10542.324999999999</v>
      </c>
      <c r="N1441" s="147">
        <f t="shared" si="152"/>
        <v>96705.956999999995</v>
      </c>
      <c r="O1441" s="147">
        <v>124.64</v>
      </c>
      <c r="P1441" s="147">
        <v>15.25</v>
      </c>
      <c r="Q1441" s="146"/>
      <c r="R1441" s="89"/>
      <c r="S1441" s="147" t="s">
        <v>37</v>
      </c>
      <c r="T1441" s="147" t="s">
        <v>265</v>
      </c>
    </row>
    <row r="1442" spans="3:20" x14ac:dyDescent="0.3">
      <c r="C1442" s="63"/>
      <c r="D1442" s="90"/>
      <c r="E1442" s="144"/>
      <c r="F1442" s="144"/>
      <c r="G1442" s="144"/>
      <c r="H1442" s="144"/>
      <c r="I1442" s="142"/>
      <c r="J1442" s="142"/>
      <c r="K1442" s="90" t="s">
        <v>229</v>
      </c>
      <c r="L1442" s="49">
        <v>588261.73499999999</v>
      </c>
      <c r="M1442" s="147">
        <v>12588.573</v>
      </c>
      <c r="N1442" s="147">
        <f t="shared" si="152"/>
        <v>600850.30799999996</v>
      </c>
      <c r="O1442" s="147">
        <v>850.95</v>
      </c>
      <c r="P1442" s="147">
        <v>18.21</v>
      </c>
      <c r="Q1442" s="146"/>
      <c r="R1442" s="89"/>
      <c r="S1442" s="147" t="s">
        <v>37</v>
      </c>
      <c r="T1442" s="147" t="s">
        <v>265</v>
      </c>
    </row>
    <row r="1443" spans="3:20" x14ac:dyDescent="0.3">
      <c r="C1443" s="63"/>
      <c r="D1443" s="90"/>
      <c r="E1443" s="144"/>
      <c r="F1443" s="144"/>
      <c r="G1443" s="144"/>
      <c r="H1443" s="144"/>
      <c r="I1443" s="142"/>
      <c r="J1443" s="142"/>
      <c r="K1443" s="90" t="s">
        <v>104</v>
      </c>
      <c r="L1443" s="49">
        <v>193156.133</v>
      </c>
      <c r="M1443" s="147">
        <v>4320.625</v>
      </c>
      <c r="N1443" s="147">
        <f t="shared" si="152"/>
        <v>197476.758</v>
      </c>
      <c r="O1443" s="147">
        <v>279.41000000000003</v>
      </c>
      <c r="P1443" s="147">
        <v>6.25</v>
      </c>
      <c r="Q1443" s="146"/>
      <c r="R1443" s="89"/>
      <c r="S1443" s="147" t="s">
        <v>37</v>
      </c>
      <c r="T1443" s="147" t="s">
        <v>265</v>
      </c>
    </row>
    <row r="1444" spans="3:20" x14ac:dyDescent="0.3">
      <c r="C1444" s="63"/>
      <c r="D1444" s="90"/>
      <c r="E1444" s="144"/>
      <c r="F1444" s="144"/>
      <c r="G1444" s="144"/>
      <c r="H1444" s="144"/>
      <c r="I1444" s="142"/>
      <c r="J1444" s="142"/>
      <c r="K1444" s="90" t="s">
        <v>418</v>
      </c>
      <c r="L1444" s="49">
        <v>53548.097999999991</v>
      </c>
      <c r="M1444" s="147">
        <v>1147.5579999999998</v>
      </c>
      <c r="N1444" s="147">
        <f t="shared" si="152"/>
        <v>54695.655999999988</v>
      </c>
      <c r="O1444" s="147">
        <v>77.459999999999994</v>
      </c>
      <c r="P1444" s="147">
        <v>1.66</v>
      </c>
      <c r="Q1444" s="146"/>
      <c r="R1444" s="89"/>
      <c r="S1444" s="147" t="s">
        <v>37</v>
      </c>
      <c r="T1444" s="147" t="s">
        <v>265</v>
      </c>
    </row>
    <row r="1445" spans="3:20" ht="37.5" x14ac:dyDescent="0.3">
      <c r="C1445" s="144">
        <v>9</v>
      </c>
      <c r="D1445" s="90" t="s">
        <v>427</v>
      </c>
      <c r="E1445" s="144">
        <v>1973</v>
      </c>
      <c r="F1445" s="144"/>
      <c r="G1445" s="146" t="s">
        <v>34</v>
      </c>
      <c r="H1445" s="144">
        <v>5</v>
      </c>
      <c r="I1445" s="142">
        <f>J1445*1.8</f>
        <v>8660.4660000000003</v>
      </c>
      <c r="J1445" s="142">
        <v>4811.37</v>
      </c>
      <c r="K1445" s="90" t="s">
        <v>42</v>
      </c>
      <c r="L1445" s="49">
        <v>1197279.5954999998</v>
      </c>
      <c r="M1445" s="147">
        <v>119051.5304</v>
      </c>
      <c r="N1445" s="147">
        <f t="shared" si="152"/>
        <v>1316331.1258999999</v>
      </c>
      <c r="O1445" s="147">
        <v>150.44999999999999</v>
      </c>
      <c r="P1445" s="147">
        <v>14.96</v>
      </c>
      <c r="Q1445" s="146"/>
      <c r="R1445" s="64"/>
      <c r="S1445" s="146" t="s">
        <v>37</v>
      </c>
      <c r="T1445" s="146" t="s">
        <v>265</v>
      </c>
    </row>
    <row r="1446" spans="3:20" ht="37.5" x14ac:dyDescent="0.3">
      <c r="C1446" s="144">
        <v>10</v>
      </c>
      <c r="D1446" s="145" t="s">
        <v>428</v>
      </c>
      <c r="E1446" s="146">
        <v>1964</v>
      </c>
      <c r="F1446" s="146"/>
      <c r="G1446" s="146" t="s">
        <v>34</v>
      </c>
      <c r="H1446" s="146">
        <v>4</v>
      </c>
      <c r="I1446" s="142">
        <f>J1446*1.8</f>
        <v>2249.1</v>
      </c>
      <c r="J1446" s="142">
        <v>1249.5</v>
      </c>
      <c r="K1446" s="145" t="s">
        <v>42</v>
      </c>
      <c r="L1446" s="49">
        <f>I1446*O1446</f>
        <v>338377.09499999997</v>
      </c>
      <c r="M1446" s="147">
        <f t="shared" ref="M1446:M1452" si="153">I1446*P1446</f>
        <v>33646.536</v>
      </c>
      <c r="N1446" s="147">
        <f t="shared" si="152"/>
        <v>372023.63099999999</v>
      </c>
      <c r="O1446" s="147">
        <v>150.44999999999999</v>
      </c>
      <c r="P1446" s="147">
        <v>14.96</v>
      </c>
      <c r="Q1446" s="146"/>
      <c r="R1446" s="64"/>
      <c r="S1446" s="146" t="s">
        <v>37</v>
      </c>
      <c r="T1446" s="146" t="s">
        <v>265</v>
      </c>
    </row>
    <row r="1447" spans="3:20" ht="37.5" x14ac:dyDescent="0.3">
      <c r="C1447" s="144">
        <v>11</v>
      </c>
      <c r="D1447" s="90" t="s">
        <v>429</v>
      </c>
      <c r="E1447" s="144">
        <v>1961</v>
      </c>
      <c r="F1447" s="146"/>
      <c r="G1447" s="144" t="s">
        <v>34</v>
      </c>
      <c r="H1447" s="146">
        <v>4</v>
      </c>
      <c r="I1447" s="142">
        <v>3695.1</v>
      </c>
      <c r="J1447" s="142">
        <v>2129.3000000000002</v>
      </c>
      <c r="K1447" s="145" t="s">
        <v>42</v>
      </c>
      <c r="L1447" s="49">
        <f>O1447*I1447</f>
        <v>555927.79499999993</v>
      </c>
      <c r="M1447" s="147">
        <f t="shared" si="153"/>
        <v>55278.696000000004</v>
      </c>
      <c r="N1447" s="147">
        <f t="shared" si="152"/>
        <v>611206.49099999992</v>
      </c>
      <c r="O1447" s="147">
        <v>150.44999999999999</v>
      </c>
      <c r="P1447" s="147">
        <v>14.96</v>
      </c>
      <c r="Q1447" s="146"/>
      <c r="R1447" s="89"/>
      <c r="S1447" s="146" t="s">
        <v>37</v>
      </c>
      <c r="T1447" s="146" t="s">
        <v>265</v>
      </c>
    </row>
    <row r="1448" spans="3:20" ht="37.5" x14ac:dyDescent="0.3">
      <c r="C1448" s="144">
        <v>12</v>
      </c>
      <c r="D1448" s="90" t="s">
        <v>199</v>
      </c>
      <c r="E1448" s="144">
        <v>1958</v>
      </c>
      <c r="F1448" s="146"/>
      <c r="G1448" s="146" t="s">
        <v>34</v>
      </c>
      <c r="H1448" s="146">
        <v>4</v>
      </c>
      <c r="I1448" s="142">
        <v>5280.2</v>
      </c>
      <c r="J1448" s="142">
        <v>2909.5</v>
      </c>
      <c r="K1448" s="145" t="s">
        <v>42</v>
      </c>
      <c r="L1448" s="49">
        <f>I1448*O1448</f>
        <v>794406.09</v>
      </c>
      <c r="M1448" s="147">
        <f t="shared" si="153"/>
        <v>78991.792000000001</v>
      </c>
      <c r="N1448" s="147">
        <f t="shared" si="152"/>
        <v>873397.88199999998</v>
      </c>
      <c r="O1448" s="147">
        <v>150.44999999999999</v>
      </c>
      <c r="P1448" s="147">
        <v>14.96</v>
      </c>
      <c r="Q1448" s="146"/>
      <c r="R1448" s="89"/>
      <c r="S1448" s="146" t="s">
        <v>37</v>
      </c>
      <c r="T1448" s="146" t="s">
        <v>265</v>
      </c>
    </row>
    <row r="1449" spans="3:20" ht="37.5" x14ac:dyDescent="0.3">
      <c r="C1449" s="144">
        <v>13</v>
      </c>
      <c r="D1449" s="90" t="s">
        <v>430</v>
      </c>
      <c r="E1449" s="144">
        <v>1966</v>
      </c>
      <c r="F1449" s="146"/>
      <c r="G1449" s="146" t="s">
        <v>34</v>
      </c>
      <c r="H1449" s="146">
        <v>5</v>
      </c>
      <c r="I1449" s="142">
        <f>J1449*1.8</f>
        <v>6272.1</v>
      </c>
      <c r="J1449" s="142">
        <v>3484.5</v>
      </c>
      <c r="K1449" s="145" t="s">
        <v>42</v>
      </c>
      <c r="L1449" s="49">
        <f>I1449*O1449</f>
        <v>943637.44499999995</v>
      </c>
      <c r="M1449" s="147">
        <f t="shared" si="153"/>
        <v>93830.616000000009</v>
      </c>
      <c r="N1449" s="147">
        <f t="shared" si="152"/>
        <v>1037468.061</v>
      </c>
      <c r="O1449" s="147">
        <v>150.44999999999999</v>
      </c>
      <c r="P1449" s="147">
        <v>14.96</v>
      </c>
      <c r="Q1449" s="146"/>
      <c r="R1449" s="89"/>
      <c r="S1449" s="146" t="s">
        <v>37</v>
      </c>
      <c r="T1449" s="146" t="s">
        <v>265</v>
      </c>
    </row>
    <row r="1450" spans="3:20" ht="37.5" x14ac:dyDescent="0.3">
      <c r="C1450" s="144">
        <v>14</v>
      </c>
      <c r="D1450" s="90" t="s">
        <v>431</v>
      </c>
      <c r="E1450" s="144">
        <v>1960</v>
      </c>
      <c r="F1450" s="146"/>
      <c r="G1450" s="146" t="s">
        <v>34</v>
      </c>
      <c r="H1450" s="146">
        <v>4</v>
      </c>
      <c r="I1450" s="142">
        <v>4292</v>
      </c>
      <c r="J1450" s="142">
        <v>2408.6</v>
      </c>
      <c r="K1450" s="145" t="s">
        <v>931</v>
      </c>
      <c r="L1450" s="49">
        <f>I1450*O1450</f>
        <v>645731.39999999991</v>
      </c>
      <c r="M1450" s="147">
        <f t="shared" si="153"/>
        <v>64208.320000000007</v>
      </c>
      <c r="N1450" s="147">
        <f t="shared" si="152"/>
        <v>709939.72</v>
      </c>
      <c r="O1450" s="147">
        <v>150.44999999999999</v>
      </c>
      <c r="P1450" s="147">
        <v>14.96</v>
      </c>
      <c r="Q1450" s="146"/>
      <c r="R1450" s="89"/>
      <c r="S1450" s="146" t="s">
        <v>37</v>
      </c>
      <c r="T1450" s="146" t="s">
        <v>265</v>
      </c>
    </row>
    <row r="1451" spans="3:20" ht="37.5" x14ac:dyDescent="0.3">
      <c r="C1451" s="144">
        <v>15</v>
      </c>
      <c r="D1451" s="90" t="s">
        <v>432</v>
      </c>
      <c r="E1451" s="144">
        <v>1962</v>
      </c>
      <c r="F1451" s="146"/>
      <c r="G1451" s="146" t="s">
        <v>34</v>
      </c>
      <c r="H1451" s="146">
        <v>4</v>
      </c>
      <c r="I1451" s="142">
        <v>2095.4</v>
      </c>
      <c r="J1451" s="142">
        <v>1199.5</v>
      </c>
      <c r="K1451" s="145" t="s">
        <v>42</v>
      </c>
      <c r="L1451" s="49">
        <f>I1451*O1451</f>
        <v>315252.93</v>
      </c>
      <c r="M1451" s="147">
        <f t="shared" si="153"/>
        <v>31347.184000000005</v>
      </c>
      <c r="N1451" s="147">
        <f t="shared" si="152"/>
        <v>346600.114</v>
      </c>
      <c r="O1451" s="147">
        <v>150.44999999999999</v>
      </c>
      <c r="P1451" s="147">
        <v>14.96</v>
      </c>
      <c r="Q1451" s="146"/>
      <c r="R1451" s="89"/>
      <c r="S1451" s="146" t="s">
        <v>37</v>
      </c>
      <c r="T1451" s="146" t="s">
        <v>265</v>
      </c>
    </row>
    <row r="1452" spans="3:20" ht="37.5" x14ac:dyDescent="0.3">
      <c r="C1452" s="144">
        <v>16</v>
      </c>
      <c r="D1452" s="90" t="s">
        <v>433</v>
      </c>
      <c r="E1452" s="144">
        <v>1958</v>
      </c>
      <c r="F1452" s="146"/>
      <c r="G1452" s="146" t="s">
        <v>34</v>
      </c>
      <c r="H1452" s="146">
        <v>4</v>
      </c>
      <c r="I1452" s="142">
        <f>J1452*1.8</f>
        <v>3581.1</v>
      </c>
      <c r="J1452" s="142">
        <v>1989.5</v>
      </c>
      <c r="K1452" s="145" t="s">
        <v>42</v>
      </c>
      <c r="L1452" s="49">
        <f>I1452*O1452</f>
        <v>538776.495</v>
      </c>
      <c r="M1452" s="147">
        <f t="shared" si="153"/>
        <v>53573.256000000001</v>
      </c>
      <c r="N1452" s="147">
        <f t="shared" si="152"/>
        <v>592349.75100000005</v>
      </c>
      <c r="O1452" s="147">
        <v>150.44999999999999</v>
      </c>
      <c r="P1452" s="147">
        <v>14.96</v>
      </c>
      <c r="Q1452" s="146"/>
      <c r="R1452" s="89"/>
      <c r="S1452" s="146" t="s">
        <v>37</v>
      </c>
      <c r="T1452" s="146" t="s">
        <v>265</v>
      </c>
    </row>
    <row r="1453" spans="3:20" ht="37.5" x14ac:dyDescent="0.3">
      <c r="C1453" s="144">
        <v>17</v>
      </c>
      <c r="D1453" s="90" t="s">
        <v>434</v>
      </c>
      <c r="E1453" s="144">
        <v>1962</v>
      </c>
      <c r="F1453" s="146"/>
      <c r="G1453" s="144" t="s">
        <v>34</v>
      </c>
      <c r="H1453" s="146">
        <v>4</v>
      </c>
      <c r="I1453" s="142">
        <v>2191.1</v>
      </c>
      <c r="J1453" s="142">
        <v>1191.2</v>
      </c>
      <c r="K1453" s="145" t="s">
        <v>42</v>
      </c>
      <c r="L1453" s="164">
        <v>183111.30599999998</v>
      </c>
      <c r="M1453" s="74">
        <v>18621.700999999997</v>
      </c>
      <c r="N1453" s="74">
        <f t="shared" si="152"/>
        <v>201733.00699999998</v>
      </c>
      <c r="O1453" s="147">
        <v>150.44999999999999</v>
      </c>
      <c r="P1453" s="147">
        <v>14.96</v>
      </c>
      <c r="Q1453" s="146"/>
      <c r="R1453" s="89"/>
      <c r="S1453" s="146" t="s">
        <v>37</v>
      </c>
      <c r="T1453" s="146" t="s">
        <v>265</v>
      </c>
    </row>
    <row r="1454" spans="3:20" ht="37.5" x14ac:dyDescent="0.3">
      <c r="C1454" s="144">
        <v>18</v>
      </c>
      <c r="D1454" s="90" t="s">
        <v>435</v>
      </c>
      <c r="E1454" s="144">
        <v>1959</v>
      </c>
      <c r="F1454" s="146"/>
      <c r="G1454" s="146" t="s">
        <v>34</v>
      </c>
      <c r="H1454" s="146">
        <v>2</v>
      </c>
      <c r="I1454" s="142">
        <f>J1454*1.8</f>
        <v>1504.0800000000002</v>
      </c>
      <c r="J1454" s="142">
        <v>835.6</v>
      </c>
      <c r="K1454" s="90" t="s">
        <v>42</v>
      </c>
      <c r="L1454" s="164">
        <v>131595.098</v>
      </c>
      <c r="M1454" s="74">
        <v>13038.56</v>
      </c>
      <c r="N1454" s="74">
        <f t="shared" si="152"/>
        <v>144633.658</v>
      </c>
      <c r="O1454" s="147">
        <v>153.41</v>
      </c>
      <c r="P1454" s="147">
        <v>15.2</v>
      </c>
      <c r="Q1454" s="146"/>
      <c r="R1454" s="89"/>
      <c r="S1454" s="146" t="s">
        <v>37</v>
      </c>
      <c r="T1454" s="146" t="s">
        <v>265</v>
      </c>
    </row>
    <row r="1455" spans="3:20" ht="37.5" x14ac:dyDescent="0.3">
      <c r="C1455" s="144">
        <v>19</v>
      </c>
      <c r="D1455" s="125" t="s">
        <v>436</v>
      </c>
      <c r="E1455" s="144">
        <v>1955</v>
      </c>
      <c r="F1455" s="146"/>
      <c r="G1455" s="146" t="s">
        <v>34</v>
      </c>
      <c r="H1455" s="146">
        <v>4</v>
      </c>
      <c r="I1455" s="142">
        <f>J1455*1.8</f>
        <v>3924.5400000000004</v>
      </c>
      <c r="J1455" s="142">
        <v>2180.3000000000002</v>
      </c>
      <c r="K1455" s="145" t="s">
        <v>42</v>
      </c>
      <c r="L1455" s="164">
        <v>38665.649999999994</v>
      </c>
      <c r="M1455" s="74">
        <v>3844.7200000000003</v>
      </c>
      <c r="N1455" s="74">
        <f t="shared" si="152"/>
        <v>42510.369999999995</v>
      </c>
      <c r="O1455" s="147">
        <v>150.44999999999999</v>
      </c>
      <c r="P1455" s="147">
        <v>14.96</v>
      </c>
      <c r="Q1455" s="129"/>
      <c r="R1455" s="165"/>
      <c r="S1455" s="129" t="s">
        <v>37</v>
      </c>
      <c r="T1455" s="129" t="s">
        <v>265</v>
      </c>
    </row>
    <row r="1456" spans="3:20" ht="37.5" x14ac:dyDescent="0.3">
      <c r="C1456" s="144">
        <v>20</v>
      </c>
      <c r="D1456" s="90" t="s">
        <v>437</v>
      </c>
      <c r="E1456" s="16">
        <v>1958</v>
      </c>
      <c r="F1456" s="146"/>
      <c r="G1456" s="146" t="s">
        <v>34</v>
      </c>
      <c r="H1456" s="146">
        <v>4</v>
      </c>
      <c r="I1456" s="142">
        <f>J1456*1.8</f>
        <v>6465.2400000000007</v>
      </c>
      <c r="J1456" s="142">
        <v>3591.8</v>
      </c>
      <c r="K1456" s="90" t="s">
        <v>42</v>
      </c>
      <c r="L1456" s="164">
        <v>565195.5149999999</v>
      </c>
      <c r="M1456" s="74">
        <v>56200.232000000004</v>
      </c>
      <c r="N1456" s="74">
        <f t="shared" si="152"/>
        <v>621395.74699999986</v>
      </c>
      <c r="O1456" s="147">
        <v>150.44999999999999</v>
      </c>
      <c r="P1456" s="147">
        <v>14.96</v>
      </c>
      <c r="Q1456" s="146"/>
      <c r="R1456" s="89"/>
      <c r="S1456" s="146" t="s">
        <v>37</v>
      </c>
      <c r="T1456" s="146" t="s">
        <v>265</v>
      </c>
    </row>
    <row r="1457" spans="3:20" ht="37.5" x14ac:dyDescent="0.3">
      <c r="C1457" s="144">
        <v>21</v>
      </c>
      <c r="D1457" s="90" t="s">
        <v>438</v>
      </c>
      <c r="E1457" s="144">
        <v>1955</v>
      </c>
      <c r="F1457" s="146"/>
      <c r="G1457" s="146" t="s">
        <v>34</v>
      </c>
      <c r="H1457" s="146">
        <v>4</v>
      </c>
      <c r="I1457" s="142">
        <f>J1457*1.8</f>
        <v>3534.3</v>
      </c>
      <c r="J1457" s="142">
        <v>1963.5</v>
      </c>
      <c r="K1457" s="90" t="s">
        <v>42</v>
      </c>
      <c r="L1457" s="164">
        <v>303066.48</v>
      </c>
      <c r="M1457" s="74">
        <v>30135.424000000003</v>
      </c>
      <c r="N1457" s="74">
        <f t="shared" si="152"/>
        <v>333201.90399999998</v>
      </c>
      <c r="O1457" s="147">
        <v>150.44999999999999</v>
      </c>
      <c r="P1457" s="147">
        <v>14.96</v>
      </c>
      <c r="Q1457" s="146"/>
      <c r="R1457" s="89"/>
      <c r="S1457" s="146" t="s">
        <v>37</v>
      </c>
      <c r="T1457" s="146" t="s">
        <v>265</v>
      </c>
    </row>
    <row r="1458" spans="3:20" ht="37.5" x14ac:dyDescent="0.3">
      <c r="C1458" s="144">
        <v>22</v>
      </c>
      <c r="D1458" s="90" t="s">
        <v>439</v>
      </c>
      <c r="E1458" s="144">
        <v>1950</v>
      </c>
      <c r="F1458" s="144"/>
      <c r="G1458" s="144" t="s">
        <v>63</v>
      </c>
      <c r="H1458" s="144">
        <v>2</v>
      </c>
      <c r="I1458" s="142">
        <f>J1458*1.8</f>
        <v>889.56</v>
      </c>
      <c r="J1458" s="142">
        <v>494.2</v>
      </c>
      <c r="K1458" s="90" t="s">
        <v>42</v>
      </c>
      <c r="L1458" s="49">
        <f>O1458*I1458</f>
        <v>110874.75839999999</v>
      </c>
      <c r="M1458" s="147">
        <f t="shared" ref="M1458:M1463" si="154">I1458*P1458</f>
        <v>13565.789999999999</v>
      </c>
      <c r="N1458" s="147">
        <f t="shared" si="152"/>
        <v>124440.54839999999</v>
      </c>
      <c r="O1458" s="142">
        <v>124.64</v>
      </c>
      <c r="P1458" s="147">
        <v>15.25</v>
      </c>
      <c r="Q1458" s="146"/>
      <c r="R1458" s="89"/>
      <c r="S1458" s="146" t="s">
        <v>37</v>
      </c>
      <c r="T1458" s="146" t="s">
        <v>265</v>
      </c>
    </row>
    <row r="1459" spans="3:20" ht="37.5" x14ac:dyDescent="0.3">
      <c r="C1459" s="144">
        <v>23</v>
      </c>
      <c r="D1459" s="90" t="s">
        <v>440</v>
      </c>
      <c r="E1459" s="144">
        <v>1927</v>
      </c>
      <c r="F1459" s="144"/>
      <c r="G1459" s="144" t="s">
        <v>63</v>
      </c>
      <c r="H1459" s="144">
        <v>2</v>
      </c>
      <c r="I1459" s="142">
        <v>653.29999999999995</v>
      </c>
      <c r="J1459" s="142">
        <v>324.89999999999998</v>
      </c>
      <c r="K1459" s="90" t="s">
        <v>42</v>
      </c>
      <c r="L1459" s="49">
        <f>I1459*O1459</f>
        <v>81427.311999999991</v>
      </c>
      <c r="M1459" s="147">
        <f t="shared" si="154"/>
        <v>9962.8249999999989</v>
      </c>
      <c r="N1459" s="147">
        <f t="shared" si="152"/>
        <v>91390.136999999988</v>
      </c>
      <c r="O1459" s="142">
        <v>124.64</v>
      </c>
      <c r="P1459" s="147">
        <v>15.25</v>
      </c>
      <c r="Q1459" s="146"/>
      <c r="R1459" s="89"/>
      <c r="S1459" s="146" t="s">
        <v>37</v>
      </c>
      <c r="T1459" s="146" t="s">
        <v>265</v>
      </c>
    </row>
    <row r="1460" spans="3:20" ht="37.5" customHeight="1" x14ac:dyDescent="0.3">
      <c r="C1460" s="144">
        <v>24</v>
      </c>
      <c r="D1460" s="90" t="s">
        <v>441</v>
      </c>
      <c r="E1460" s="144">
        <v>1939</v>
      </c>
      <c r="F1460" s="144"/>
      <c r="G1460" s="144" t="s">
        <v>63</v>
      </c>
      <c r="H1460" s="144">
        <v>2</v>
      </c>
      <c r="I1460" s="142">
        <v>839</v>
      </c>
      <c r="J1460" s="142">
        <v>465</v>
      </c>
      <c r="K1460" s="90" t="s">
        <v>42</v>
      </c>
      <c r="L1460" s="49">
        <f>I1460*O1460</f>
        <v>104572.96</v>
      </c>
      <c r="M1460" s="147">
        <f t="shared" si="154"/>
        <v>12794.75</v>
      </c>
      <c r="N1460" s="147">
        <f t="shared" si="152"/>
        <v>117367.71</v>
      </c>
      <c r="O1460" s="142">
        <v>124.64</v>
      </c>
      <c r="P1460" s="147">
        <v>15.25</v>
      </c>
      <c r="Q1460" s="146"/>
      <c r="R1460" s="89"/>
      <c r="S1460" s="146" t="s">
        <v>37</v>
      </c>
      <c r="T1460" s="146" t="s">
        <v>265</v>
      </c>
    </row>
    <row r="1461" spans="3:20" ht="37.5" x14ac:dyDescent="0.3">
      <c r="C1461" s="144">
        <v>25</v>
      </c>
      <c r="D1461" s="90" t="s">
        <v>442</v>
      </c>
      <c r="E1461" s="144"/>
      <c r="F1461" s="144"/>
      <c r="G1461" s="144" t="s">
        <v>63</v>
      </c>
      <c r="H1461" s="144">
        <v>2</v>
      </c>
      <c r="I1461" s="142">
        <v>397.4</v>
      </c>
      <c r="J1461" s="142">
        <v>181.4</v>
      </c>
      <c r="K1461" s="90" t="s">
        <v>42</v>
      </c>
      <c r="L1461" s="49">
        <f>I1461*O1461</f>
        <v>49531.935999999994</v>
      </c>
      <c r="M1461" s="147">
        <f t="shared" si="154"/>
        <v>6060.3499999999995</v>
      </c>
      <c r="N1461" s="147">
        <f t="shared" si="152"/>
        <v>55592.285999999993</v>
      </c>
      <c r="O1461" s="142">
        <v>124.64</v>
      </c>
      <c r="P1461" s="147">
        <v>15.25</v>
      </c>
      <c r="Q1461" s="146"/>
      <c r="R1461" s="89"/>
      <c r="S1461" s="146" t="s">
        <v>37</v>
      </c>
      <c r="T1461" s="146" t="s">
        <v>265</v>
      </c>
    </row>
    <row r="1462" spans="3:20" ht="37.5" x14ac:dyDescent="0.3">
      <c r="C1462" s="144">
        <v>26</v>
      </c>
      <c r="D1462" s="90" t="s">
        <v>443</v>
      </c>
      <c r="E1462" s="144">
        <v>1950</v>
      </c>
      <c r="F1462" s="144"/>
      <c r="G1462" s="144" t="s">
        <v>34</v>
      </c>
      <c r="H1462" s="144">
        <v>2</v>
      </c>
      <c r="I1462" s="142">
        <f t="shared" ref="I1462:I1468" si="155">J1462*1.8</f>
        <v>850.68000000000006</v>
      </c>
      <c r="J1462" s="142">
        <v>472.6</v>
      </c>
      <c r="K1462" s="90" t="s">
        <v>42</v>
      </c>
      <c r="L1462" s="49">
        <f>O1462*I1462</f>
        <v>106028.75520000001</v>
      </c>
      <c r="M1462" s="147">
        <f t="shared" si="154"/>
        <v>12972.87</v>
      </c>
      <c r="N1462" s="147">
        <f t="shared" si="152"/>
        <v>119001.62520000001</v>
      </c>
      <c r="O1462" s="49">
        <v>124.64</v>
      </c>
      <c r="P1462" s="147">
        <v>15.25</v>
      </c>
      <c r="Q1462" s="146"/>
      <c r="R1462" s="89"/>
      <c r="S1462" s="146" t="s">
        <v>37</v>
      </c>
      <c r="T1462" s="146" t="s">
        <v>265</v>
      </c>
    </row>
    <row r="1463" spans="3:20" ht="37.5" x14ac:dyDescent="0.3">
      <c r="C1463" s="144">
        <v>27</v>
      </c>
      <c r="D1463" s="90" t="s">
        <v>444</v>
      </c>
      <c r="E1463" s="144">
        <v>1972</v>
      </c>
      <c r="F1463" s="144"/>
      <c r="G1463" s="144" t="s">
        <v>34</v>
      </c>
      <c r="H1463" s="144">
        <v>2</v>
      </c>
      <c r="I1463" s="142">
        <f t="shared" si="155"/>
        <v>838.80000000000007</v>
      </c>
      <c r="J1463" s="142">
        <v>466</v>
      </c>
      <c r="K1463" s="90" t="s">
        <v>42</v>
      </c>
      <c r="L1463" s="49">
        <f>O1463*I1463</f>
        <v>104548.03200000001</v>
      </c>
      <c r="M1463" s="147">
        <f t="shared" si="154"/>
        <v>12791.7</v>
      </c>
      <c r="N1463" s="147">
        <f t="shared" si="152"/>
        <v>117339.732</v>
      </c>
      <c r="O1463" s="49">
        <v>124.64</v>
      </c>
      <c r="P1463" s="147">
        <v>15.25</v>
      </c>
      <c r="Q1463" s="146"/>
      <c r="R1463" s="89"/>
      <c r="S1463" s="146" t="s">
        <v>37</v>
      </c>
      <c r="T1463" s="146" t="s">
        <v>265</v>
      </c>
    </row>
    <row r="1464" spans="3:20" ht="37.5" x14ac:dyDescent="0.3">
      <c r="C1464" s="144">
        <v>28</v>
      </c>
      <c r="D1464" s="90" t="s">
        <v>445</v>
      </c>
      <c r="E1464" s="144">
        <v>1947</v>
      </c>
      <c r="F1464" s="144"/>
      <c r="G1464" s="144" t="s">
        <v>63</v>
      </c>
      <c r="H1464" s="144">
        <v>2</v>
      </c>
      <c r="I1464" s="142">
        <f t="shared" si="155"/>
        <v>902.88000000000011</v>
      </c>
      <c r="J1464" s="142">
        <v>501.6</v>
      </c>
      <c r="K1464" s="90" t="s">
        <v>42</v>
      </c>
      <c r="L1464" s="49">
        <f>O1464*I1464</f>
        <v>112534.96320000001</v>
      </c>
      <c r="M1464" s="147">
        <f>P1464*I1464</f>
        <v>13768.920000000002</v>
      </c>
      <c r="N1464" s="147">
        <f t="shared" si="152"/>
        <v>126303.88320000001</v>
      </c>
      <c r="O1464" s="49">
        <v>124.64</v>
      </c>
      <c r="P1464" s="147">
        <v>15.25</v>
      </c>
      <c r="Q1464" s="146"/>
      <c r="R1464" s="89"/>
      <c r="S1464" s="146" t="s">
        <v>37</v>
      </c>
      <c r="T1464" s="146" t="s">
        <v>265</v>
      </c>
    </row>
    <row r="1465" spans="3:20" ht="56.25" x14ac:dyDescent="0.3">
      <c r="C1465" s="144">
        <v>29</v>
      </c>
      <c r="D1465" s="145" t="s">
        <v>446</v>
      </c>
      <c r="E1465" s="144">
        <v>1994</v>
      </c>
      <c r="F1465" s="144"/>
      <c r="G1465" s="144" t="s">
        <v>83</v>
      </c>
      <c r="H1465" s="144">
        <v>10</v>
      </c>
      <c r="I1465" s="142">
        <f t="shared" si="155"/>
        <v>4115.34</v>
      </c>
      <c r="J1465" s="142">
        <v>2286.3000000000002</v>
      </c>
      <c r="K1465" s="145" t="s">
        <v>447</v>
      </c>
      <c r="L1465" s="49">
        <v>1655829.9120000002</v>
      </c>
      <c r="M1465" s="147">
        <v>35437.65</v>
      </c>
      <c r="N1465" s="147">
        <f t="shared" si="152"/>
        <v>1691267.5620000002</v>
      </c>
      <c r="O1465" s="147">
        <v>724.24</v>
      </c>
      <c r="P1465" s="147">
        <v>15.5</v>
      </c>
      <c r="Q1465" s="146"/>
      <c r="R1465" s="89"/>
      <c r="S1465" s="146" t="s">
        <v>37</v>
      </c>
      <c r="T1465" s="146" t="s">
        <v>265</v>
      </c>
    </row>
    <row r="1466" spans="3:20" ht="56.25" x14ac:dyDescent="0.3">
      <c r="C1466" s="144">
        <v>30</v>
      </c>
      <c r="D1466" s="145" t="s">
        <v>448</v>
      </c>
      <c r="E1466" s="144">
        <v>1994</v>
      </c>
      <c r="F1466" s="144"/>
      <c r="G1466" s="144" t="s">
        <v>83</v>
      </c>
      <c r="H1466" s="144">
        <v>10</v>
      </c>
      <c r="I1466" s="142">
        <f t="shared" si="155"/>
        <v>3951.3599999999997</v>
      </c>
      <c r="J1466" s="142">
        <v>2195.1999999999998</v>
      </c>
      <c r="K1466" s="145" t="s">
        <v>447</v>
      </c>
      <c r="L1466" s="49">
        <v>1662420.4959999998</v>
      </c>
      <c r="M1466" s="147">
        <v>35578.699999999997</v>
      </c>
      <c r="N1466" s="147">
        <f t="shared" si="152"/>
        <v>1697999.1959999998</v>
      </c>
      <c r="O1466" s="147">
        <v>724.24</v>
      </c>
      <c r="P1466" s="147">
        <v>15.5</v>
      </c>
      <c r="Q1466" s="146"/>
      <c r="R1466" s="89"/>
      <c r="S1466" s="146" t="s">
        <v>37</v>
      </c>
      <c r="T1466" s="146" t="s">
        <v>265</v>
      </c>
    </row>
    <row r="1467" spans="3:20" ht="56.25" x14ac:dyDescent="0.3">
      <c r="C1467" s="144">
        <v>31</v>
      </c>
      <c r="D1467" s="90" t="s">
        <v>449</v>
      </c>
      <c r="E1467" s="92" t="s">
        <v>450</v>
      </c>
      <c r="F1467" s="92"/>
      <c r="G1467" s="92" t="s">
        <v>83</v>
      </c>
      <c r="H1467" s="92" t="s">
        <v>451</v>
      </c>
      <c r="I1467" s="93">
        <f t="shared" si="155"/>
        <v>18730.710000000003</v>
      </c>
      <c r="J1467" s="93">
        <v>10405.950000000001</v>
      </c>
      <c r="K1467" s="90" t="s">
        <v>452</v>
      </c>
      <c r="L1467" s="142">
        <f>I1467*O1467</f>
        <v>14465352.718800001</v>
      </c>
      <c r="M1467" s="142">
        <f>I1467*P1467</f>
        <v>309618.63630000007</v>
      </c>
      <c r="N1467" s="147">
        <f t="shared" si="152"/>
        <v>14774971.3551</v>
      </c>
      <c r="O1467" s="93">
        <v>772.28</v>
      </c>
      <c r="P1467" s="93">
        <v>16.53</v>
      </c>
      <c r="Q1467" s="92"/>
      <c r="R1467" s="89"/>
      <c r="S1467" s="146" t="s">
        <v>37</v>
      </c>
      <c r="T1467" s="146" t="s">
        <v>265</v>
      </c>
    </row>
    <row r="1468" spans="3:20" ht="37.5" x14ac:dyDescent="0.3">
      <c r="C1468" s="144">
        <v>32</v>
      </c>
      <c r="D1468" s="90" t="s">
        <v>453</v>
      </c>
      <c r="E1468" s="144">
        <v>1983</v>
      </c>
      <c r="F1468" s="144"/>
      <c r="G1468" s="144" t="s">
        <v>34</v>
      </c>
      <c r="H1468" s="144">
        <v>5</v>
      </c>
      <c r="I1468" s="142">
        <f t="shared" si="155"/>
        <v>7017.4440000000004</v>
      </c>
      <c r="J1468" s="142">
        <v>3898.58</v>
      </c>
      <c r="K1468" s="90" t="s">
        <v>42</v>
      </c>
      <c r="L1468" s="49">
        <f>O1468*I1468</f>
        <v>1055774.4498000001</v>
      </c>
      <c r="M1468" s="147">
        <f>P1468*I1468</f>
        <v>104980.96224000001</v>
      </c>
      <c r="N1468" s="147">
        <f t="shared" si="152"/>
        <v>1160755.4120400001</v>
      </c>
      <c r="O1468" s="147">
        <v>150.44999999999999</v>
      </c>
      <c r="P1468" s="147">
        <v>14.96</v>
      </c>
      <c r="Q1468" s="146"/>
      <c r="R1468" s="89"/>
      <c r="S1468" s="146" t="s">
        <v>37</v>
      </c>
      <c r="T1468" s="146" t="s">
        <v>265</v>
      </c>
    </row>
    <row r="1469" spans="3:20" ht="31.5" customHeight="1" x14ac:dyDescent="0.3">
      <c r="C1469" s="144"/>
      <c r="D1469" s="90"/>
      <c r="E1469" s="144"/>
      <c r="F1469" s="144"/>
      <c r="G1469" s="144"/>
      <c r="H1469" s="144"/>
      <c r="I1469" s="142"/>
      <c r="J1469" s="142"/>
      <c r="K1469" s="90" t="s">
        <v>104</v>
      </c>
      <c r="L1469" s="49">
        <f>O1469*I1468</f>
        <v>3698192.9880000004</v>
      </c>
      <c r="M1469" s="147">
        <f>P1469*I1468</f>
        <v>79156.768320000003</v>
      </c>
      <c r="N1469" s="147">
        <f t="shared" si="152"/>
        <v>3777349.7563200002</v>
      </c>
      <c r="O1469" s="147">
        <v>527</v>
      </c>
      <c r="P1469" s="147">
        <v>11.28</v>
      </c>
      <c r="Q1469" s="146"/>
      <c r="R1469" s="89"/>
      <c r="S1469" s="146" t="s">
        <v>37</v>
      </c>
      <c r="T1469" s="146" t="s">
        <v>265</v>
      </c>
    </row>
    <row r="1470" spans="3:20" ht="37.5" x14ac:dyDescent="0.3">
      <c r="C1470" s="144">
        <v>33</v>
      </c>
      <c r="D1470" s="90" t="s">
        <v>454</v>
      </c>
      <c r="E1470" s="144">
        <v>1980</v>
      </c>
      <c r="F1470" s="144"/>
      <c r="G1470" s="144" t="s">
        <v>34</v>
      </c>
      <c r="H1470" s="144">
        <v>5</v>
      </c>
      <c r="I1470" s="142">
        <f>J1470*1.8</f>
        <v>5756.2920000000004</v>
      </c>
      <c r="J1470" s="142">
        <v>3197.94</v>
      </c>
      <c r="K1470" s="90" t="s">
        <v>42</v>
      </c>
      <c r="L1470" s="49">
        <f>O1470*I1470</f>
        <v>866034.13139999995</v>
      </c>
      <c r="M1470" s="147">
        <f>I1470*P1470</f>
        <v>86114.128320000003</v>
      </c>
      <c r="N1470" s="147">
        <f t="shared" si="152"/>
        <v>952148.25971999997</v>
      </c>
      <c r="O1470" s="147">
        <v>150.44999999999999</v>
      </c>
      <c r="P1470" s="147">
        <v>14.96</v>
      </c>
      <c r="Q1470" s="146"/>
      <c r="R1470" s="89"/>
      <c r="S1470" s="146" t="s">
        <v>37</v>
      </c>
      <c r="T1470" s="146" t="s">
        <v>265</v>
      </c>
    </row>
    <row r="1471" spans="3:20" ht="37.5" x14ac:dyDescent="0.3">
      <c r="C1471" s="144">
        <v>34</v>
      </c>
      <c r="D1471" s="90" t="s">
        <v>455</v>
      </c>
      <c r="E1471" s="144">
        <v>1981</v>
      </c>
      <c r="F1471" s="144"/>
      <c r="G1471" s="59" t="s">
        <v>34</v>
      </c>
      <c r="H1471" s="56">
        <v>5</v>
      </c>
      <c r="I1471" s="142">
        <v>5090.6000000000004</v>
      </c>
      <c r="J1471" s="142">
        <v>3230.6</v>
      </c>
      <c r="K1471" s="90" t="s">
        <v>42</v>
      </c>
      <c r="L1471" s="49">
        <f>I1471*O1471</f>
        <v>765880.77</v>
      </c>
      <c r="M1471" s="147">
        <f>I1471*P1471</f>
        <v>76155.376000000004</v>
      </c>
      <c r="N1471" s="147">
        <f t="shared" si="152"/>
        <v>842036.14600000007</v>
      </c>
      <c r="O1471" s="147">
        <v>150.44999999999999</v>
      </c>
      <c r="P1471" s="147">
        <v>14.96</v>
      </c>
      <c r="Q1471" s="146"/>
      <c r="R1471" s="89"/>
      <c r="S1471" s="146" t="s">
        <v>37</v>
      </c>
      <c r="T1471" s="146" t="s">
        <v>265</v>
      </c>
    </row>
    <row r="1472" spans="3:20" ht="37.5" x14ac:dyDescent="0.3">
      <c r="C1472" s="144">
        <v>35</v>
      </c>
      <c r="D1472" s="90" t="s">
        <v>456</v>
      </c>
      <c r="E1472" s="144">
        <v>1940</v>
      </c>
      <c r="F1472" s="144"/>
      <c r="G1472" s="144" t="s">
        <v>63</v>
      </c>
      <c r="H1472" s="144">
        <v>2</v>
      </c>
      <c r="I1472" s="142">
        <f>J1472*1.8</f>
        <v>1127.5920000000001</v>
      </c>
      <c r="J1472" s="142">
        <v>626.44000000000005</v>
      </c>
      <c r="K1472" s="90" t="s">
        <v>42</v>
      </c>
      <c r="L1472" s="49">
        <f>O1472*I1472</f>
        <v>140543.06688</v>
      </c>
      <c r="M1472" s="147">
        <f>I1472*P1472</f>
        <v>17195.778000000002</v>
      </c>
      <c r="N1472" s="147">
        <f t="shared" si="152"/>
        <v>157738.84487999999</v>
      </c>
      <c r="O1472" s="142">
        <v>124.64</v>
      </c>
      <c r="P1472" s="147">
        <v>15.25</v>
      </c>
      <c r="Q1472" s="146"/>
      <c r="R1472" s="89"/>
      <c r="S1472" s="146" t="s">
        <v>37</v>
      </c>
      <c r="T1472" s="146" t="s">
        <v>265</v>
      </c>
    </row>
    <row r="1473" spans="3:42" s="6" customFormat="1" ht="42" customHeight="1" x14ac:dyDescent="0.3">
      <c r="C1473" s="144">
        <v>36</v>
      </c>
      <c r="D1473" s="90" t="s">
        <v>457</v>
      </c>
      <c r="E1473" s="144">
        <v>1937</v>
      </c>
      <c r="F1473" s="144"/>
      <c r="G1473" s="144" t="s">
        <v>63</v>
      </c>
      <c r="H1473" s="144">
        <v>2</v>
      </c>
      <c r="I1473" s="142">
        <v>1052.0999999999999</v>
      </c>
      <c r="J1473" s="142">
        <v>576.4</v>
      </c>
      <c r="K1473" s="90" t="s">
        <v>42</v>
      </c>
      <c r="L1473" s="49">
        <f>I1473*O1473</f>
        <v>131133.74399999998</v>
      </c>
      <c r="M1473" s="147">
        <f>I1473*P1473</f>
        <v>16044.524999999998</v>
      </c>
      <c r="N1473" s="147">
        <f t="shared" si="152"/>
        <v>147178.26899999997</v>
      </c>
      <c r="O1473" s="142">
        <v>124.64</v>
      </c>
      <c r="P1473" s="147">
        <v>15.25</v>
      </c>
      <c r="Q1473" s="146"/>
      <c r="R1473" s="89"/>
      <c r="S1473" s="146" t="s">
        <v>37</v>
      </c>
      <c r="T1473" s="146" t="s">
        <v>265</v>
      </c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</row>
    <row r="1474" spans="3:42" s="6" customFormat="1" ht="35.25" customHeight="1" x14ac:dyDescent="0.3">
      <c r="C1474" s="144">
        <v>37</v>
      </c>
      <c r="D1474" s="90" t="s">
        <v>458</v>
      </c>
      <c r="E1474" s="144">
        <v>1917</v>
      </c>
      <c r="F1474" s="144"/>
      <c r="G1474" s="144" t="s">
        <v>63</v>
      </c>
      <c r="H1474" s="144">
        <v>1</v>
      </c>
      <c r="I1474" s="142">
        <v>534.6</v>
      </c>
      <c r="J1474" s="142">
        <v>235</v>
      </c>
      <c r="K1474" s="90" t="s">
        <v>42</v>
      </c>
      <c r="L1474" s="49">
        <f>I1474*O1474</f>
        <v>66632.544000000009</v>
      </c>
      <c r="M1474" s="147">
        <f>I1474*P1474</f>
        <v>8152.6500000000005</v>
      </c>
      <c r="N1474" s="147">
        <f t="shared" si="152"/>
        <v>74785.194000000003</v>
      </c>
      <c r="O1474" s="142">
        <v>124.64</v>
      </c>
      <c r="P1474" s="147">
        <v>15.25</v>
      </c>
      <c r="Q1474" s="146"/>
      <c r="R1474" s="89"/>
      <c r="S1474" s="146" t="s">
        <v>37</v>
      </c>
      <c r="T1474" s="146" t="s">
        <v>265</v>
      </c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</row>
    <row r="1475" spans="3:42" s="6" customFormat="1" ht="33.75" customHeight="1" x14ac:dyDescent="0.3">
      <c r="C1475" s="144">
        <v>38</v>
      </c>
      <c r="D1475" s="90" t="s">
        <v>459</v>
      </c>
      <c r="E1475" s="144">
        <v>1959</v>
      </c>
      <c r="F1475" s="144"/>
      <c r="G1475" s="144" t="s">
        <v>34</v>
      </c>
      <c r="H1475" s="144">
        <v>4</v>
      </c>
      <c r="I1475" s="142">
        <v>1923</v>
      </c>
      <c r="J1475" s="142">
        <v>1302.7</v>
      </c>
      <c r="K1475" s="90" t="s">
        <v>42</v>
      </c>
      <c r="L1475" s="49">
        <f>O1475*I1475</f>
        <v>289315.34999999998</v>
      </c>
      <c r="M1475" s="147">
        <f>P1475*I1475</f>
        <v>28768.080000000002</v>
      </c>
      <c r="N1475" s="147">
        <f t="shared" si="152"/>
        <v>318083.43</v>
      </c>
      <c r="O1475" s="147">
        <v>150.44999999999999</v>
      </c>
      <c r="P1475" s="147">
        <v>14.96</v>
      </c>
      <c r="Q1475" s="146"/>
      <c r="R1475" s="89"/>
      <c r="S1475" s="146" t="s">
        <v>37</v>
      </c>
      <c r="T1475" s="146" t="s">
        <v>265</v>
      </c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</row>
    <row r="1476" spans="3:42" s="6" customFormat="1" ht="37.5" x14ac:dyDescent="0.3">
      <c r="C1476" s="144">
        <v>39</v>
      </c>
      <c r="D1476" s="90" t="s">
        <v>460</v>
      </c>
      <c r="E1476" s="144">
        <v>1937</v>
      </c>
      <c r="F1476" s="144"/>
      <c r="G1476" s="144" t="s">
        <v>63</v>
      </c>
      <c r="H1476" s="144">
        <v>2</v>
      </c>
      <c r="I1476" s="142">
        <f>J1476*1.8</f>
        <v>901.62</v>
      </c>
      <c r="J1476" s="142">
        <v>500.9</v>
      </c>
      <c r="K1476" s="90" t="s">
        <v>42</v>
      </c>
      <c r="L1476" s="49">
        <f>O1476*I1476</f>
        <v>112377.91680000001</v>
      </c>
      <c r="M1476" s="147">
        <f t="shared" ref="M1476:M1481" si="156">I1476*P1476</f>
        <v>13749.705</v>
      </c>
      <c r="N1476" s="147">
        <f t="shared" si="152"/>
        <v>126127.62180000001</v>
      </c>
      <c r="O1476" s="147">
        <v>124.64</v>
      </c>
      <c r="P1476" s="147">
        <v>15.25</v>
      </c>
      <c r="Q1476" s="146"/>
      <c r="R1476" s="89"/>
      <c r="S1476" s="146" t="s">
        <v>37</v>
      </c>
      <c r="T1476" s="146" t="s">
        <v>265</v>
      </c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</row>
    <row r="1477" spans="3:42" s="6" customFormat="1" ht="37.5" x14ac:dyDescent="0.3">
      <c r="C1477" s="144">
        <v>40</v>
      </c>
      <c r="D1477" s="90" t="s">
        <v>461</v>
      </c>
      <c r="E1477" s="144">
        <v>1956</v>
      </c>
      <c r="F1477" s="144"/>
      <c r="G1477" s="144" t="s">
        <v>63</v>
      </c>
      <c r="H1477" s="144">
        <v>2</v>
      </c>
      <c r="I1477" s="142">
        <v>996.7</v>
      </c>
      <c r="J1477" s="142">
        <v>620</v>
      </c>
      <c r="K1477" s="90" t="s">
        <v>42</v>
      </c>
      <c r="L1477" s="49">
        <f>I1477*O1477</f>
        <v>124228.68800000001</v>
      </c>
      <c r="M1477" s="147">
        <f t="shared" si="156"/>
        <v>15199.675000000001</v>
      </c>
      <c r="N1477" s="147">
        <f t="shared" si="152"/>
        <v>139428.36300000001</v>
      </c>
      <c r="O1477" s="147">
        <v>124.64</v>
      </c>
      <c r="P1477" s="147">
        <v>15.25</v>
      </c>
      <c r="Q1477" s="146"/>
      <c r="R1477" s="89"/>
      <c r="S1477" s="146" t="s">
        <v>37</v>
      </c>
      <c r="T1477" s="146" t="s">
        <v>265</v>
      </c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</row>
    <row r="1478" spans="3:42" s="6" customFormat="1" ht="37.5" x14ac:dyDescent="0.3">
      <c r="C1478" s="144">
        <v>41</v>
      </c>
      <c r="D1478" s="90" t="s">
        <v>462</v>
      </c>
      <c r="E1478" s="144">
        <v>1964</v>
      </c>
      <c r="F1478" s="144"/>
      <c r="G1478" s="144" t="s">
        <v>63</v>
      </c>
      <c r="H1478" s="144">
        <v>2</v>
      </c>
      <c r="I1478" s="142">
        <v>456.2</v>
      </c>
      <c r="J1478" s="142">
        <v>247.3</v>
      </c>
      <c r="K1478" s="90" t="s">
        <v>42</v>
      </c>
      <c r="L1478" s="49">
        <f>I1478*O1478</f>
        <v>56860.767999999996</v>
      </c>
      <c r="M1478" s="147">
        <f t="shared" si="156"/>
        <v>6957.05</v>
      </c>
      <c r="N1478" s="147">
        <f t="shared" si="152"/>
        <v>63817.817999999999</v>
      </c>
      <c r="O1478" s="147">
        <v>124.64</v>
      </c>
      <c r="P1478" s="147">
        <v>15.25</v>
      </c>
      <c r="Q1478" s="146"/>
      <c r="R1478" s="89"/>
      <c r="S1478" s="146" t="s">
        <v>37</v>
      </c>
      <c r="T1478" s="146" t="s">
        <v>265</v>
      </c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</row>
    <row r="1479" spans="3:42" s="6" customFormat="1" ht="37.5" x14ac:dyDescent="0.3">
      <c r="C1479" s="144">
        <v>42</v>
      </c>
      <c r="D1479" s="90" t="s">
        <v>463</v>
      </c>
      <c r="E1479" s="144"/>
      <c r="F1479" s="144"/>
      <c r="G1479" s="144" t="s">
        <v>63</v>
      </c>
      <c r="H1479" s="144">
        <v>2</v>
      </c>
      <c r="I1479" s="142">
        <v>912.4</v>
      </c>
      <c r="J1479" s="142">
        <v>496.2</v>
      </c>
      <c r="K1479" s="90" t="s">
        <v>42</v>
      </c>
      <c r="L1479" s="49">
        <f>I1479*O1479</f>
        <v>113721.53599999999</v>
      </c>
      <c r="M1479" s="147">
        <f t="shared" si="156"/>
        <v>13914.1</v>
      </c>
      <c r="N1479" s="147">
        <f t="shared" si="152"/>
        <v>127635.636</v>
      </c>
      <c r="O1479" s="147">
        <v>124.64</v>
      </c>
      <c r="P1479" s="147">
        <v>15.25</v>
      </c>
      <c r="Q1479" s="146"/>
      <c r="R1479" s="89"/>
      <c r="S1479" s="146" t="s">
        <v>37</v>
      </c>
      <c r="T1479" s="146" t="s">
        <v>265</v>
      </c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</row>
    <row r="1480" spans="3:42" s="6" customFormat="1" ht="37.5" x14ac:dyDescent="0.3">
      <c r="C1480" s="144">
        <v>43</v>
      </c>
      <c r="D1480" s="90" t="s">
        <v>464</v>
      </c>
      <c r="E1480" s="144">
        <v>1976</v>
      </c>
      <c r="F1480" s="144"/>
      <c r="G1480" s="144" t="s">
        <v>63</v>
      </c>
      <c r="H1480" s="144">
        <v>2</v>
      </c>
      <c r="I1480" s="142">
        <v>1025.4000000000001</v>
      </c>
      <c r="J1480" s="142">
        <v>515.4</v>
      </c>
      <c r="K1480" s="90" t="s">
        <v>42</v>
      </c>
      <c r="L1480" s="49">
        <f>I1480*O1480</f>
        <v>127805.85600000001</v>
      </c>
      <c r="M1480" s="147">
        <f t="shared" si="156"/>
        <v>15637.350000000002</v>
      </c>
      <c r="N1480" s="147">
        <f t="shared" si="152"/>
        <v>143443.20600000001</v>
      </c>
      <c r="O1480" s="147">
        <v>124.64</v>
      </c>
      <c r="P1480" s="147">
        <v>15.25</v>
      </c>
      <c r="Q1480" s="146"/>
      <c r="R1480" s="89"/>
      <c r="S1480" s="146" t="s">
        <v>37</v>
      </c>
      <c r="T1480" s="146" t="s">
        <v>265</v>
      </c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</row>
    <row r="1481" spans="3:42" s="6" customFormat="1" ht="56.25" x14ac:dyDescent="0.3">
      <c r="C1481" s="144">
        <v>44</v>
      </c>
      <c r="D1481" s="145" t="s">
        <v>465</v>
      </c>
      <c r="E1481" s="144">
        <v>1990</v>
      </c>
      <c r="F1481" s="144"/>
      <c r="G1481" s="144" t="s">
        <v>83</v>
      </c>
      <c r="H1481" s="144">
        <v>10</v>
      </c>
      <c r="I1481" s="142">
        <v>5841.4</v>
      </c>
      <c r="J1481" s="142">
        <v>3909.6</v>
      </c>
      <c r="K1481" s="90" t="s">
        <v>452</v>
      </c>
      <c r="L1481" s="93">
        <f>O1481*I1481</f>
        <v>4230575.5359999994</v>
      </c>
      <c r="M1481" s="93">
        <f t="shared" si="156"/>
        <v>90541.7</v>
      </c>
      <c r="N1481" s="147">
        <f t="shared" si="152"/>
        <v>4321117.2359999996</v>
      </c>
      <c r="O1481" s="93">
        <v>724.24</v>
      </c>
      <c r="P1481" s="93">
        <v>15.5</v>
      </c>
      <c r="Q1481" s="92"/>
      <c r="R1481" s="89"/>
      <c r="S1481" s="146" t="s">
        <v>37</v>
      </c>
      <c r="T1481" s="146" t="s">
        <v>265</v>
      </c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</row>
    <row r="1482" spans="3:42" s="6" customFormat="1" ht="37.5" x14ac:dyDescent="0.3">
      <c r="C1482" s="144">
        <v>45</v>
      </c>
      <c r="D1482" s="90" t="s">
        <v>466</v>
      </c>
      <c r="E1482" s="144">
        <v>1971</v>
      </c>
      <c r="F1482" s="91"/>
      <c r="G1482" s="146" t="s">
        <v>34</v>
      </c>
      <c r="H1482" s="144">
        <v>5</v>
      </c>
      <c r="I1482" s="142">
        <f>J1482*1.8</f>
        <v>6766.92</v>
      </c>
      <c r="J1482" s="142">
        <v>3759.4</v>
      </c>
      <c r="K1482" s="90" t="s">
        <v>42</v>
      </c>
      <c r="L1482" s="49">
        <v>565601.73</v>
      </c>
      <c r="M1482" s="147">
        <v>56240.624000000003</v>
      </c>
      <c r="N1482" s="147">
        <f t="shared" si="152"/>
        <v>621842.35399999993</v>
      </c>
      <c r="O1482" s="147">
        <v>150.44999999999999</v>
      </c>
      <c r="P1482" s="147">
        <v>14.96</v>
      </c>
      <c r="Q1482" s="146"/>
      <c r="R1482" s="89"/>
      <c r="S1482" s="146" t="s">
        <v>37</v>
      </c>
      <c r="T1482" s="146" t="s">
        <v>265</v>
      </c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</row>
    <row r="1483" spans="3:42" s="6" customFormat="1" ht="37.5" x14ac:dyDescent="0.3">
      <c r="C1483" s="144">
        <v>46</v>
      </c>
      <c r="D1483" s="90" t="s">
        <v>467</v>
      </c>
      <c r="E1483" s="144">
        <v>79</v>
      </c>
      <c r="F1483" s="91"/>
      <c r="G1483" s="146" t="s">
        <v>34</v>
      </c>
      <c r="H1483" s="144">
        <v>5</v>
      </c>
      <c r="I1483" s="142">
        <f>J1483*1.8</f>
        <v>5602.2659999999996</v>
      </c>
      <c r="J1483" s="142">
        <v>3112.37</v>
      </c>
      <c r="K1483" s="90" t="s">
        <v>42</v>
      </c>
      <c r="L1483" s="49">
        <v>464830.31999999995</v>
      </c>
      <c r="M1483" s="147">
        <v>46220.416000000005</v>
      </c>
      <c r="N1483" s="147">
        <f t="shared" si="152"/>
        <v>511050.73599999998</v>
      </c>
      <c r="O1483" s="147">
        <v>150.44999999999999</v>
      </c>
      <c r="P1483" s="147">
        <v>14.96</v>
      </c>
      <c r="Q1483" s="146"/>
      <c r="R1483" s="89"/>
      <c r="S1483" s="146" t="s">
        <v>37</v>
      </c>
      <c r="T1483" s="146" t="s">
        <v>265</v>
      </c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</row>
    <row r="1484" spans="3:42" s="6" customFormat="1" ht="37.5" x14ac:dyDescent="0.3">
      <c r="C1484" s="144">
        <v>47</v>
      </c>
      <c r="D1484" s="90" t="s">
        <v>468</v>
      </c>
      <c r="E1484" s="144" t="s">
        <v>469</v>
      </c>
      <c r="F1484" s="16"/>
      <c r="G1484" s="146" t="s">
        <v>34</v>
      </c>
      <c r="H1484" s="144">
        <v>5</v>
      </c>
      <c r="I1484" s="142">
        <f t="shared" ref="I1484:I1489" si="157">J1484*1.8</f>
        <v>12729.366</v>
      </c>
      <c r="J1484" s="142">
        <v>7071.87</v>
      </c>
      <c r="K1484" s="90" t="s">
        <v>42</v>
      </c>
      <c r="L1484" s="49">
        <v>1072904.085</v>
      </c>
      <c r="M1484" s="147">
        <v>106684.24800000001</v>
      </c>
      <c r="N1484" s="147">
        <f t="shared" si="152"/>
        <v>1179588.3329999999</v>
      </c>
      <c r="O1484" s="147">
        <v>150.44999999999999</v>
      </c>
      <c r="P1484" s="147">
        <v>14.96</v>
      </c>
      <c r="Q1484" s="146"/>
      <c r="R1484" s="89"/>
      <c r="S1484" s="146" t="s">
        <v>37</v>
      </c>
      <c r="T1484" s="146" t="s">
        <v>265</v>
      </c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</row>
    <row r="1485" spans="3:42" s="6" customFormat="1" ht="37.5" x14ac:dyDescent="0.3">
      <c r="C1485" s="144">
        <v>48</v>
      </c>
      <c r="D1485" s="90" t="s">
        <v>470</v>
      </c>
      <c r="E1485" s="144">
        <v>78</v>
      </c>
      <c r="F1485" s="91"/>
      <c r="G1485" s="146" t="s">
        <v>34</v>
      </c>
      <c r="H1485" s="144">
        <v>5</v>
      </c>
      <c r="I1485" s="142">
        <f t="shared" si="157"/>
        <v>5512.482</v>
      </c>
      <c r="J1485" s="142">
        <v>3062.49</v>
      </c>
      <c r="K1485" s="90" t="s">
        <v>42</v>
      </c>
      <c r="L1485" s="49">
        <v>458541.51</v>
      </c>
      <c r="M1485" s="147">
        <v>45595.088000000003</v>
      </c>
      <c r="N1485" s="147">
        <f t="shared" si="152"/>
        <v>504136.598</v>
      </c>
      <c r="O1485" s="147">
        <v>150.44999999999999</v>
      </c>
      <c r="P1485" s="147">
        <v>14.96</v>
      </c>
      <c r="Q1485" s="146"/>
      <c r="R1485" s="89"/>
      <c r="S1485" s="146" t="s">
        <v>37</v>
      </c>
      <c r="T1485" s="146" t="s">
        <v>265</v>
      </c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</row>
    <row r="1486" spans="3:42" s="6" customFormat="1" ht="37.5" x14ac:dyDescent="0.3">
      <c r="C1486" s="144">
        <v>49</v>
      </c>
      <c r="D1486" s="90" t="s">
        <v>471</v>
      </c>
      <c r="E1486" s="144">
        <v>80</v>
      </c>
      <c r="F1486" s="91"/>
      <c r="G1486" s="146" t="s">
        <v>34</v>
      </c>
      <c r="H1486" s="144">
        <v>5</v>
      </c>
      <c r="I1486" s="142">
        <f t="shared" si="157"/>
        <v>5846.4000000000005</v>
      </c>
      <c r="J1486" s="142">
        <v>3248</v>
      </c>
      <c r="K1486" s="90" t="s">
        <v>42</v>
      </c>
      <c r="L1486" s="49">
        <v>489925.38</v>
      </c>
      <c r="M1486" s="147">
        <v>48715.744000000006</v>
      </c>
      <c r="N1486" s="147">
        <f t="shared" si="152"/>
        <v>538641.12400000007</v>
      </c>
      <c r="O1486" s="147">
        <v>150.44999999999999</v>
      </c>
      <c r="P1486" s="147">
        <v>14.96</v>
      </c>
      <c r="Q1486" s="146"/>
      <c r="R1486" s="89"/>
      <c r="S1486" s="146" t="s">
        <v>37</v>
      </c>
      <c r="T1486" s="146" t="s">
        <v>265</v>
      </c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</row>
    <row r="1487" spans="3:42" s="6" customFormat="1" ht="37.5" x14ac:dyDescent="0.3">
      <c r="C1487" s="144">
        <v>50</v>
      </c>
      <c r="D1487" s="90" t="s">
        <v>472</v>
      </c>
      <c r="E1487" s="144">
        <v>1975</v>
      </c>
      <c r="F1487" s="91"/>
      <c r="G1487" s="146" t="s">
        <v>34</v>
      </c>
      <c r="H1487" s="144">
        <v>5</v>
      </c>
      <c r="I1487" s="142">
        <f t="shared" si="157"/>
        <v>7098.12</v>
      </c>
      <c r="J1487" s="142">
        <v>3943.4</v>
      </c>
      <c r="K1487" s="90" t="s">
        <v>42</v>
      </c>
      <c r="L1487" s="49">
        <v>583565.46</v>
      </c>
      <c r="M1487" s="147">
        <v>58026.848000000005</v>
      </c>
      <c r="N1487" s="147">
        <f t="shared" si="152"/>
        <v>641592.30799999996</v>
      </c>
      <c r="O1487" s="147">
        <v>150.44999999999999</v>
      </c>
      <c r="P1487" s="147">
        <v>14.96</v>
      </c>
      <c r="Q1487" s="146"/>
      <c r="R1487" s="89"/>
      <c r="S1487" s="146" t="s">
        <v>37</v>
      </c>
      <c r="T1487" s="146" t="s">
        <v>265</v>
      </c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</row>
    <row r="1488" spans="3:42" s="6" customFormat="1" ht="37.5" x14ac:dyDescent="0.3">
      <c r="C1488" s="144">
        <v>51</v>
      </c>
      <c r="D1488" s="90" t="s">
        <v>473</v>
      </c>
      <c r="E1488" s="144">
        <v>1972</v>
      </c>
      <c r="F1488" s="91"/>
      <c r="G1488" s="146" t="s">
        <v>34</v>
      </c>
      <c r="H1488" s="144">
        <v>5</v>
      </c>
      <c r="I1488" s="142">
        <f t="shared" si="157"/>
        <v>6973.7400000000007</v>
      </c>
      <c r="J1488" s="142">
        <v>3874.3</v>
      </c>
      <c r="K1488" s="90" t="s">
        <v>42</v>
      </c>
      <c r="L1488" s="49">
        <v>582888.43499999994</v>
      </c>
      <c r="M1488" s="147">
        <v>57959.528000000006</v>
      </c>
      <c r="N1488" s="147">
        <f t="shared" si="152"/>
        <v>640847.96299999999</v>
      </c>
      <c r="O1488" s="147">
        <v>150.44999999999999</v>
      </c>
      <c r="P1488" s="147">
        <v>14.96</v>
      </c>
      <c r="Q1488" s="146"/>
      <c r="R1488" s="89"/>
      <c r="S1488" s="146" t="s">
        <v>37</v>
      </c>
      <c r="T1488" s="146" t="s">
        <v>265</v>
      </c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</row>
    <row r="1489" spans="3:42" s="9" customFormat="1" ht="37.5" x14ac:dyDescent="0.3">
      <c r="C1489" s="144">
        <v>52</v>
      </c>
      <c r="D1489" s="90" t="s">
        <v>474</v>
      </c>
      <c r="E1489" s="144">
        <v>1973</v>
      </c>
      <c r="F1489" s="91"/>
      <c r="G1489" s="146" t="s">
        <v>34</v>
      </c>
      <c r="H1489" s="144">
        <v>5</v>
      </c>
      <c r="I1489" s="142">
        <f t="shared" si="157"/>
        <v>11281.140000000001</v>
      </c>
      <c r="J1489" s="142">
        <v>6267.3</v>
      </c>
      <c r="K1489" s="90" t="s">
        <v>42</v>
      </c>
      <c r="L1489" s="49">
        <v>942915.28499999992</v>
      </c>
      <c r="M1489" s="147">
        <v>93758.808000000005</v>
      </c>
      <c r="N1489" s="147">
        <f t="shared" si="152"/>
        <v>1036674.0929999999</v>
      </c>
      <c r="O1489" s="147">
        <v>150.44999999999999</v>
      </c>
      <c r="P1489" s="147">
        <v>14.96</v>
      </c>
      <c r="Q1489" s="146"/>
      <c r="R1489" s="89"/>
      <c r="S1489" s="146" t="s">
        <v>37</v>
      </c>
      <c r="T1489" s="146" t="s">
        <v>265</v>
      </c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</row>
    <row r="1490" spans="3:42" s="9" customFormat="1" ht="37.5" x14ac:dyDescent="0.3">
      <c r="C1490" s="144">
        <v>53</v>
      </c>
      <c r="D1490" s="90" t="s">
        <v>475</v>
      </c>
      <c r="E1490" s="144">
        <v>1964</v>
      </c>
      <c r="F1490" s="144"/>
      <c r="G1490" s="59" t="s">
        <v>34</v>
      </c>
      <c r="H1490" s="56">
        <v>4</v>
      </c>
      <c r="I1490" s="142">
        <v>2183.6999999999998</v>
      </c>
      <c r="J1490" s="142">
        <v>1261.9000000000001</v>
      </c>
      <c r="K1490" s="90" t="s">
        <v>42</v>
      </c>
      <c r="L1490" s="49">
        <f>O1490*I1490</f>
        <v>328537.66499999992</v>
      </c>
      <c r="M1490" s="147">
        <f t="shared" ref="M1490:M1498" si="158">I1490*P1490</f>
        <v>32668.151999999998</v>
      </c>
      <c r="N1490" s="147">
        <f t="shared" si="152"/>
        <v>361205.81699999992</v>
      </c>
      <c r="O1490" s="147">
        <v>150.44999999999999</v>
      </c>
      <c r="P1490" s="147">
        <v>14.96</v>
      </c>
      <c r="Q1490" s="146"/>
      <c r="R1490" s="89"/>
      <c r="S1490" s="146" t="s">
        <v>37</v>
      </c>
      <c r="T1490" s="146" t="s">
        <v>265</v>
      </c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</row>
    <row r="1491" spans="3:42" s="9" customFormat="1" ht="37.5" x14ac:dyDescent="0.3">
      <c r="C1491" s="144">
        <v>54</v>
      </c>
      <c r="D1491" s="90" t="s">
        <v>476</v>
      </c>
      <c r="E1491" s="144">
        <v>1980</v>
      </c>
      <c r="F1491" s="91"/>
      <c r="G1491" s="146" t="s">
        <v>477</v>
      </c>
      <c r="H1491" s="144">
        <v>5</v>
      </c>
      <c r="I1491" s="142">
        <v>6101.7</v>
      </c>
      <c r="J1491" s="142">
        <v>3261.62</v>
      </c>
      <c r="K1491" s="90" t="s">
        <v>42</v>
      </c>
      <c r="L1491" s="49">
        <f>O1491*I1491</f>
        <v>918000.7649999999</v>
      </c>
      <c r="M1491" s="147">
        <f t="shared" si="158"/>
        <v>91281.432000000001</v>
      </c>
      <c r="N1491" s="147">
        <f t="shared" si="152"/>
        <v>1009282.1969999999</v>
      </c>
      <c r="O1491" s="147">
        <v>150.44999999999999</v>
      </c>
      <c r="P1491" s="147">
        <v>14.96</v>
      </c>
      <c r="Q1491" s="146"/>
      <c r="R1491" s="89"/>
      <c r="S1491" s="146" t="s">
        <v>37</v>
      </c>
      <c r="T1491" s="146" t="s">
        <v>265</v>
      </c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</row>
    <row r="1492" spans="3:42" s="9" customFormat="1" ht="37.5" x14ac:dyDescent="0.3">
      <c r="C1492" s="144">
        <v>55</v>
      </c>
      <c r="D1492" s="90" t="s">
        <v>478</v>
      </c>
      <c r="E1492" s="144">
        <v>1963</v>
      </c>
      <c r="F1492" s="144"/>
      <c r="G1492" s="59" t="s">
        <v>34</v>
      </c>
      <c r="H1492" s="56">
        <v>4</v>
      </c>
      <c r="I1492" s="142">
        <v>2171</v>
      </c>
      <c r="J1492" s="142">
        <v>806.3</v>
      </c>
      <c r="K1492" s="90" t="s">
        <v>42</v>
      </c>
      <c r="L1492" s="49">
        <f>O1492*I1492</f>
        <v>326626.94999999995</v>
      </c>
      <c r="M1492" s="147">
        <f t="shared" si="158"/>
        <v>32478.160000000003</v>
      </c>
      <c r="N1492" s="147">
        <f t="shared" si="152"/>
        <v>359105.11</v>
      </c>
      <c r="O1492" s="147">
        <v>150.44999999999999</v>
      </c>
      <c r="P1492" s="147">
        <v>14.96</v>
      </c>
      <c r="Q1492" s="146"/>
      <c r="R1492" s="89"/>
      <c r="S1492" s="146" t="s">
        <v>37</v>
      </c>
      <c r="T1492" s="146" t="s">
        <v>265</v>
      </c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</row>
    <row r="1493" spans="3:42" s="9" customFormat="1" ht="37.5" x14ac:dyDescent="0.3">
      <c r="C1493" s="144">
        <v>56</v>
      </c>
      <c r="D1493" s="90" t="s">
        <v>479</v>
      </c>
      <c r="E1493" s="144">
        <v>1978</v>
      </c>
      <c r="F1493" s="91"/>
      <c r="G1493" s="146" t="s">
        <v>477</v>
      </c>
      <c r="H1493" s="144">
        <v>5</v>
      </c>
      <c r="I1493" s="142">
        <f>J1493*1.8</f>
        <v>6064.6140000000005</v>
      </c>
      <c r="J1493" s="142">
        <v>3369.23</v>
      </c>
      <c r="K1493" s="90" t="s">
        <v>42</v>
      </c>
      <c r="L1493" s="49">
        <f>I1493*O1493</f>
        <v>912421.17630000005</v>
      </c>
      <c r="M1493" s="147">
        <f t="shared" si="158"/>
        <v>90726.625440000018</v>
      </c>
      <c r="N1493" s="147">
        <f t="shared" ref="N1493:N1556" si="159">L1493+M1493</f>
        <v>1003147.80174</v>
      </c>
      <c r="O1493" s="147">
        <v>150.44999999999999</v>
      </c>
      <c r="P1493" s="147">
        <v>14.96</v>
      </c>
      <c r="Q1493" s="146"/>
      <c r="R1493" s="89"/>
      <c r="S1493" s="146" t="s">
        <v>37</v>
      </c>
      <c r="T1493" s="146" t="s">
        <v>265</v>
      </c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</row>
    <row r="1494" spans="3:42" s="9" customFormat="1" ht="37.5" x14ac:dyDescent="0.3">
      <c r="C1494" s="144">
        <v>57</v>
      </c>
      <c r="D1494" s="90" t="s">
        <v>480</v>
      </c>
      <c r="E1494" s="144">
        <v>1917</v>
      </c>
      <c r="F1494" s="92"/>
      <c r="G1494" s="142" t="s">
        <v>63</v>
      </c>
      <c r="H1494" s="144">
        <v>1</v>
      </c>
      <c r="I1494" s="142">
        <v>385.4</v>
      </c>
      <c r="J1494" s="142">
        <v>155.5</v>
      </c>
      <c r="K1494" s="90" t="s">
        <v>42</v>
      </c>
      <c r="L1494" s="142">
        <f>I1494*O1494</f>
        <v>48036.255999999994</v>
      </c>
      <c r="M1494" s="142">
        <f t="shared" si="158"/>
        <v>5877.3499999999995</v>
      </c>
      <c r="N1494" s="147">
        <f t="shared" si="159"/>
        <v>53913.605999999992</v>
      </c>
      <c r="O1494" s="93">
        <v>124.64</v>
      </c>
      <c r="P1494" s="93">
        <v>15.25</v>
      </c>
      <c r="Q1494" s="92"/>
      <c r="R1494" s="89"/>
      <c r="S1494" s="146" t="s">
        <v>37</v>
      </c>
      <c r="T1494" s="146" t="s">
        <v>265</v>
      </c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</row>
    <row r="1495" spans="3:42" s="9" customFormat="1" ht="37.5" x14ac:dyDescent="0.3">
      <c r="C1495" s="144">
        <v>58</v>
      </c>
      <c r="D1495" s="90" t="s">
        <v>481</v>
      </c>
      <c r="E1495" s="144">
        <v>1930</v>
      </c>
      <c r="F1495" s="92"/>
      <c r="G1495" s="142" t="s">
        <v>63</v>
      </c>
      <c r="H1495" s="144">
        <v>2</v>
      </c>
      <c r="I1495" s="142">
        <v>1030.5</v>
      </c>
      <c r="J1495" s="142">
        <v>586.6</v>
      </c>
      <c r="K1495" s="90" t="s">
        <v>42</v>
      </c>
      <c r="L1495" s="142">
        <f>I1495*O1495</f>
        <v>128441.52</v>
      </c>
      <c r="M1495" s="142">
        <f t="shared" si="158"/>
        <v>15715.125</v>
      </c>
      <c r="N1495" s="147">
        <f t="shared" si="159"/>
        <v>144156.64500000002</v>
      </c>
      <c r="O1495" s="93">
        <v>124.64</v>
      </c>
      <c r="P1495" s="93">
        <v>15.25</v>
      </c>
      <c r="Q1495" s="92"/>
      <c r="R1495" s="89"/>
      <c r="S1495" s="146" t="s">
        <v>37</v>
      </c>
      <c r="T1495" s="146" t="s">
        <v>265</v>
      </c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</row>
    <row r="1496" spans="3:42" s="9" customFormat="1" ht="37.5" x14ac:dyDescent="0.3">
      <c r="C1496" s="144">
        <v>59</v>
      </c>
      <c r="D1496" s="90" t="s">
        <v>482</v>
      </c>
      <c r="E1496" s="144">
        <v>1959</v>
      </c>
      <c r="F1496" s="92"/>
      <c r="G1496" s="142" t="s">
        <v>63</v>
      </c>
      <c r="H1496" s="144">
        <v>2</v>
      </c>
      <c r="I1496" s="142">
        <v>933.07</v>
      </c>
      <c r="J1496" s="142">
        <v>500.47</v>
      </c>
      <c r="K1496" s="90" t="s">
        <v>42</v>
      </c>
      <c r="L1496" s="142">
        <f>O1496*I1496</f>
        <v>116297.84480000001</v>
      </c>
      <c r="M1496" s="142">
        <f t="shared" si="158"/>
        <v>14229.317500000001</v>
      </c>
      <c r="N1496" s="147">
        <f t="shared" si="159"/>
        <v>130527.16230000001</v>
      </c>
      <c r="O1496" s="93">
        <v>124.64</v>
      </c>
      <c r="P1496" s="93">
        <v>15.25</v>
      </c>
      <c r="Q1496" s="92"/>
      <c r="R1496" s="89"/>
      <c r="S1496" s="146" t="s">
        <v>37</v>
      </c>
      <c r="T1496" s="146" t="s">
        <v>265</v>
      </c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</row>
    <row r="1497" spans="3:42" s="9" customFormat="1" ht="37.5" x14ac:dyDescent="0.3">
      <c r="C1497" s="144">
        <v>60</v>
      </c>
      <c r="D1497" s="90" t="s">
        <v>483</v>
      </c>
      <c r="E1497" s="144">
        <v>1951</v>
      </c>
      <c r="F1497" s="92"/>
      <c r="G1497" s="142" t="s">
        <v>34</v>
      </c>
      <c r="H1497" s="144">
        <v>3</v>
      </c>
      <c r="I1497" s="142">
        <v>1315</v>
      </c>
      <c r="J1497" s="142">
        <v>763.9</v>
      </c>
      <c r="K1497" s="90" t="s">
        <v>42</v>
      </c>
      <c r="L1497" s="142">
        <f>I1497*O1497</f>
        <v>197841.74999999997</v>
      </c>
      <c r="M1497" s="142">
        <f t="shared" si="158"/>
        <v>19672.400000000001</v>
      </c>
      <c r="N1497" s="147">
        <f t="shared" si="159"/>
        <v>217514.14999999997</v>
      </c>
      <c r="O1497" s="147">
        <v>150.44999999999999</v>
      </c>
      <c r="P1497" s="147">
        <v>14.96</v>
      </c>
      <c r="Q1497" s="92"/>
      <c r="R1497" s="89"/>
      <c r="S1497" s="146" t="s">
        <v>37</v>
      </c>
      <c r="T1497" s="146" t="s">
        <v>265</v>
      </c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</row>
    <row r="1498" spans="3:42" s="9" customFormat="1" ht="37.5" x14ac:dyDescent="0.3">
      <c r="C1498" s="144">
        <v>61</v>
      </c>
      <c r="D1498" s="90" t="s">
        <v>484</v>
      </c>
      <c r="E1498" s="144"/>
      <c r="F1498" s="92"/>
      <c r="G1498" s="142" t="s">
        <v>63</v>
      </c>
      <c r="H1498" s="144">
        <v>2</v>
      </c>
      <c r="I1498" s="142">
        <f>J1498*1.8</f>
        <v>692.28000000000009</v>
      </c>
      <c r="J1498" s="142">
        <v>384.6</v>
      </c>
      <c r="K1498" s="90" t="s">
        <v>42</v>
      </c>
      <c r="L1498" s="142">
        <f>O1498*I1498</f>
        <v>86285.779200000004</v>
      </c>
      <c r="M1498" s="142">
        <f t="shared" si="158"/>
        <v>10557.27</v>
      </c>
      <c r="N1498" s="147">
        <f t="shared" si="159"/>
        <v>96843.049200000009</v>
      </c>
      <c r="O1498" s="93">
        <v>124.64</v>
      </c>
      <c r="P1498" s="93">
        <v>15.25</v>
      </c>
      <c r="Q1498" s="92"/>
      <c r="R1498" s="89"/>
      <c r="S1498" s="146" t="s">
        <v>37</v>
      </c>
      <c r="T1498" s="146" t="s">
        <v>265</v>
      </c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</row>
    <row r="1499" spans="3:42" s="9" customFormat="1" ht="37.5" x14ac:dyDescent="0.3">
      <c r="C1499" s="144">
        <v>62</v>
      </c>
      <c r="D1499" s="90" t="s">
        <v>485</v>
      </c>
      <c r="E1499" s="144">
        <v>1958</v>
      </c>
      <c r="F1499" s="92"/>
      <c r="G1499" s="142" t="s">
        <v>34</v>
      </c>
      <c r="H1499" s="144">
        <v>3</v>
      </c>
      <c r="I1499" s="142">
        <v>1381.6</v>
      </c>
      <c r="J1499" s="142">
        <v>680.3</v>
      </c>
      <c r="K1499" s="90" t="s">
        <v>42</v>
      </c>
      <c r="L1499" s="142">
        <f>I1499*O1499</f>
        <v>207861.71999999997</v>
      </c>
      <c r="M1499" s="142">
        <f>I1499*P1499</f>
        <v>20668.736000000001</v>
      </c>
      <c r="N1499" s="147">
        <f t="shared" si="159"/>
        <v>228530.45599999998</v>
      </c>
      <c r="O1499" s="147">
        <v>150.44999999999999</v>
      </c>
      <c r="P1499" s="147">
        <v>14.96</v>
      </c>
      <c r="Q1499" s="92"/>
      <c r="R1499" s="89"/>
      <c r="S1499" s="146" t="s">
        <v>37</v>
      </c>
      <c r="T1499" s="146" t="s">
        <v>265</v>
      </c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</row>
    <row r="1500" spans="3:42" s="9" customFormat="1" ht="37.5" x14ac:dyDescent="0.3">
      <c r="C1500" s="144">
        <v>63</v>
      </c>
      <c r="D1500" s="90" t="s">
        <v>486</v>
      </c>
      <c r="E1500" s="144">
        <v>1952</v>
      </c>
      <c r="F1500" s="92"/>
      <c r="G1500" s="142" t="s">
        <v>34</v>
      </c>
      <c r="H1500" s="144">
        <v>3</v>
      </c>
      <c r="I1500" s="142">
        <v>3692.7</v>
      </c>
      <c r="J1500" s="142">
        <v>1615.5</v>
      </c>
      <c r="K1500" s="90" t="s">
        <v>42</v>
      </c>
      <c r="L1500" s="142">
        <f>O1500*I1500</f>
        <v>555566.71499999997</v>
      </c>
      <c r="M1500" s="142">
        <f>P1500*I1500</f>
        <v>55242.792000000001</v>
      </c>
      <c r="N1500" s="147">
        <f t="shared" si="159"/>
        <v>610809.50699999998</v>
      </c>
      <c r="O1500" s="147">
        <v>150.44999999999999</v>
      </c>
      <c r="P1500" s="147">
        <v>14.96</v>
      </c>
      <c r="Q1500" s="92"/>
      <c r="R1500" s="89"/>
      <c r="S1500" s="146" t="s">
        <v>37</v>
      </c>
      <c r="T1500" s="146" t="s">
        <v>265</v>
      </c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</row>
    <row r="1501" spans="3:42" s="9" customFormat="1" ht="37.5" x14ac:dyDescent="0.3">
      <c r="C1501" s="144">
        <v>64</v>
      </c>
      <c r="D1501" s="90" t="s">
        <v>487</v>
      </c>
      <c r="E1501" s="144">
        <v>1956</v>
      </c>
      <c r="F1501" s="92"/>
      <c r="G1501" s="142" t="s">
        <v>34</v>
      </c>
      <c r="H1501" s="144">
        <v>3</v>
      </c>
      <c r="I1501" s="142">
        <f>J1501*1.8</f>
        <v>3513.5280000000002</v>
      </c>
      <c r="J1501" s="142">
        <v>1951.96</v>
      </c>
      <c r="K1501" s="90" t="s">
        <v>42</v>
      </c>
      <c r="L1501" s="142">
        <f>O1501*I1501</f>
        <v>528610.28760000004</v>
      </c>
      <c r="M1501" s="142">
        <f>P1501*I1501</f>
        <v>52562.378880000004</v>
      </c>
      <c r="N1501" s="147">
        <f t="shared" si="159"/>
        <v>581172.66648000001</v>
      </c>
      <c r="O1501" s="147">
        <v>150.44999999999999</v>
      </c>
      <c r="P1501" s="147">
        <v>14.96</v>
      </c>
      <c r="Q1501" s="92"/>
      <c r="R1501" s="89"/>
      <c r="S1501" s="146" t="s">
        <v>37</v>
      </c>
      <c r="T1501" s="146" t="s">
        <v>265</v>
      </c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</row>
    <row r="1502" spans="3:42" s="9" customFormat="1" ht="37.5" x14ac:dyDescent="0.3">
      <c r="C1502" s="144">
        <v>65</v>
      </c>
      <c r="D1502" s="90" t="s">
        <v>488</v>
      </c>
      <c r="E1502" s="144">
        <v>1956</v>
      </c>
      <c r="F1502" s="92"/>
      <c r="G1502" s="142" t="s">
        <v>34</v>
      </c>
      <c r="H1502" s="144">
        <v>3</v>
      </c>
      <c r="I1502" s="142">
        <v>3957.7</v>
      </c>
      <c r="J1502" s="142">
        <v>1620.8</v>
      </c>
      <c r="K1502" s="90" t="s">
        <v>42</v>
      </c>
      <c r="L1502" s="142">
        <f>O1502*I1502</f>
        <v>595435.96499999997</v>
      </c>
      <c r="M1502" s="142">
        <f>P1502*I1502</f>
        <v>59207.192000000003</v>
      </c>
      <c r="N1502" s="147">
        <f t="shared" si="159"/>
        <v>654643.15700000001</v>
      </c>
      <c r="O1502" s="147">
        <v>150.44999999999999</v>
      </c>
      <c r="P1502" s="147">
        <v>14.96</v>
      </c>
      <c r="Q1502" s="92"/>
      <c r="R1502" s="89"/>
      <c r="S1502" s="146" t="s">
        <v>37</v>
      </c>
      <c r="T1502" s="146" t="s">
        <v>265</v>
      </c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</row>
    <row r="1503" spans="3:42" s="9" customFormat="1" ht="37.5" x14ac:dyDescent="0.3">
      <c r="C1503" s="144">
        <v>66</v>
      </c>
      <c r="D1503" s="90" t="s">
        <v>489</v>
      </c>
      <c r="E1503" s="144">
        <v>1961</v>
      </c>
      <c r="F1503" s="92"/>
      <c r="G1503" s="142" t="s">
        <v>34</v>
      </c>
      <c r="H1503" s="144">
        <v>2</v>
      </c>
      <c r="I1503" s="142">
        <v>953.2</v>
      </c>
      <c r="J1503" s="142">
        <v>510.1</v>
      </c>
      <c r="K1503" s="90" t="s">
        <v>42</v>
      </c>
      <c r="L1503" s="142">
        <f>O1503*I1503</f>
        <v>159670.53200000001</v>
      </c>
      <c r="M1503" s="142">
        <f>I1503*P1503</f>
        <v>14555.364</v>
      </c>
      <c r="N1503" s="147">
        <f t="shared" si="159"/>
        <v>174225.89600000001</v>
      </c>
      <c r="O1503" s="93">
        <v>167.51</v>
      </c>
      <c r="P1503" s="93">
        <v>15.27</v>
      </c>
      <c r="Q1503" s="92"/>
      <c r="R1503" s="89"/>
      <c r="S1503" s="146" t="s">
        <v>37</v>
      </c>
      <c r="T1503" s="146" t="s">
        <v>265</v>
      </c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</row>
    <row r="1504" spans="3:42" s="9" customFormat="1" ht="37.5" x14ac:dyDescent="0.3">
      <c r="C1504" s="144">
        <v>67</v>
      </c>
      <c r="D1504" s="90" t="s">
        <v>490</v>
      </c>
      <c r="E1504" s="144">
        <v>1951</v>
      </c>
      <c r="F1504" s="92"/>
      <c r="G1504" s="142" t="s">
        <v>63</v>
      </c>
      <c r="H1504" s="144">
        <v>1</v>
      </c>
      <c r="I1504" s="142">
        <v>571.1</v>
      </c>
      <c r="J1504" s="142">
        <v>227.2</v>
      </c>
      <c r="K1504" s="90" t="s">
        <v>42</v>
      </c>
      <c r="L1504" s="142">
        <f>I1504*O1504</f>
        <v>71181.90400000001</v>
      </c>
      <c r="M1504" s="142">
        <f>I1504*P1504</f>
        <v>8709.2749999999996</v>
      </c>
      <c r="N1504" s="147">
        <f t="shared" si="159"/>
        <v>79891.179000000004</v>
      </c>
      <c r="O1504" s="93">
        <v>124.64</v>
      </c>
      <c r="P1504" s="93">
        <v>15.25</v>
      </c>
      <c r="Q1504" s="92"/>
      <c r="R1504" s="89"/>
      <c r="S1504" s="146" t="s">
        <v>37</v>
      </c>
      <c r="T1504" s="146" t="s">
        <v>265</v>
      </c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</row>
    <row r="1505" spans="3:42" s="9" customFormat="1" ht="37.5" x14ac:dyDescent="0.3">
      <c r="C1505" s="144">
        <v>68</v>
      </c>
      <c r="D1505" s="90" t="s">
        <v>491</v>
      </c>
      <c r="E1505" s="144"/>
      <c r="F1505" s="92"/>
      <c r="G1505" s="142" t="s">
        <v>63</v>
      </c>
      <c r="H1505" s="144">
        <v>2</v>
      </c>
      <c r="I1505" s="142">
        <f>J1505*1.8</f>
        <v>494.96400000000006</v>
      </c>
      <c r="J1505" s="142">
        <v>274.98</v>
      </c>
      <c r="K1505" s="90" t="s">
        <v>42</v>
      </c>
      <c r="L1505" s="142">
        <f>O1505*I1505</f>
        <v>61692.31296000001</v>
      </c>
      <c r="M1505" s="142">
        <f>I1505*P1505</f>
        <v>7548.2010000000009</v>
      </c>
      <c r="N1505" s="147">
        <f t="shared" si="159"/>
        <v>69240.513960000011</v>
      </c>
      <c r="O1505" s="93">
        <v>124.64</v>
      </c>
      <c r="P1505" s="93">
        <v>15.25</v>
      </c>
      <c r="Q1505" s="92"/>
      <c r="R1505" s="89"/>
      <c r="S1505" s="146" t="s">
        <v>37</v>
      </c>
      <c r="T1505" s="146" t="s">
        <v>265</v>
      </c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</row>
    <row r="1506" spans="3:42" s="9" customFormat="1" ht="37.5" x14ac:dyDescent="0.3">
      <c r="C1506" s="144">
        <v>69</v>
      </c>
      <c r="D1506" s="90" t="s">
        <v>222</v>
      </c>
      <c r="E1506" s="144">
        <v>1960</v>
      </c>
      <c r="F1506" s="92"/>
      <c r="G1506" s="142" t="s">
        <v>34</v>
      </c>
      <c r="H1506" s="144">
        <v>4</v>
      </c>
      <c r="I1506" s="142">
        <v>2236.9</v>
      </c>
      <c r="J1506" s="142">
        <v>1501.6</v>
      </c>
      <c r="K1506" s="90" t="s">
        <v>42</v>
      </c>
      <c r="L1506" s="142">
        <f>O1506*I1506</f>
        <v>390227.20500000002</v>
      </c>
      <c r="M1506" s="142">
        <f>I1506*P1506</f>
        <v>37087.801999999996</v>
      </c>
      <c r="N1506" s="147">
        <f t="shared" si="159"/>
        <v>427315.00699999998</v>
      </c>
      <c r="O1506" s="147">
        <v>174.45</v>
      </c>
      <c r="P1506" s="147">
        <v>16.579999999999998</v>
      </c>
      <c r="Q1506" s="92"/>
      <c r="R1506" s="89"/>
      <c r="S1506" s="146" t="s">
        <v>37</v>
      </c>
      <c r="T1506" s="146" t="s">
        <v>265</v>
      </c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</row>
    <row r="1507" spans="3:42" s="9" customFormat="1" ht="37.5" x14ac:dyDescent="0.3">
      <c r="C1507" s="144">
        <v>70</v>
      </c>
      <c r="D1507" s="90" t="s">
        <v>492</v>
      </c>
      <c r="E1507" s="144">
        <v>1933</v>
      </c>
      <c r="F1507" s="92"/>
      <c r="G1507" s="142" t="s">
        <v>63</v>
      </c>
      <c r="H1507" s="144">
        <v>2</v>
      </c>
      <c r="I1507" s="142">
        <v>858.73</v>
      </c>
      <c r="J1507" s="142">
        <v>437.23</v>
      </c>
      <c r="K1507" s="90" t="s">
        <v>42</v>
      </c>
      <c r="L1507" s="142">
        <f>O1507*I1507</f>
        <v>129195.92849999999</v>
      </c>
      <c r="M1507" s="142">
        <f>P1507*I1507</f>
        <v>12846.6008</v>
      </c>
      <c r="N1507" s="147">
        <f t="shared" si="159"/>
        <v>142042.52929999999</v>
      </c>
      <c r="O1507" s="147">
        <v>150.44999999999999</v>
      </c>
      <c r="P1507" s="147">
        <v>14.96</v>
      </c>
      <c r="Q1507" s="92"/>
      <c r="R1507" s="89"/>
      <c r="S1507" s="146" t="s">
        <v>37</v>
      </c>
      <c r="T1507" s="146" t="s">
        <v>265</v>
      </c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</row>
    <row r="1508" spans="3:42" s="9" customFormat="1" ht="37.5" x14ac:dyDescent="0.3">
      <c r="C1508" s="144">
        <v>71</v>
      </c>
      <c r="D1508" s="145" t="s">
        <v>493</v>
      </c>
      <c r="E1508" s="144">
        <v>1954</v>
      </c>
      <c r="F1508" s="144"/>
      <c r="G1508" s="144" t="s">
        <v>494</v>
      </c>
      <c r="H1508" s="144">
        <v>2</v>
      </c>
      <c r="I1508" s="142">
        <v>928.5</v>
      </c>
      <c r="J1508" s="142">
        <v>515.70000000000005</v>
      </c>
      <c r="K1508" s="145" t="s">
        <v>42</v>
      </c>
      <c r="L1508" s="50">
        <f>O1508*I1508</f>
        <v>115728.24</v>
      </c>
      <c r="M1508" s="147">
        <f>P1508*I1508</f>
        <v>14159.625</v>
      </c>
      <c r="N1508" s="147">
        <f t="shared" si="159"/>
        <v>129887.86500000001</v>
      </c>
      <c r="O1508" s="93">
        <v>124.64</v>
      </c>
      <c r="P1508" s="93">
        <v>15.25</v>
      </c>
      <c r="Q1508" s="146"/>
      <c r="R1508" s="89"/>
      <c r="S1508" s="146" t="s">
        <v>37</v>
      </c>
      <c r="T1508" s="146" t="s">
        <v>265</v>
      </c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</row>
    <row r="1509" spans="3:42" s="9" customFormat="1" ht="37.5" x14ac:dyDescent="0.3">
      <c r="C1509" s="144">
        <v>72</v>
      </c>
      <c r="D1509" s="145" t="s">
        <v>495</v>
      </c>
      <c r="E1509" s="144">
        <v>1953</v>
      </c>
      <c r="F1509" s="144"/>
      <c r="G1509" s="144" t="s">
        <v>34</v>
      </c>
      <c r="H1509" s="144">
        <v>2</v>
      </c>
      <c r="I1509" s="142">
        <v>925.4</v>
      </c>
      <c r="J1509" s="142">
        <v>505.5</v>
      </c>
      <c r="K1509" s="145" t="s">
        <v>42</v>
      </c>
      <c r="L1509" s="50">
        <f>I1509*O1509</f>
        <v>115341.856</v>
      </c>
      <c r="M1509" s="147">
        <f>I1509*P1509</f>
        <v>14112.35</v>
      </c>
      <c r="N1509" s="147">
        <f t="shared" si="159"/>
        <v>129454.20600000001</v>
      </c>
      <c r="O1509" s="93">
        <v>124.64</v>
      </c>
      <c r="P1509" s="93">
        <v>15.25</v>
      </c>
      <c r="Q1509" s="146"/>
      <c r="R1509" s="89"/>
      <c r="S1509" s="146" t="s">
        <v>37</v>
      </c>
      <c r="T1509" s="146" t="s">
        <v>265</v>
      </c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</row>
    <row r="1510" spans="3:42" s="9" customFormat="1" ht="36" customHeight="1" x14ac:dyDescent="0.3">
      <c r="C1510" s="144">
        <v>73</v>
      </c>
      <c r="D1510" s="145" t="s">
        <v>496</v>
      </c>
      <c r="E1510" s="144">
        <v>1953</v>
      </c>
      <c r="F1510" s="144"/>
      <c r="G1510" s="144" t="s">
        <v>494</v>
      </c>
      <c r="H1510" s="144">
        <v>2</v>
      </c>
      <c r="I1510" s="142">
        <f>J1510*1.8</f>
        <v>907.29000000000008</v>
      </c>
      <c r="J1510" s="142">
        <v>504.05</v>
      </c>
      <c r="K1510" s="145" t="s">
        <v>42</v>
      </c>
      <c r="L1510" s="50">
        <f>I1510*O1510</f>
        <v>113084.62560000001</v>
      </c>
      <c r="M1510" s="147">
        <f>I1510*P1510</f>
        <v>13836.172500000001</v>
      </c>
      <c r="N1510" s="147">
        <f t="shared" si="159"/>
        <v>126920.79810000001</v>
      </c>
      <c r="O1510" s="93">
        <v>124.64</v>
      </c>
      <c r="P1510" s="93">
        <v>15.25</v>
      </c>
      <c r="Q1510" s="146"/>
      <c r="R1510" s="89"/>
      <c r="S1510" s="146" t="s">
        <v>37</v>
      </c>
      <c r="T1510" s="146" t="s">
        <v>265</v>
      </c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</row>
    <row r="1511" spans="3:42" s="9" customFormat="1" ht="56.25" customHeight="1" x14ac:dyDescent="0.3">
      <c r="C1511" s="144">
        <v>74</v>
      </c>
      <c r="D1511" s="145" t="s">
        <v>497</v>
      </c>
      <c r="E1511" s="144">
        <v>1973</v>
      </c>
      <c r="F1511" s="144"/>
      <c r="G1511" s="144" t="s">
        <v>494</v>
      </c>
      <c r="H1511" s="144">
        <v>5</v>
      </c>
      <c r="I1511" s="142">
        <f>J1511*1.8</f>
        <v>13168.17</v>
      </c>
      <c r="J1511" s="142">
        <v>7315.65</v>
      </c>
      <c r="K1511" s="145" t="s">
        <v>42</v>
      </c>
      <c r="L1511" s="50">
        <f>I1511*O1511</f>
        <v>1981151.1764999998</v>
      </c>
      <c r="M1511" s="147">
        <f>I1511*P1511</f>
        <v>196995.82320000001</v>
      </c>
      <c r="N1511" s="147">
        <f t="shared" si="159"/>
        <v>2178146.9997</v>
      </c>
      <c r="O1511" s="147">
        <v>150.44999999999999</v>
      </c>
      <c r="P1511" s="147">
        <v>14.96</v>
      </c>
      <c r="Q1511" s="146"/>
      <c r="R1511" s="89"/>
      <c r="S1511" s="146" t="s">
        <v>37</v>
      </c>
      <c r="T1511" s="146" t="s">
        <v>265</v>
      </c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</row>
    <row r="1512" spans="3:42" s="9" customFormat="1" ht="31.5" customHeight="1" x14ac:dyDescent="0.3">
      <c r="C1512" s="144"/>
      <c r="D1512" s="145"/>
      <c r="E1512" s="144"/>
      <c r="F1512" s="144"/>
      <c r="G1512" s="144"/>
      <c r="H1512" s="144"/>
      <c r="I1512" s="142"/>
      <c r="J1512" s="142"/>
      <c r="K1512" s="145" t="s">
        <v>229</v>
      </c>
      <c r="L1512" s="50">
        <f>I1511*O1512</f>
        <v>13702534.338599999</v>
      </c>
      <c r="M1512" s="147">
        <f>I1511*P1512</f>
        <v>293255.1459</v>
      </c>
      <c r="N1512" s="147">
        <f t="shared" si="159"/>
        <v>13995789.484499998</v>
      </c>
      <c r="O1512" s="147">
        <v>1040.58</v>
      </c>
      <c r="P1512" s="147">
        <v>22.27</v>
      </c>
      <c r="Q1512" s="146"/>
      <c r="R1512" s="89"/>
      <c r="S1512" s="146" t="s">
        <v>37</v>
      </c>
      <c r="T1512" s="146" t="s">
        <v>265</v>
      </c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</row>
    <row r="1513" spans="3:42" s="9" customFormat="1" ht="37.5" x14ac:dyDescent="0.3">
      <c r="C1513" s="144">
        <v>75</v>
      </c>
      <c r="D1513" s="145" t="s">
        <v>498</v>
      </c>
      <c r="E1513" s="144">
        <v>1941</v>
      </c>
      <c r="F1513" s="144"/>
      <c r="G1513" s="144" t="s">
        <v>34</v>
      </c>
      <c r="H1513" s="144">
        <v>4</v>
      </c>
      <c r="I1513" s="142">
        <v>3803.9</v>
      </c>
      <c r="J1513" s="142">
        <v>1706.8</v>
      </c>
      <c r="K1513" s="145" t="s">
        <v>42</v>
      </c>
      <c r="L1513" s="50">
        <f t="shared" ref="L1513:L1520" si="160">O1513*I1513</f>
        <v>572296.755</v>
      </c>
      <c r="M1513" s="147">
        <f>P1513*I1513</f>
        <v>56906.344000000005</v>
      </c>
      <c r="N1513" s="147">
        <f t="shared" si="159"/>
        <v>629203.09900000005</v>
      </c>
      <c r="O1513" s="147">
        <v>150.44999999999999</v>
      </c>
      <c r="P1513" s="147">
        <v>14.96</v>
      </c>
      <c r="Q1513" s="146"/>
      <c r="R1513" s="89"/>
      <c r="S1513" s="146" t="s">
        <v>37</v>
      </c>
      <c r="T1513" s="146" t="s">
        <v>265</v>
      </c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</row>
    <row r="1514" spans="3:42" s="9" customFormat="1" ht="37.5" x14ac:dyDescent="0.3">
      <c r="C1514" s="92">
        <v>76</v>
      </c>
      <c r="D1514" s="90" t="s">
        <v>499</v>
      </c>
      <c r="E1514" s="144">
        <v>1982</v>
      </c>
      <c r="F1514" s="92"/>
      <c r="G1514" s="142" t="s">
        <v>34</v>
      </c>
      <c r="H1514" s="144">
        <v>5</v>
      </c>
      <c r="I1514" s="142">
        <f>J1514*1.8</f>
        <v>5912.1</v>
      </c>
      <c r="J1514" s="142">
        <v>3284.5</v>
      </c>
      <c r="K1514" s="90" t="s">
        <v>42</v>
      </c>
      <c r="L1514" s="142">
        <f t="shared" si="160"/>
        <v>889475.44499999995</v>
      </c>
      <c r="M1514" s="142">
        <f t="shared" ref="M1514:M1517" si="161">I1514*P1514</f>
        <v>88445.016000000003</v>
      </c>
      <c r="N1514" s="147">
        <f t="shared" si="159"/>
        <v>977920.46099999989</v>
      </c>
      <c r="O1514" s="147">
        <v>150.44999999999999</v>
      </c>
      <c r="P1514" s="147">
        <v>14.96</v>
      </c>
      <c r="Q1514" s="92"/>
      <c r="R1514" s="89"/>
      <c r="S1514" s="146" t="s">
        <v>37</v>
      </c>
      <c r="T1514" s="146" t="s">
        <v>265</v>
      </c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</row>
    <row r="1515" spans="3:42" s="9" customFormat="1" ht="37.5" x14ac:dyDescent="0.3">
      <c r="C1515" s="144">
        <v>77</v>
      </c>
      <c r="D1515" s="90" t="s">
        <v>500</v>
      </c>
      <c r="E1515" s="144">
        <v>1973</v>
      </c>
      <c r="F1515" s="92"/>
      <c r="G1515" s="142" t="s">
        <v>63</v>
      </c>
      <c r="H1515" s="144">
        <v>2</v>
      </c>
      <c r="I1515" s="142">
        <f>J1515*1.8</f>
        <v>947.88000000000011</v>
      </c>
      <c r="J1515" s="142">
        <v>526.6</v>
      </c>
      <c r="K1515" s="90" t="s">
        <v>42</v>
      </c>
      <c r="L1515" s="142">
        <f t="shared" si="160"/>
        <v>118143.76320000002</v>
      </c>
      <c r="M1515" s="142">
        <f t="shared" si="161"/>
        <v>14455.170000000002</v>
      </c>
      <c r="N1515" s="147">
        <f t="shared" si="159"/>
        <v>132598.93320000003</v>
      </c>
      <c r="O1515" s="93">
        <v>124.64</v>
      </c>
      <c r="P1515" s="93">
        <v>15.25</v>
      </c>
      <c r="Q1515" s="92"/>
      <c r="R1515" s="89"/>
      <c r="S1515" s="146" t="s">
        <v>37</v>
      </c>
      <c r="T1515" s="146" t="s">
        <v>265</v>
      </c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</row>
    <row r="1516" spans="3:42" s="9" customFormat="1" ht="37.5" x14ac:dyDescent="0.3">
      <c r="C1516" s="144">
        <v>78</v>
      </c>
      <c r="D1516" s="90" t="s">
        <v>501</v>
      </c>
      <c r="E1516" s="144">
        <v>1972</v>
      </c>
      <c r="F1516" s="92"/>
      <c r="G1516" s="142" t="s">
        <v>63</v>
      </c>
      <c r="H1516" s="144">
        <v>2</v>
      </c>
      <c r="I1516" s="142">
        <v>912.3</v>
      </c>
      <c r="J1516" s="142">
        <v>515.29999999999995</v>
      </c>
      <c r="K1516" s="90" t="s">
        <v>42</v>
      </c>
      <c r="L1516" s="142">
        <f t="shared" si="160"/>
        <v>160272.864</v>
      </c>
      <c r="M1516" s="142">
        <f t="shared" si="161"/>
        <v>14058.543</v>
      </c>
      <c r="N1516" s="147">
        <f t="shared" si="159"/>
        <v>174331.40700000001</v>
      </c>
      <c r="O1516" s="93">
        <v>175.68</v>
      </c>
      <c r="P1516" s="93">
        <v>15.41</v>
      </c>
      <c r="Q1516" s="92"/>
      <c r="R1516" s="89"/>
      <c r="S1516" s="146" t="s">
        <v>37</v>
      </c>
      <c r="T1516" s="146" t="s">
        <v>265</v>
      </c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</row>
    <row r="1517" spans="3:42" s="9" customFormat="1" ht="31.5" customHeight="1" x14ac:dyDescent="0.3">
      <c r="C1517" s="92">
        <v>79</v>
      </c>
      <c r="D1517" s="90" t="s">
        <v>502</v>
      </c>
      <c r="E1517" s="144">
        <v>1964</v>
      </c>
      <c r="F1517" s="92"/>
      <c r="G1517" s="142" t="s">
        <v>63</v>
      </c>
      <c r="H1517" s="144">
        <v>2</v>
      </c>
      <c r="I1517" s="142">
        <v>902.7</v>
      </c>
      <c r="J1517" s="142">
        <v>502.7</v>
      </c>
      <c r="K1517" s="90" t="s">
        <v>104</v>
      </c>
      <c r="L1517" s="142">
        <f t="shared" si="160"/>
        <v>259002.68400000004</v>
      </c>
      <c r="M1517" s="142">
        <f t="shared" si="161"/>
        <v>5542.5780000000004</v>
      </c>
      <c r="N1517" s="147">
        <f t="shared" si="159"/>
        <v>264545.26200000005</v>
      </c>
      <c r="O1517" s="93">
        <v>286.92</v>
      </c>
      <c r="P1517" s="93">
        <v>6.14</v>
      </c>
      <c r="Q1517" s="92"/>
      <c r="R1517" s="89"/>
      <c r="S1517" s="146" t="s">
        <v>37</v>
      </c>
      <c r="T1517" s="146" t="s">
        <v>265</v>
      </c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</row>
    <row r="1518" spans="3:42" s="9" customFormat="1" ht="30" customHeight="1" x14ac:dyDescent="0.3">
      <c r="C1518" s="144">
        <v>80</v>
      </c>
      <c r="D1518" s="145" t="s">
        <v>503</v>
      </c>
      <c r="E1518" s="146" t="s">
        <v>504</v>
      </c>
      <c r="F1518" s="92"/>
      <c r="G1518" s="146" t="s">
        <v>63</v>
      </c>
      <c r="H1518" s="146" t="s">
        <v>505</v>
      </c>
      <c r="I1518" s="147">
        <f>J1518*1.8</f>
        <v>930.96000000000015</v>
      </c>
      <c r="J1518" s="147">
        <v>517.20000000000005</v>
      </c>
      <c r="K1518" s="90" t="s">
        <v>104</v>
      </c>
      <c r="L1518" s="142">
        <f t="shared" si="160"/>
        <v>260119.53360000005</v>
      </c>
      <c r="M1518" s="142">
        <f>P1518*I1518</f>
        <v>5818.5000000000009</v>
      </c>
      <c r="N1518" s="147">
        <f t="shared" si="159"/>
        <v>265938.03360000008</v>
      </c>
      <c r="O1518" s="93">
        <v>279.41000000000003</v>
      </c>
      <c r="P1518" s="93">
        <v>6.25</v>
      </c>
      <c r="Q1518" s="92"/>
      <c r="R1518" s="89"/>
      <c r="S1518" s="146" t="s">
        <v>37</v>
      </c>
      <c r="T1518" s="146" t="s">
        <v>265</v>
      </c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</row>
    <row r="1519" spans="3:42" s="9" customFormat="1" ht="33.75" customHeight="1" x14ac:dyDescent="0.3">
      <c r="C1519" s="144">
        <v>81</v>
      </c>
      <c r="D1519" s="145" t="s">
        <v>506</v>
      </c>
      <c r="E1519" s="146" t="s">
        <v>504</v>
      </c>
      <c r="F1519" s="92"/>
      <c r="G1519" s="146" t="s">
        <v>63</v>
      </c>
      <c r="H1519" s="146" t="s">
        <v>505</v>
      </c>
      <c r="I1519" s="147">
        <f>J1519*1.8</f>
        <v>920.88000000000011</v>
      </c>
      <c r="J1519" s="93">
        <v>511.6</v>
      </c>
      <c r="K1519" s="90" t="s">
        <v>104</v>
      </c>
      <c r="L1519" s="142">
        <f t="shared" si="160"/>
        <v>257303.08080000005</v>
      </c>
      <c r="M1519" s="142">
        <f>I1519*P1519</f>
        <v>5755.5000000000009</v>
      </c>
      <c r="N1519" s="147">
        <f t="shared" si="159"/>
        <v>263058.58080000005</v>
      </c>
      <c r="O1519" s="93">
        <v>279.41000000000003</v>
      </c>
      <c r="P1519" s="93">
        <v>6.25</v>
      </c>
      <c r="Q1519" s="92"/>
      <c r="R1519" s="89"/>
      <c r="S1519" s="146" t="s">
        <v>37</v>
      </c>
      <c r="T1519" s="146" t="s">
        <v>265</v>
      </c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</row>
    <row r="1520" spans="3:42" s="9" customFormat="1" ht="27" customHeight="1" x14ac:dyDescent="0.3">
      <c r="C1520" s="92">
        <v>82</v>
      </c>
      <c r="D1520" s="145" t="s">
        <v>507</v>
      </c>
      <c r="E1520" s="144">
        <v>1968</v>
      </c>
      <c r="F1520" s="92"/>
      <c r="G1520" s="144" t="s">
        <v>63</v>
      </c>
      <c r="H1520" s="144">
        <v>2</v>
      </c>
      <c r="I1520" s="142">
        <v>851.8</v>
      </c>
      <c r="J1520" s="142">
        <v>330.5</v>
      </c>
      <c r="K1520" s="145" t="s">
        <v>104</v>
      </c>
      <c r="L1520" s="94">
        <f t="shared" si="160"/>
        <v>238001.43799999999</v>
      </c>
      <c r="M1520" s="147">
        <f>P1520*I1520</f>
        <v>5323.75</v>
      </c>
      <c r="N1520" s="147">
        <f t="shared" si="159"/>
        <v>243325.18799999999</v>
      </c>
      <c r="O1520" s="93">
        <v>279.41000000000003</v>
      </c>
      <c r="P1520" s="93">
        <v>6.25</v>
      </c>
      <c r="Q1520" s="146"/>
      <c r="R1520" s="89"/>
      <c r="S1520" s="146" t="s">
        <v>37</v>
      </c>
      <c r="T1520" s="146" t="s">
        <v>265</v>
      </c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</row>
    <row r="1521" spans="3:42" s="9" customFormat="1" ht="37.5" x14ac:dyDescent="0.3">
      <c r="C1521" s="92"/>
      <c r="D1521" s="145"/>
      <c r="E1521" s="144"/>
      <c r="F1521" s="92"/>
      <c r="G1521" s="144"/>
      <c r="H1521" s="144"/>
      <c r="I1521" s="142"/>
      <c r="J1521" s="142"/>
      <c r="K1521" s="145" t="s">
        <v>42</v>
      </c>
      <c r="L1521" s="94">
        <f>I1520*O1521</f>
        <v>106168.352</v>
      </c>
      <c r="M1521" s="147">
        <f>I1520*P1521</f>
        <v>12989.949999999999</v>
      </c>
      <c r="N1521" s="147">
        <f t="shared" si="159"/>
        <v>119158.302</v>
      </c>
      <c r="O1521" s="147">
        <v>124.64</v>
      </c>
      <c r="P1521" s="147">
        <v>15.25</v>
      </c>
      <c r="Q1521" s="146"/>
      <c r="R1521" s="89"/>
      <c r="S1521" s="146" t="s">
        <v>37</v>
      </c>
      <c r="T1521" s="146" t="s">
        <v>265</v>
      </c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</row>
    <row r="1522" spans="3:42" s="9" customFormat="1" ht="36" customHeight="1" x14ac:dyDescent="0.3">
      <c r="C1522" s="92">
        <v>83</v>
      </c>
      <c r="D1522" s="145" t="s">
        <v>508</v>
      </c>
      <c r="E1522" s="144" t="s">
        <v>509</v>
      </c>
      <c r="F1522" s="92"/>
      <c r="G1522" s="144" t="s">
        <v>63</v>
      </c>
      <c r="H1522" s="144" t="s">
        <v>505</v>
      </c>
      <c r="I1522" s="142">
        <v>913.12</v>
      </c>
      <c r="J1522" s="142">
        <v>516.20000000000005</v>
      </c>
      <c r="K1522" s="145" t="s">
        <v>104</v>
      </c>
      <c r="L1522" s="94">
        <f>I1522*O1522</f>
        <v>261992.3904</v>
      </c>
      <c r="M1522" s="147">
        <f>I1522*P1522</f>
        <v>5606.5567999999994</v>
      </c>
      <c r="N1522" s="147">
        <f t="shared" si="159"/>
        <v>267598.9472</v>
      </c>
      <c r="O1522" s="93">
        <v>286.92</v>
      </c>
      <c r="P1522" s="93">
        <v>6.14</v>
      </c>
      <c r="Q1522" s="146"/>
      <c r="R1522" s="89"/>
      <c r="S1522" s="146" t="s">
        <v>37</v>
      </c>
      <c r="T1522" s="146" t="s">
        <v>265</v>
      </c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</row>
    <row r="1523" spans="3:42" s="9" customFormat="1" ht="35.25" customHeight="1" x14ac:dyDescent="0.3">
      <c r="C1523" s="144">
        <v>84</v>
      </c>
      <c r="D1523" s="145" t="s">
        <v>510</v>
      </c>
      <c r="E1523" s="144">
        <v>1964</v>
      </c>
      <c r="F1523" s="144"/>
      <c r="G1523" s="59" t="s">
        <v>63</v>
      </c>
      <c r="H1523" s="56">
        <v>2</v>
      </c>
      <c r="I1523" s="142">
        <v>843.9</v>
      </c>
      <c r="J1523" s="142">
        <v>321.2</v>
      </c>
      <c r="K1523" s="145" t="s">
        <v>104</v>
      </c>
      <c r="L1523" s="94">
        <f>I1523*O1523</f>
        <v>235794.09900000002</v>
      </c>
      <c r="M1523" s="147">
        <f>I1523*P1523</f>
        <v>5274.375</v>
      </c>
      <c r="N1523" s="147">
        <f t="shared" si="159"/>
        <v>241068.47400000002</v>
      </c>
      <c r="O1523" s="93">
        <v>279.41000000000003</v>
      </c>
      <c r="P1523" s="93">
        <v>6.25</v>
      </c>
      <c r="Q1523" s="146"/>
      <c r="R1523" s="89"/>
      <c r="S1523" s="146" t="s">
        <v>37</v>
      </c>
      <c r="T1523" s="146" t="s">
        <v>265</v>
      </c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</row>
    <row r="1524" spans="3:42" s="9" customFormat="1" ht="23.25" customHeight="1" x14ac:dyDescent="0.3">
      <c r="C1524" s="144">
        <v>85</v>
      </c>
      <c r="D1524" s="145" t="s">
        <v>511</v>
      </c>
      <c r="E1524" s="144">
        <v>1967</v>
      </c>
      <c r="F1524" s="144"/>
      <c r="G1524" s="59" t="s">
        <v>63</v>
      </c>
      <c r="H1524" s="56">
        <v>2</v>
      </c>
      <c r="I1524" s="142">
        <v>835.26</v>
      </c>
      <c r="J1524" s="142">
        <v>332.3</v>
      </c>
      <c r="K1524" s="145" t="s">
        <v>104</v>
      </c>
      <c r="L1524" s="94">
        <f>O1524*I1524</f>
        <v>233379.99660000001</v>
      </c>
      <c r="M1524" s="147">
        <f>I1524*P1524</f>
        <v>5220.375</v>
      </c>
      <c r="N1524" s="147">
        <f t="shared" si="159"/>
        <v>238600.37160000001</v>
      </c>
      <c r="O1524" s="93">
        <v>279.41000000000003</v>
      </c>
      <c r="P1524" s="93">
        <v>6.25</v>
      </c>
      <c r="Q1524" s="146"/>
      <c r="R1524" s="89"/>
      <c r="S1524" s="146" t="s">
        <v>37</v>
      </c>
      <c r="T1524" s="146" t="s">
        <v>265</v>
      </c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</row>
    <row r="1525" spans="3:42" s="9" customFormat="1" ht="37.5" x14ac:dyDescent="0.3">
      <c r="C1525" s="144"/>
      <c r="D1525" s="145"/>
      <c r="E1525" s="144"/>
      <c r="F1525" s="144"/>
      <c r="G1525" s="59"/>
      <c r="H1525" s="56"/>
      <c r="I1525" s="142"/>
      <c r="J1525" s="142"/>
      <c r="K1525" s="145" t="s">
        <v>42</v>
      </c>
      <c r="L1525" s="94">
        <f>I1524*O1525</f>
        <v>104106.8064</v>
      </c>
      <c r="M1525" s="147">
        <f>I1524*P1525</f>
        <v>12737.715</v>
      </c>
      <c r="N1525" s="147">
        <f t="shared" si="159"/>
        <v>116844.5214</v>
      </c>
      <c r="O1525" s="147">
        <v>124.64</v>
      </c>
      <c r="P1525" s="147">
        <v>15.25</v>
      </c>
      <c r="Q1525" s="146"/>
      <c r="R1525" s="89"/>
      <c r="S1525" s="146" t="s">
        <v>37</v>
      </c>
      <c r="T1525" s="146" t="s">
        <v>265</v>
      </c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</row>
    <row r="1526" spans="3:42" s="9" customFormat="1" ht="37.5" x14ac:dyDescent="0.3">
      <c r="C1526" s="92">
        <v>86</v>
      </c>
      <c r="D1526" s="90" t="s">
        <v>512</v>
      </c>
      <c r="E1526" s="144">
        <v>1977</v>
      </c>
      <c r="F1526" s="92"/>
      <c r="G1526" s="142" t="s">
        <v>34</v>
      </c>
      <c r="H1526" s="144">
        <v>3</v>
      </c>
      <c r="I1526" s="142">
        <f>J1526*1.8</f>
        <v>1736.712</v>
      </c>
      <c r="J1526" s="142">
        <v>964.84</v>
      </c>
      <c r="K1526" s="90" t="s">
        <v>42</v>
      </c>
      <c r="L1526" s="142">
        <f>O1526*I1526</f>
        <v>261288.32039999997</v>
      </c>
      <c r="M1526" s="142">
        <f>I1526*P1526</f>
        <v>25981.211520000001</v>
      </c>
      <c r="N1526" s="147">
        <f t="shared" si="159"/>
        <v>287269.53191999998</v>
      </c>
      <c r="O1526" s="147">
        <v>150.44999999999999</v>
      </c>
      <c r="P1526" s="147">
        <v>14.96</v>
      </c>
      <c r="Q1526" s="92"/>
      <c r="R1526" s="89"/>
      <c r="S1526" s="146" t="s">
        <v>37</v>
      </c>
      <c r="T1526" s="146" t="s">
        <v>265</v>
      </c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</row>
    <row r="1527" spans="3:42" s="9" customFormat="1" ht="37.5" customHeight="1" x14ac:dyDescent="0.3">
      <c r="C1527" s="144">
        <v>87</v>
      </c>
      <c r="D1527" s="145" t="s">
        <v>513</v>
      </c>
      <c r="E1527" s="144">
        <v>1983</v>
      </c>
      <c r="F1527" s="144"/>
      <c r="G1527" s="144" t="s">
        <v>34</v>
      </c>
      <c r="H1527" s="144">
        <v>5</v>
      </c>
      <c r="I1527" s="142">
        <f>J1527*1.8</f>
        <v>6012.6840000000002</v>
      </c>
      <c r="J1527" s="142">
        <v>3340.38</v>
      </c>
      <c r="K1527" s="145" t="s">
        <v>104</v>
      </c>
      <c r="L1527" s="94">
        <f>O1527*I1527</f>
        <v>1017646.767</v>
      </c>
      <c r="M1527" s="147">
        <f>I1527*P1527</f>
        <v>21826.04292</v>
      </c>
      <c r="N1527" s="147">
        <f t="shared" si="159"/>
        <v>1039472.80992</v>
      </c>
      <c r="O1527" s="147">
        <v>169.25</v>
      </c>
      <c r="P1527" s="147">
        <v>3.63</v>
      </c>
      <c r="Q1527" s="146"/>
      <c r="R1527" s="89"/>
      <c r="S1527" s="146" t="s">
        <v>37</v>
      </c>
      <c r="T1527" s="146" t="s">
        <v>265</v>
      </c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</row>
    <row r="1528" spans="3:42" s="9" customFormat="1" ht="37.5" x14ac:dyDescent="0.3">
      <c r="C1528" s="144"/>
      <c r="D1528" s="145"/>
      <c r="E1528" s="144"/>
      <c r="F1528" s="144"/>
      <c r="G1528" s="144"/>
      <c r="H1528" s="144"/>
      <c r="I1528" s="142"/>
      <c r="J1528" s="142"/>
      <c r="K1528" s="145" t="s">
        <v>514</v>
      </c>
      <c r="L1528" s="94">
        <f>O1528*I1527</f>
        <v>904608.30779999995</v>
      </c>
      <c r="M1528" s="147">
        <f>I1527*P1528</f>
        <v>89949.752640000006</v>
      </c>
      <c r="N1528" s="147">
        <f t="shared" si="159"/>
        <v>994558.06043999991</v>
      </c>
      <c r="O1528" s="147">
        <v>150.44999999999999</v>
      </c>
      <c r="P1528" s="147">
        <v>14.96</v>
      </c>
      <c r="Q1528" s="146"/>
      <c r="R1528" s="89"/>
      <c r="S1528" s="146" t="s">
        <v>37</v>
      </c>
      <c r="T1528" s="146" t="s">
        <v>265</v>
      </c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</row>
    <row r="1529" spans="3:42" s="9" customFormat="1" x14ac:dyDescent="0.3">
      <c r="C1529" s="144"/>
      <c r="D1529" s="145"/>
      <c r="E1529" s="144"/>
      <c r="F1529" s="144"/>
      <c r="G1529" s="144"/>
      <c r="H1529" s="144"/>
      <c r="I1529" s="142"/>
      <c r="J1529" s="142"/>
      <c r="K1529" s="145" t="s">
        <v>48</v>
      </c>
      <c r="L1529" s="94">
        <f>I1527*O1529</f>
        <v>6256678.7167199999</v>
      </c>
      <c r="M1529" s="147">
        <f>I1527*P1529</f>
        <v>133902.47268000001</v>
      </c>
      <c r="N1529" s="147">
        <f t="shared" si="159"/>
        <v>6390581.1893999996</v>
      </c>
      <c r="O1529" s="142">
        <v>1040.58</v>
      </c>
      <c r="P1529" s="147">
        <v>22.27</v>
      </c>
      <c r="Q1529" s="146"/>
      <c r="R1529" s="89"/>
      <c r="S1529" s="146" t="s">
        <v>37</v>
      </c>
      <c r="T1529" s="146" t="s">
        <v>265</v>
      </c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</row>
    <row r="1530" spans="3:42" s="9" customFormat="1" ht="37.5" x14ac:dyDescent="0.3">
      <c r="C1530" s="144">
        <v>88</v>
      </c>
      <c r="D1530" s="90" t="s">
        <v>515</v>
      </c>
      <c r="E1530" s="144">
        <v>1981</v>
      </c>
      <c r="F1530" s="92"/>
      <c r="G1530" s="142" t="s">
        <v>34</v>
      </c>
      <c r="H1530" s="144">
        <v>3</v>
      </c>
      <c r="I1530" s="142">
        <f>J1530*1.8</f>
        <v>1651.4640000000002</v>
      </c>
      <c r="J1530" s="142">
        <v>917.48</v>
      </c>
      <c r="K1530" s="90" t="s">
        <v>42</v>
      </c>
      <c r="L1530" s="142">
        <f>O1530*I1530</f>
        <v>248462.75880000001</v>
      </c>
      <c r="M1530" s="142">
        <f>I1530*P1530</f>
        <v>24705.901440000005</v>
      </c>
      <c r="N1530" s="147">
        <f t="shared" si="159"/>
        <v>273168.66024</v>
      </c>
      <c r="O1530" s="147">
        <v>150.44999999999999</v>
      </c>
      <c r="P1530" s="147">
        <v>14.96</v>
      </c>
      <c r="Q1530" s="92"/>
      <c r="R1530" s="89"/>
      <c r="S1530" s="146" t="s">
        <v>37</v>
      </c>
      <c r="T1530" s="146" t="s">
        <v>265</v>
      </c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</row>
    <row r="1531" spans="3:42" s="9" customFormat="1" ht="56.25" x14ac:dyDescent="0.3">
      <c r="C1531" s="144">
        <v>89</v>
      </c>
      <c r="D1531" s="145" t="s">
        <v>516</v>
      </c>
      <c r="E1531" s="144">
        <v>1991</v>
      </c>
      <c r="F1531" s="144"/>
      <c r="G1531" s="144" t="s">
        <v>83</v>
      </c>
      <c r="H1531" s="144">
        <v>10</v>
      </c>
      <c r="I1531" s="142">
        <v>9992.02</v>
      </c>
      <c r="J1531" s="142">
        <v>6864</v>
      </c>
      <c r="K1531" s="145" t="s">
        <v>447</v>
      </c>
      <c r="L1531" s="49">
        <v>6486727.9840000002</v>
      </c>
      <c r="M1531" s="147">
        <v>138827.30000000002</v>
      </c>
      <c r="N1531" s="147">
        <f t="shared" si="159"/>
        <v>6625555.284</v>
      </c>
      <c r="O1531" s="147">
        <v>724.24</v>
      </c>
      <c r="P1531" s="147">
        <v>15.5</v>
      </c>
      <c r="Q1531" s="146"/>
      <c r="R1531" s="89"/>
      <c r="S1531" s="146" t="s">
        <v>37</v>
      </c>
      <c r="T1531" s="146" t="s">
        <v>265</v>
      </c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</row>
    <row r="1532" spans="3:42" s="9" customFormat="1" ht="37.5" x14ac:dyDescent="0.3">
      <c r="C1532" s="92">
        <v>90</v>
      </c>
      <c r="D1532" s="90" t="s">
        <v>517</v>
      </c>
      <c r="E1532" s="92" t="s">
        <v>518</v>
      </c>
      <c r="F1532" s="92"/>
      <c r="G1532" s="144" t="s">
        <v>63</v>
      </c>
      <c r="H1532" s="92" t="s">
        <v>505</v>
      </c>
      <c r="I1532" s="93">
        <v>1489</v>
      </c>
      <c r="J1532" s="93">
        <v>844.5</v>
      </c>
      <c r="K1532" s="90" t="s">
        <v>42</v>
      </c>
      <c r="L1532" s="142">
        <f>O1532*I1532</f>
        <v>261587.52000000002</v>
      </c>
      <c r="M1532" s="142">
        <f t="shared" ref="M1532:M1584" si="162">I1532*P1532</f>
        <v>22945.49</v>
      </c>
      <c r="N1532" s="147">
        <f t="shared" si="159"/>
        <v>284533.01</v>
      </c>
      <c r="O1532" s="93">
        <v>175.68</v>
      </c>
      <c r="P1532" s="93">
        <v>15.41</v>
      </c>
      <c r="Q1532" s="92"/>
      <c r="R1532" s="89"/>
      <c r="S1532" s="146" t="s">
        <v>37</v>
      </c>
      <c r="T1532" s="146" t="s">
        <v>265</v>
      </c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</row>
    <row r="1533" spans="3:42" s="9" customFormat="1" ht="37.5" x14ac:dyDescent="0.3">
      <c r="C1533" s="92">
        <v>91</v>
      </c>
      <c r="D1533" s="34" t="s">
        <v>519</v>
      </c>
      <c r="E1533" s="144">
        <v>1980</v>
      </c>
      <c r="F1533" s="92"/>
      <c r="G1533" s="144" t="s">
        <v>83</v>
      </c>
      <c r="H1533" s="144">
        <v>5</v>
      </c>
      <c r="I1533" s="142">
        <v>6747.6</v>
      </c>
      <c r="J1533" s="142">
        <v>3892.4</v>
      </c>
      <c r="K1533" s="90" t="s">
        <v>42</v>
      </c>
      <c r="L1533" s="142">
        <f>O1533*I1533</f>
        <v>997362.75600000005</v>
      </c>
      <c r="M1533" s="142">
        <f t="shared" si="162"/>
        <v>100606.716</v>
      </c>
      <c r="N1533" s="147">
        <f t="shared" si="159"/>
        <v>1097969.4720000001</v>
      </c>
      <c r="O1533" s="93">
        <v>147.81</v>
      </c>
      <c r="P1533" s="93">
        <v>14.91</v>
      </c>
      <c r="Q1533" s="92"/>
      <c r="R1533" s="89"/>
      <c r="S1533" s="146" t="s">
        <v>37</v>
      </c>
      <c r="T1533" s="146" t="s">
        <v>265</v>
      </c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</row>
    <row r="1534" spans="3:42" s="9" customFormat="1" ht="37.5" x14ac:dyDescent="0.3">
      <c r="C1534" s="92">
        <v>92</v>
      </c>
      <c r="D1534" s="90" t="s">
        <v>520</v>
      </c>
      <c r="E1534" s="92">
        <v>1961</v>
      </c>
      <c r="F1534" s="92"/>
      <c r="G1534" s="144" t="s">
        <v>63</v>
      </c>
      <c r="H1534" s="92" t="s">
        <v>505</v>
      </c>
      <c r="I1534" s="93">
        <f t="shared" ref="I1534:I1539" si="163">J1534*1.8</f>
        <v>560.34</v>
      </c>
      <c r="J1534" s="93">
        <v>311.3</v>
      </c>
      <c r="K1534" s="90" t="s">
        <v>42</v>
      </c>
      <c r="L1534" s="142">
        <f>O1534*I1534</f>
        <v>93834.536400000012</v>
      </c>
      <c r="M1534" s="142">
        <f t="shared" si="162"/>
        <v>8550.7884000000013</v>
      </c>
      <c r="N1534" s="147">
        <f t="shared" si="159"/>
        <v>102385.32480000002</v>
      </c>
      <c r="O1534" s="93">
        <v>167.46</v>
      </c>
      <c r="P1534" s="93">
        <v>15.26</v>
      </c>
      <c r="Q1534" s="92"/>
      <c r="R1534" s="89"/>
      <c r="S1534" s="146" t="s">
        <v>37</v>
      </c>
      <c r="T1534" s="146" t="s">
        <v>265</v>
      </c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</row>
    <row r="1535" spans="3:42" s="9" customFormat="1" ht="37.5" x14ac:dyDescent="0.3">
      <c r="C1535" s="92">
        <v>93</v>
      </c>
      <c r="D1535" s="90" t="s">
        <v>521</v>
      </c>
      <c r="E1535" s="92">
        <v>1963</v>
      </c>
      <c r="F1535" s="92"/>
      <c r="G1535" s="92" t="s">
        <v>522</v>
      </c>
      <c r="H1535" s="92">
        <v>2</v>
      </c>
      <c r="I1535" s="93">
        <f t="shared" si="163"/>
        <v>1091.52</v>
      </c>
      <c r="J1535" s="93">
        <v>606.4</v>
      </c>
      <c r="K1535" s="90" t="s">
        <v>42</v>
      </c>
      <c r="L1535" s="142">
        <f>I1535*O1535</f>
        <v>179096.60160000002</v>
      </c>
      <c r="M1535" s="142">
        <f t="shared" si="162"/>
        <v>16602.019200000002</v>
      </c>
      <c r="N1535" s="147">
        <f t="shared" si="159"/>
        <v>195698.62080000003</v>
      </c>
      <c r="O1535" s="93">
        <v>164.08</v>
      </c>
      <c r="P1535" s="93">
        <v>15.21</v>
      </c>
      <c r="Q1535" s="92"/>
      <c r="R1535" s="89"/>
      <c r="S1535" s="146" t="s">
        <v>37</v>
      </c>
      <c r="T1535" s="146" t="s">
        <v>265</v>
      </c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</row>
    <row r="1536" spans="3:42" s="9" customFormat="1" ht="37.5" x14ac:dyDescent="0.3">
      <c r="C1536" s="92">
        <v>94</v>
      </c>
      <c r="D1536" s="90" t="s">
        <v>523</v>
      </c>
      <c r="E1536" s="92" t="s">
        <v>509</v>
      </c>
      <c r="F1536" s="92"/>
      <c r="G1536" s="144" t="s">
        <v>421</v>
      </c>
      <c r="H1536" s="92" t="s">
        <v>505</v>
      </c>
      <c r="I1536" s="93">
        <f t="shared" si="163"/>
        <v>1123.74</v>
      </c>
      <c r="J1536" s="93" t="s">
        <v>524</v>
      </c>
      <c r="K1536" s="90" t="s">
        <v>42</v>
      </c>
      <c r="L1536" s="142">
        <f>O1536*I1536</f>
        <v>184225.9356</v>
      </c>
      <c r="M1536" s="142">
        <f t="shared" si="162"/>
        <v>17092.0854</v>
      </c>
      <c r="N1536" s="147">
        <f t="shared" si="159"/>
        <v>201318.02100000001</v>
      </c>
      <c r="O1536" s="93">
        <v>163.94</v>
      </c>
      <c r="P1536" s="93">
        <v>15.21</v>
      </c>
      <c r="Q1536" s="92"/>
      <c r="R1536" s="89"/>
      <c r="S1536" s="146" t="s">
        <v>37</v>
      </c>
      <c r="T1536" s="146" t="s">
        <v>265</v>
      </c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</row>
    <row r="1537" spans="3:42" s="9" customFormat="1" ht="37.5" x14ac:dyDescent="0.3">
      <c r="C1537" s="92">
        <v>95</v>
      </c>
      <c r="D1537" s="90" t="s">
        <v>525</v>
      </c>
      <c r="E1537" s="92">
        <v>1954</v>
      </c>
      <c r="F1537" s="92"/>
      <c r="G1537" s="92" t="s">
        <v>63</v>
      </c>
      <c r="H1537" s="92">
        <v>2</v>
      </c>
      <c r="I1537" s="93">
        <f t="shared" si="163"/>
        <v>542.34</v>
      </c>
      <c r="J1537" s="93">
        <v>301.3</v>
      </c>
      <c r="K1537" s="90" t="s">
        <v>42</v>
      </c>
      <c r="L1537" s="142">
        <f t="shared" ref="L1537:L1544" si="164">I1537*O1537</f>
        <v>95278.291200000007</v>
      </c>
      <c r="M1537" s="142">
        <f t="shared" si="162"/>
        <v>8357.4593999999997</v>
      </c>
      <c r="N1537" s="147">
        <f t="shared" si="159"/>
        <v>103635.7506</v>
      </c>
      <c r="O1537" s="93">
        <v>175.68</v>
      </c>
      <c r="P1537" s="93">
        <v>15.41</v>
      </c>
      <c r="Q1537" s="92"/>
      <c r="R1537" s="89"/>
      <c r="S1537" s="146" t="s">
        <v>37</v>
      </c>
      <c r="T1537" s="146" t="s">
        <v>265</v>
      </c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</row>
    <row r="1538" spans="3:42" s="9" customFormat="1" ht="37.5" x14ac:dyDescent="0.3">
      <c r="C1538" s="92">
        <v>96</v>
      </c>
      <c r="D1538" s="90" t="s">
        <v>526</v>
      </c>
      <c r="E1538" s="92">
        <v>1960</v>
      </c>
      <c r="F1538" s="92"/>
      <c r="G1538" s="92" t="s">
        <v>522</v>
      </c>
      <c r="H1538" s="92">
        <v>2</v>
      </c>
      <c r="I1538" s="93">
        <f t="shared" si="163"/>
        <v>1250.46</v>
      </c>
      <c r="J1538" s="93">
        <v>694.7</v>
      </c>
      <c r="K1538" s="90" t="s">
        <v>42</v>
      </c>
      <c r="L1538" s="142">
        <f t="shared" si="164"/>
        <v>192058.1514</v>
      </c>
      <c r="M1538" s="142">
        <f t="shared" si="162"/>
        <v>19019.496600000002</v>
      </c>
      <c r="N1538" s="147">
        <f t="shared" si="159"/>
        <v>211077.64800000002</v>
      </c>
      <c r="O1538" s="93">
        <v>153.59</v>
      </c>
      <c r="P1538" s="93">
        <v>15.21</v>
      </c>
      <c r="Q1538" s="92"/>
      <c r="R1538" s="89"/>
      <c r="S1538" s="146" t="s">
        <v>37</v>
      </c>
      <c r="T1538" s="146" t="s">
        <v>265</v>
      </c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</row>
    <row r="1539" spans="3:42" s="9" customFormat="1" ht="37.5" x14ac:dyDescent="0.3">
      <c r="C1539" s="92">
        <v>97</v>
      </c>
      <c r="D1539" s="95" t="s">
        <v>527</v>
      </c>
      <c r="E1539" s="92">
        <v>1935</v>
      </c>
      <c r="F1539" s="92"/>
      <c r="G1539" s="92" t="s">
        <v>63</v>
      </c>
      <c r="H1539" s="92">
        <v>2</v>
      </c>
      <c r="I1539" s="93">
        <f t="shared" si="163"/>
        <v>1571.22</v>
      </c>
      <c r="J1539" s="93">
        <v>872.9</v>
      </c>
      <c r="K1539" s="90" t="s">
        <v>42</v>
      </c>
      <c r="L1539" s="142">
        <f t="shared" si="164"/>
        <v>276031.92960000003</v>
      </c>
      <c r="M1539" s="142">
        <f t="shared" si="162"/>
        <v>24212.500200000002</v>
      </c>
      <c r="N1539" s="147">
        <f t="shared" si="159"/>
        <v>300244.42980000004</v>
      </c>
      <c r="O1539" s="93">
        <v>175.68</v>
      </c>
      <c r="P1539" s="93">
        <v>15.41</v>
      </c>
      <c r="Q1539" s="92"/>
      <c r="R1539" s="89"/>
      <c r="S1539" s="146" t="s">
        <v>37</v>
      </c>
      <c r="T1539" s="146" t="s">
        <v>265</v>
      </c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</row>
    <row r="1540" spans="3:42" s="9" customFormat="1" ht="56.25" x14ac:dyDescent="0.3">
      <c r="C1540" s="92">
        <v>98</v>
      </c>
      <c r="D1540" s="90" t="s">
        <v>528</v>
      </c>
      <c r="E1540" s="92">
        <v>1947</v>
      </c>
      <c r="F1540" s="92"/>
      <c r="G1540" s="92" t="s">
        <v>56</v>
      </c>
      <c r="H1540" s="92">
        <v>2</v>
      </c>
      <c r="I1540" s="93">
        <v>2779</v>
      </c>
      <c r="J1540" s="93">
        <v>1369.3</v>
      </c>
      <c r="K1540" s="90" t="s">
        <v>42</v>
      </c>
      <c r="L1540" s="142">
        <f t="shared" si="164"/>
        <v>426826.61</v>
      </c>
      <c r="M1540" s="142">
        <f t="shared" si="162"/>
        <v>42268.590000000004</v>
      </c>
      <c r="N1540" s="147">
        <f t="shared" si="159"/>
        <v>469095.2</v>
      </c>
      <c r="O1540" s="93">
        <v>153.59</v>
      </c>
      <c r="P1540" s="93">
        <v>15.21</v>
      </c>
      <c r="Q1540" s="92"/>
      <c r="R1540" s="89"/>
      <c r="S1540" s="146" t="s">
        <v>37</v>
      </c>
      <c r="T1540" s="146" t="s">
        <v>265</v>
      </c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</row>
    <row r="1541" spans="3:42" s="9" customFormat="1" ht="37.5" x14ac:dyDescent="0.3">
      <c r="C1541" s="92">
        <v>99</v>
      </c>
      <c r="D1541" s="90" t="s">
        <v>529</v>
      </c>
      <c r="E1541" s="92">
        <v>1952</v>
      </c>
      <c r="F1541" s="92"/>
      <c r="G1541" s="92" t="s">
        <v>63</v>
      </c>
      <c r="H1541" s="92">
        <v>2</v>
      </c>
      <c r="I1541" s="93">
        <v>1015.8</v>
      </c>
      <c r="J1541" s="93">
        <v>576.79999999999995</v>
      </c>
      <c r="K1541" s="90" t="s">
        <v>42</v>
      </c>
      <c r="L1541" s="142">
        <f t="shared" si="164"/>
        <v>178455.74400000001</v>
      </c>
      <c r="M1541" s="142">
        <f t="shared" si="162"/>
        <v>15653.477999999999</v>
      </c>
      <c r="N1541" s="147">
        <f t="shared" si="159"/>
        <v>194109.22200000001</v>
      </c>
      <c r="O1541" s="93">
        <v>175.68</v>
      </c>
      <c r="P1541" s="93">
        <v>15.41</v>
      </c>
      <c r="Q1541" s="92"/>
      <c r="R1541" s="89"/>
      <c r="S1541" s="146" t="s">
        <v>37</v>
      </c>
      <c r="T1541" s="146" t="s">
        <v>265</v>
      </c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</row>
    <row r="1542" spans="3:42" s="9" customFormat="1" ht="37.5" x14ac:dyDescent="0.3">
      <c r="C1542" s="92">
        <v>100</v>
      </c>
      <c r="D1542" s="90" t="s">
        <v>530</v>
      </c>
      <c r="E1542" s="92">
        <v>1958</v>
      </c>
      <c r="F1542" s="92"/>
      <c r="G1542" s="92" t="s">
        <v>63</v>
      </c>
      <c r="H1542" s="92">
        <v>2</v>
      </c>
      <c r="I1542" s="93">
        <v>362.9</v>
      </c>
      <c r="J1542" s="93">
        <v>213.4</v>
      </c>
      <c r="K1542" s="90" t="s">
        <v>42</v>
      </c>
      <c r="L1542" s="142">
        <f t="shared" si="164"/>
        <v>45231.856</v>
      </c>
      <c r="M1542" s="142">
        <f>I1542*P1542</f>
        <v>5534.2249999999995</v>
      </c>
      <c r="N1542" s="147">
        <f t="shared" si="159"/>
        <v>50766.080999999998</v>
      </c>
      <c r="O1542" s="93">
        <v>124.64</v>
      </c>
      <c r="P1542" s="93">
        <v>15.25</v>
      </c>
      <c r="Q1542" s="92"/>
      <c r="R1542" s="89"/>
      <c r="S1542" s="146" t="s">
        <v>37</v>
      </c>
      <c r="T1542" s="146" t="s">
        <v>265</v>
      </c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</row>
    <row r="1543" spans="3:42" s="9" customFormat="1" ht="37.5" x14ac:dyDescent="0.3">
      <c r="C1543" s="92">
        <v>101</v>
      </c>
      <c r="D1543" s="90" t="s">
        <v>531</v>
      </c>
      <c r="E1543" s="92">
        <v>1952</v>
      </c>
      <c r="F1543" s="92"/>
      <c r="G1543" s="92" t="s">
        <v>63</v>
      </c>
      <c r="H1543" s="92">
        <v>2</v>
      </c>
      <c r="I1543" s="93">
        <v>421.5</v>
      </c>
      <c r="J1543" s="93">
        <v>177.5</v>
      </c>
      <c r="K1543" s="90" t="s">
        <v>42</v>
      </c>
      <c r="L1543" s="142">
        <f t="shared" si="164"/>
        <v>52535.76</v>
      </c>
      <c r="M1543" s="142">
        <f>I1543*P1543</f>
        <v>6427.875</v>
      </c>
      <c r="N1543" s="147">
        <f t="shared" si="159"/>
        <v>58963.635000000002</v>
      </c>
      <c r="O1543" s="93">
        <v>124.64</v>
      </c>
      <c r="P1543" s="93">
        <v>15.25</v>
      </c>
      <c r="Q1543" s="92"/>
      <c r="R1543" s="89"/>
      <c r="S1543" s="146" t="s">
        <v>37</v>
      </c>
      <c r="T1543" s="146" t="s">
        <v>265</v>
      </c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</row>
    <row r="1544" spans="3:42" s="9" customFormat="1" ht="37.5" x14ac:dyDescent="0.3">
      <c r="C1544" s="92">
        <v>102</v>
      </c>
      <c r="D1544" s="90" t="s">
        <v>532</v>
      </c>
      <c r="E1544" s="92">
        <v>1928</v>
      </c>
      <c r="F1544" s="92"/>
      <c r="G1544" s="92" t="s">
        <v>63</v>
      </c>
      <c r="H1544" s="92">
        <v>2</v>
      </c>
      <c r="I1544" s="93">
        <v>832.1</v>
      </c>
      <c r="J1544" s="93">
        <v>472.9</v>
      </c>
      <c r="K1544" s="90" t="s">
        <v>42</v>
      </c>
      <c r="L1544" s="142">
        <f t="shared" si="164"/>
        <v>103712.944</v>
      </c>
      <c r="M1544" s="142">
        <f>I1544*P1544</f>
        <v>12689.525</v>
      </c>
      <c r="N1544" s="147">
        <f t="shared" si="159"/>
        <v>116402.469</v>
      </c>
      <c r="O1544" s="93">
        <v>124.64</v>
      </c>
      <c r="P1544" s="93">
        <v>15.25</v>
      </c>
      <c r="Q1544" s="92"/>
      <c r="R1544" s="89"/>
      <c r="S1544" s="146" t="s">
        <v>37</v>
      </c>
      <c r="T1544" s="146" t="s">
        <v>265</v>
      </c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</row>
    <row r="1545" spans="3:42" s="9" customFormat="1" ht="37.5" x14ac:dyDescent="0.3">
      <c r="C1545" s="92">
        <v>103</v>
      </c>
      <c r="D1545" s="90" t="s">
        <v>235</v>
      </c>
      <c r="E1545" s="92">
        <v>1947</v>
      </c>
      <c r="F1545" s="92"/>
      <c r="G1545" s="92" t="s">
        <v>63</v>
      </c>
      <c r="H1545" s="92">
        <v>2</v>
      </c>
      <c r="I1545" s="93">
        <v>1105.4000000000001</v>
      </c>
      <c r="J1545" s="93">
        <v>618</v>
      </c>
      <c r="K1545" s="90" t="s">
        <v>42</v>
      </c>
      <c r="L1545" s="142">
        <f>O1545*I1545</f>
        <v>137777.05600000001</v>
      </c>
      <c r="M1545" s="142">
        <f>P1545*I1545</f>
        <v>16857.350000000002</v>
      </c>
      <c r="N1545" s="147">
        <f t="shared" si="159"/>
        <v>154634.40600000002</v>
      </c>
      <c r="O1545" s="147">
        <v>124.64</v>
      </c>
      <c r="P1545" s="147">
        <v>15.25</v>
      </c>
      <c r="Q1545" s="92"/>
      <c r="R1545" s="89"/>
      <c r="S1545" s="146" t="s">
        <v>37</v>
      </c>
      <c r="T1545" s="146" t="s">
        <v>265</v>
      </c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</row>
    <row r="1546" spans="3:42" s="9" customFormat="1" ht="37.5" x14ac:dyDescent="0.3">
      <c r="C1546" s="92">
        <v>104</v>
      </c>
      <c r="D1546" s="90" t="s">
        <v>238</v>
      </c>
      <c r="E1546" s="92">
        <v>1927</v>
      </c>
      <c r="F1546" s="92"/>
      <c r="G1546" s="92" t="s">
        <v>63</v>
      </c>
      <c r="H1546" s="92">
        <v>2</v>
      </c>
      <c r="I1546" s="93">
        <v>891.8</v>
      </c>
      <c r="J1546" s="93">
        <v>492.1</v>
      </c>
      <c r="K1546" s="90" t="s">
        <v>42</v>
      </c>
      <c r="L1546" s="142">
        <f>O1546*I1546</f>
        <v>111153.95199999999</v>
      </c>
      <c r="M1546" s="142">
        <f>P1546*I1546</f>
        <v>13599.949999999999</v>
      </c>
      <c r="N1546" s="147">
        <f t="shared" si="159"/>
        <v>124753.90199999999</v>
      </c>
      <c r="O1546" s="147">
        <v>124.64</v>
      </c>
      <c r="P1546" s="147">
        <v>15.25</v>
      </c>
      <c r="Q1546" s="92"/>
      <c r="R1546" s="89"/>
      <c r="S1546" s="146" t="s">
        <v>37</v>
      </c>
      <c r="T1546" s="146" t="s">
        <v>265</v>
      </c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</row>
    <row r="1547" spans="3:42" s="9" customFormat="1" ht="37.5" x14ac:dyDescent="0.3">
      <c r="C1547" s="92">
        <v>105</v>
      </c>
      <c r="D1547" s="90" t="s">
        <v>533</v>
      </c>
      <c r="E1547" s="92">
        <v>1936</v>
      </c>
      <c r="F1547" s="92"/>
      <c r="G1547" s="92" t="s">
        <v>63</v>
      </c>
      <c r="H1547" s="92">
        <v>2</v>
      </c>
      <c r="I1547" s="93">
        <v>790.3</v>
      </c>
      <c r="J1547" s="93">
        <v>404.3</v>
      </c>
      <c r="K1547" s="90" t="s">
        <v>42</v>
      </c>
      <c r="L1547" s="142">
        <f>I1547*O1547</f>
        <v>98502.991999999998</v>
      </c>
      <c r="M1547" s="142">
        <f t="shared" ref="M1547:M1553" si="165">I1547*P1547</f>
        <v>12052.074999999999</v>
      </c>
      <c r="N1547" s="147">
        <f t="shared" si="159"/>
        <v>110555.067</v>
      </c>
      <c r="O1547" s="147">
        <v>124.64</v>
      </c>
      <c r="P1547" s="147">
        <v>15.25</v>
      </c>
      <c r="Q1547" s="92"/>
      <c r="R1547" s="89"/>
      <c r="S1547" s="146" t="s">
        <v>37</v>
      </c>
      <c r="T1547" s="146" t="s">
        <v>265</v>
      </c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</row>
    <row r="1548" spans="3:42" ht="37.5" x14ac:dyDescent="0.3">
      <c r="C1548" s="92">
        <v>106</v>
      </c>
      <c r="D1548" s="90" t="s">
        <v>534</v>
      </c>
      <c r="E1548" s="92">
        <v>1917</v>
      </c>
      <c r="F1548" s="92"/>
      <c r="G1548" s="92" t="s">
        <v>63</v>
      </c>
      <c r="H1548" s="92">
        <v>1</v>
      </c>
      <c r="I1548" s="93">
        <v>563.79999999999995</v>
      </c>
      <c r="J1548" s="93">
        <v>191.8</v>
      </c>
      <c r="K1548" s="90" t="s">
        <v>42</v>
      </c>
      <c r="L1548" s="142">
        <f>I1548*O1548</f>
        <v>70272.031999999992</v>
      </c>
      <c r="M1548" s="142">
        <f t="shared" si="165"/>
        <v>8597.9499999999989</v>
      </c>
      <c r="N1548" s="147">
        <f t="shared" si="159"/>
        <v>78869.981999999989</v>
      </c>
      <c r="O1548" s="147">
        <v>124.64</v>
      </c>
      <c r="P1548" s="147">
        <v>15.25</v>
      </c>
      <c r="Q1548" s="92"/>
      <c r="R1548" s="89"/>
      <c r="S1548" s="146" t="s">
        <v>37</v>
      </c>
      <c r="T1548" s="146" t="s">
        <v>265</v>
      </c>
    </row>
    <row r="1549" spans="3:42" ht="37.5" x14ac:dyDescent="0.3">
      <c r="C1549" s="92">
        <v>107</v>
      </c>
      <c r="D1549" s="90" t="s">
        <v>535</v>
      </c>
      <c r="E1549" s="92">
        <v>1940</v>
      </c>
      <c r="F1549" s="92"/>
      <c r="G1549" s="92" t="s">
        <v>63</v>
      </c>
      <c r="H1549" s="92">
        <v>2</v>
      </c>
      <c r="I1549" s="93">
        <v>1107.5</v>
      </c>
      <c r="J1549" s="93">
        <v>628.20000000000005</v>
      </c>
      <c r="K1549" s="90" t="s">
        <v>42</v>
      </c>
      <c r="L1549" s="142">
        <f>I1549*O1549</f>
        <v>138038.79999999999</v>
      </c>
      <c r="M1549" s="142">
        <f t="shared" si="165"/>
        <v>16889.375</v>
      </c>
      <c r="N1549" s="147">
        <f t="shared" si="159"/>
        <v>154928.17499999999</v>
      </c>
      <c r="O1549" s="147">
        <v>124.64</v>
      </c>
      <c r="P1549" s="147">
        <v>15.25</v>
      </c>
      <c r="Q1549" s="92"/>
      <c r="R1549" s="89"/>
      <c r="S1549" s="146" t="s">
        <v>37</v>
      </c>
      <c r="T1549" s="146" t="s">
        <v>265</v>
      </c>
    </row>
    <row r="1550" spans="3:42" ht="37.5" x14ac:dyDescent="0.3">
      <c r="C1550" s="92">
        <v>108</v>
      </c>
      <c r="D1550" s="90" t="s">
        <v>536</v>
      </c>
      <c r="E1550" s="92">
        <v>1917</v>
      </c>
      <c r="F1550" s="92"/>
      <c r="G1550" s="92" t="s">
        <v>63</v>
      </c>
      <c r="H1550" s="92">
        <v>1</v>
      </c>
      <c r="I1550" s="93">
        <f>J1550*1.8</f>
        <v>251.64000000000001</v>
      </c>
      <c r="J1550" s="93">
        <v>139.80000000000001</v>
      </c>
      <c r="K1550" s="90" t="s">
        <v>42</v>
      </c>
      <c r="L1550" s="142">
        <f>O1550*I1550</f>
        <v>31364.409600000003</v>
      </c>
      <c r="M1550" s="142">
        <f t="shared" si="165"/>
        <v>3837.51</v>
      </c>
      <c r="N1550" s="147">
        <f t="shared" si="159"/>
        <v>35201.919600000001</v>
      </c>
      <c r="O1550" s="93">
        <v>124.64</v>
      </c>
      <c r="P1550" s="93">
        <v>15.25</v>
      </c>
      <c r="Q1550" s="92"/>
      <c r="R1550" s="89"/>
      <c r="S1550" s="146" t="s">
        <v>37</v>
      </c>
      <c r="T1550" s="146" t="s">
        <v>265</v>
      </c>
    </row>
    <row r="1551" spans="3:42" ht="37.5" x14ac:dyDescent="0.3">
      <c r="C1551" s="92">
        <v>109</v>
      </c>
      <c r="D1551" s="90" t="s">
        <v>236</v>
      </c>
      <c r="E1551" s="92">
        <v>1937</v>
      </c>
      <c r="F1551" s="92"/>
      <c r="G1551" s="92" t="s">
        <v>63</v>
      </c>
      <c r="H1551" s="92">
        <v>2</v>
      </c>
      <c r="I1551" s="93">
        <v>922.4</v>
      </c>
      <c r="J1551" s="93">
        <v>495.2</v>
      </c>
      <c r="K1551" s="90" t="s">
        <v>42</v>
      </c>
      <c r="L1551" s="142">
        <f>O1551*I1551</f>
        <v>114967.936</v>
      </c>
      <c r="M1551" s="142">
        <f t="shared" si="165"/>
        <v>14066.6</v>
      </c>
      <c r="N1551" s="147">
        <f t="shared" si="159"/>
        <v>129034.53600000001</v>
      </c>
      <c r="O1551" s="147">
        <v>124.64</v>
      </c>
      <c r="P1551" s="147">
        <v>15.25</v>
      </c>
      <c r="Q1551" s="92"/>
      <c r="R1551" s="89"/>
      <c r="S1551" s="146" t="s">
        <v>37</v>
      </c>
      <c r="T1551" s="146" t="s">
        <v>265</v>
      </c>
    </row>
    <row r="1552" spans="3:42" ht="37.5" x14ac:dyDescent="0.3">
      <c r="C1552" s="92">
        <v>110</v>
      </c>
      <c r="D1552" s="90" t="s">
        <v>537</v>
      </c>
      <c r="E1552" s="92">
        <v>1917</v>
      </c>
      <c r="F1552" s="92"/>
      <c r="G1552" s="92" t="s">
        <v>63</v>
      </c>
      <c r="H1552" s="92">
        <v>2</v>
      </c>
      <c r="I1552" s="93">
        <v>497.9</v>
      </c>
      <c r="J1552" s="93">
        <v>294.39999999999998</v>
      </c>
      <c r="K1552" s="90" t="s">
        <v>42</v>
      </c>
      <c r="L1552" s="142">
        <f>I1552*O1552</f>
        <v>62058.255999999994</v>
      </c>
      <c r="M1552" s="142">
        <f t="shared" si="165"/>
        <v>7592.9749999999995</v>
      </c>
      <c r="N1552" s="147">
        <f t="shared" si="159"/>
        <v>69651.231</v>
      </c>
      <c r="O1552" s="147">
        <v>124.64</v>
      </c>
      <c r="P1552" s="147">
        <v>15.25</v>
      </c>
      <c r="Q1552" s="92"/>
      <c r="R1552" s="89"/>
      <c r="S1552" s="146" t="s">
        <v>37</v>
      </c>
      <c r="T1552" s="146" t="s">
        <v>265</v>
      </c>
    </row>
    <row r="1553" spans="3:20" ht="37.5" x14ac:dyDescent="0.3">
      <c r="C1553" s="92">
        <v>111</v>
      </c>
      <c r="D1553" s="90" t="s">
        <v>538</v>
      </c>
      <c r="E1553" s="92">
        <v>1937</v>
      </c>
      <c r="F1553" s="92"/>
      <c r="G1553" s="92" t="s">
        <v>63</v>
      </c>
      <c r="H1553" s="92">
        <v>2</v>
      </c>
      <c r="I1553" s="93">
        <v>967.8</v>
      </c>
      <c r="J1553" s="93">
        <v>527</v>
      </c>
      <c r="K1553" s="90" t="s">
        <v>42</v>
      </c>
      <c r="L1553" s="142">
        <f>I1553*O1553</f>
        <v>120626.59199999999</v>
      </c>
      <c r="M1553" s="142">
        <f t="shared" si="165"/>
        <v>14758.949999999999</v>
      </c>
      <c r="N1553" s="147">
        <f t="shared" si="159"/>
        <v>135385.54199999999</v>
      </c>
      <c r="O1553" s="147">
        <v>124.64</v>
      </c>
      <c r="P1553" s="147">
        <v>15.25</v>
      </c>
      <c r="Q1553" s="92"/>
      <c r="R1553" s="89"/>
      <c r="S1553" s="146" t="s">
        <v>37</v>
      </c>
      <c r="T1553" s="146" t="s">
        <v>265</v>
      </c>
    </row>
    <row r="1554" spans="3:20" ht="37.5" x14ac:dyDescent="0.3">
      <c r="C1554" s="92">
        <v>112</v>
      </c>
      <c r="D1554" s="90" t="s">
        <v>239</v>
      </c>
      <c r="E1554" s="92">
        <v>1925</v>
      </c>
      <c r="F1554" s="92"/>
      <c r="G1554" s="92" t="s">
        <v>63</v>
      </c>
      <c r="H1554" s="92">
        <v>2</v>
      </c>
      <c r="I1554" s="93">
        <v>1000.7</v>
      </c>
      <c r="J1554" s="93">
        <v>636.4</v>
      </c>
      <c r="K1554" s="90" t="s">
        <v>42</v>
      </c>
      <c r="L1554" s="142">
        <f>O1554*I1554</f>
        <v>124727.24800000001</v>
      </c>
      <c r="M1554" s="142">
        <f>P1554*I1554</f>
        <v>15260.675000000001</v>
      </c>
      <c r="N1554" s="147">
        <f t="shared" si="159"/>
        <v>139987.92300000001</v>
      </c>
      <c r="O1554" s="147">
        <v>124.64</v>
      </c>
      <c r="P1554" s="147">
        <v>15.25</v>
      </c>
      <c r="Q1554" s="92"/>
      <c r="R1554" s="89"/>
      <c r="S1554" s="146" t="s">
        <v>37</v>
      </c>
      <c r="T1554" s="146" t="s">
        <v>265</v>
      </c>
    </row>
    <row r="1555" spans="3:20" ht="37.5" x14ac:dyDescent="0.3">
      <c r="C1555" s="92">
        <v>113</v>
      </c>
      <c r="D1555" s="90" t="s">
        <v>539</v>
      </c>
      <c r="E1555" s="92">
        <v>1973</v>
      </c>
      <c r="F1555" s="92"/>
      <c r="G1555" s="92" t="s">
        <v>83</v>
      </c>
      <c r="H1555" s="92">
        <v>5</v>
      </c>
      <c r="I1555" s="93">
        <v>5632.1</v>
      </c>
      <c r="J1555" s="93">
        <v>3578.8</v>
      </c>
      <c r="K1555" s="90" t="s">
        <v>42</v>
      </c>
      <c r="L1555" s="142">
        <f>O1555*I1555</f>
        <v>832480.70100000012</v>
      </c>
      <c r="M1555" s="142">
        <f>P1555*I1555</f>
        <v>83974.611000000004</v>
      </c>
      <c r="N1555" s="147">
        <f t="shared" si="159"/>
        <v>916455.31200000015</v>
      </c>
      <c r="O1555" s="147">
        <v>147.81</v>
      </c>
      <c r="P1555" s="147">
        <v>14.91</v>
      </c>
      <c r="Q1555" s="92"/>
      <c r="R1555" s="89"/>
      <c r="S1555" s="146" t="s">
        <v>37</v>
      </c>
      <c r="T1555" s="146" t="s">
        <v>265</v>
      </c>
    </row>
    <row r="1556" spans="3:20" ht="37.5" x14ac:dyDescent="0.3">
      <c r="C1556" s="92">
        <v>114</v>
      </c>
      <c r="D1556" s="90" t="s">
        <v>540</v>
      </c>
      <c r="E1556" s="92">
        <v>1953</v>
      </c>
      <c r="F1556" s="92"/>
      <c r="G1556" s="92" t="s">
        <v>63</v>
      </c>
      <c r="H1556" s="92">
        <v>2</v>
      </c>
      <c r="I1556" s="93">
        <v>911.9</v>
      </c>
      <c r="J1556" s="93">
        <v>487.8</v>
      </c>
      <c r="K1556" s="90" t="s">
        <v>42</v>
      </c>
      <c r="L1556" s="142">
        <f>I1556*O1556</f>
        <v>113659.216</v>
      </c>
      <c r="M1556" s="142">
        <f>I1556*P1556</f>
        <v>13906.475</v>
      </c>
      <c r="N1556" s="147">
        <f t="shared" si="159"/>
        <v>127565.69100000001</v>
      </c>
      <c r="O1556" s="147">
        <v>124.64</v>
      </c>
      <c r="P1556" s="147">
        <v>15.25</v>
      </c>
      <c r="Q1556" s="92"/>
      <c r="R1556" s="89"/>
      <c r="S1556" s="146" t="s">
        <v>37</v>
      </c>
      <c r="T1556" s="146" t="s">
        <v>265</v>
      </c>
    </row>
    <row r="1557" spans="3:20" ht="37.5" x14ac:dyDescent="0.3">
      <c r="C1557" s="92">
        <v>115</v>
      </c>
      <c r="D1557" s="90" t="s">
        <v>541</v>
      </c>
      <c r="E1557" s="92">
        <v>1952</v>
      </c>
      <c r="F1557" s="92"/>
      <c r="G1557" s="92" t="s">
        <v>63</v>
      </c>
      <c r="H1557" s="92">
        <v>2</v>
      </c>
      <c r="I1557" s="93">
        <f>J1557*1.8</f>
        <v>424.8</v>
      </c>
      <c r="J1557" s="93">
        <v>236</v>
      </c>
      <c r="K1557" s="90" t="s">
        <v>42</v>
      </c>
      <c r="L1557" s="142">
        <f>O1557*I1557</f>
        <v>52947.072</v>
      </c>
      <c r="M1557" s="142">
        <f>P1557*I1557</f>
        <v>6478.2</v>
      </c>
      <c r="N1557" s="147">
        <f t="shared" ref="N1557:N1611" si="166">L1557+M1557</f>
        <v>59425.271999999997</v>
      </c>
      <c r="O1557" s="147">
        <v>124.64</v>
      </c>
      <c r="P1557" s="147">
        <v>15.25</v>
      </c>
      <c r="Q1557" s="92"/>
      <c r="R1557" s="89"/>
      <c r="S1557" s="146" t="s">
        <v>37</v>
      </c>
      <c r="T1557" s="146" t="s">
        <v>265</v>
      </c>
    </row>
    <row r="1558" spans="3:20" ht="37.5" x14ac:dyDescent="0.3">
      <c r="C1558" s="92">
        <v>116</v>
      </c>
      <c r="D1558" s="145" t="s">
        <v>542</v>
      </c>
      <c r="E1558" s="144">
        <v>1959</v>
      </c>
      <c r="F1558" s="146"/>
      <c r="G1558" s="144" t="s">
        <v>63</v>
      </c>
      <c r="H1558" s="144">
        <v>2</v>
      </c>
      <c r="I1558" s="142">
        <f>J1558*1.8</f>
        <v>1048.68</v>
      </c>
      <c r="J1558" s="142">
        <v>582.6</v>
      </c>
      <c r="K1558" s="145" t="s">
        <v>42</v>
      </c>
      <c r="L1558" s="50">
        <f>I1558*O1558</f>
        <v>130707.47520000002</v>
      </c>
      <c r="M1558" s="147">
        <f>I1558*P1558</f>
        <v>15992.37</v>
      </c>
      <c r="N1558" s="147">
        <f t="shared" si="166"/>
        <v>146699.84520000001</v>
      </c>
      <c r="O1558" s="147">
        <v>124.64</v>
      </c>
      <c r="P1558" s="147">
        <v>15.25</v>
      </c>
      <c r="Q1558" s="146"/>
      <c r="R1558" s="89"/>
      <c r="S1558" s="146" t="s">
        <v>37</v>
      </c>
      <c r="T1558" s="146" t="s">
        <v>265</v>
      </c>
    </row>
    <row r="1559" spans="3:20" ht="37.5" x14ac:dyDescent="0.3">
      <c r="C1559" s="92">
        <v>117</v>
      </c>
      <c r="D1559" s="145" t="s">
        <v>543</v>
      </c>
      <c r="E1559" s="144">
        <v>1958</v>
      </c>
      <c r="F1559" s="144"/>
      <c r="G1559" s="144" t="s">
        <v>63</v>
      </c>
      <c r="H1559" s="144">
        <v>2</v>
      </c>
      <c r="I1559" s="142">
        <v>849.3</v>
      </c>
      <c r="J1559" s="142">
        <v>491.7</v>
      </c>
      <c r="K1559" s="145" t="s">
        <v>42</v>
      </c>
      <c r="L1559" s="50">
        <f>O1559*I1559</f>
        <v>105856.75199999999</v>
      </c>
      <c r="M1559" s="147">
        <f>I1559*P1559</f>
        <v>12951.824999999999</v>
      </c>
      <c r="N1559" s="147">
        <f t="shared" si="166"/>
        <v>118808.57699999999</v>
      </c>
      <c r="O1559" s="147">
        <v>124.64</v>
      </c>
      <c r="P1559" s="147">
        <v>15.25</v>
      </c>
      <c r="Q1559" s="146"/>
      <c r="R1559" s="89"/>
      <c r="S1559" s="146" t="s">
        <v>37</v>
      </c>
      <c r="T1559" s="146" t="s">
        <v>265</v>
      </c>
    </row>
    <row r="1560" spans="3:20" ht="37.5" x14ac:dyDescent="0.3">
      <c r="C1560" s="92">
        <v>118</v>
      </c>
      <c r="D1560" s="145" t="s">
        <v>544</v>
      </c>
      <c r="E1560" s="144">
        <v>1930</v>
      </c>
      <c r="F1560" s="144"/>
      <c r="G1560" s="144" t="s">
        <v>63</v>
      </c>
      <c r="H1560" s="144">
        <v>2</v>
      </c>
      <c r="I1560" s="142">
        <v>893.1</v>
      </c>
      <c r="J1560" s="142">
        <v>507.4</v>
      </c>
      <c r="K1560" s="145" t="s">
        <v>545</v>
      </c>
      <c r="L1560" s="50">
        <f>O1560*I1560</f>
        <v>156899.80800000002</v>
      </c>
      <c r="M1560" s="147">
        <f>I1560*P1560</f>
        <v>13762.671</v>
      </c>
      <c r="N1560" s="147">
        <f t="shared" si="166"/>
        <v>170662.47900000002</v>
      </c>
      <c r="O1560" s="147">
        <v>175.68</v>
      </c>
      <c r="P1560" s="147">
        <v>15.41</v>
      </c>
      <c r="Q1560" s="146"/>
      <c r="R1560" s="89"/>
      <c r="S1560" s="146" t="s">
        <v>37</v>
      </c>
      <c r="T1560" s="146" t="s">
        <v>265</v>
      </c>
    </row>
    <row r="1561" spans="3:20" ht="37.5" x14ac:dyDescent="0.3">
      <c r="C1561" s="92">
        <v>119</v>
      </c>
      <c r="D1561" s="145" t="s">
        <v>546</v>
      </c>
      <c r="E1561" s="144">
        <v>1928</v>
      </c>
      <c r="F1561" s="144"/>
      <c r="G1561" s="144" t="s">
        <v>63</v>
      </c>
      <c r="H1561" s="144">
        <v>2</v>
      </c>
      <c r="I1561" s="142">
        <v>659.4</v>
      </c>
      <c r="J1561" s="142">
        <v>380</v>
      </c>
      <c r="K1561" s="145" t="s">
        <v>42</v>
      </c>
      <c r="L1561" s="50">
        <f>O1561*I1561</f>
        <v>110456.094</v>
      </c>
      <c r="M1561" s="147">
        <f>I1561*P1561</f>
        <v>10069.037999999999</v>
      </c>
      <c r="N1561" s="147">
        <f t="shared" si="166"/>
        <v>120525.132</v>
      </c>
      <c r="O1561" s="147">
        <v>167.51</v>
      </c>
      <c r="P1561" s="147">
        <v>15.27</v>
      </c>
      <c r="Q1561" s="146"/>
      <c r="R1561" s="89"/>
      <c r="S1561" s="146" t="s">
        <v>37</v>
      </c>
      <c r="T1561" s="146" t="s">
        <v>265</v>
      </c>
    </row>
    <row r="1562" spans="3:20" ht="37.5" x14ac:dyDescent="0.3">
      <c r="C1562" s="92">
        <v>120</v>
      </c>
      <c r="D1562" s="90" t="s">
        <v>237</v>
      </c>
      <c r="E1562" s="92">
        <v>1934</v>
      </c>
      <c r="F1562" s="92"/>
      <c r="G1562" s="92" t="s">
        <v>63</v>
      </c>
      <c r="H1562" s="92">
        <v>2</v>
      </c>
      <c r="I1562" s="93">
        <v>936.6</v>
      </c>
      <c r="J1562" s="93">
        <v>499.37</v>
      </c>
      <c r="K1562" s="90" t="s">
        <v>42</v>
      </c>
      <c r="L1562" s="142">
        <f>O1562*I1562</f>
        <v>116737.82400000001</v>
      </c>
      <c r="M1562" s="142">
        <f>P1562*I1562</f>
        <v>14283.15</v>
      </c>
      <c r="N1562" s="147">
        <f t="shared" si="166"/>
        <v>131020.974</v>
      </c>
      <c r="O1562" s="147">
        <v>124.64</v>
      </c>
      <c r="P1562" s="147">
        <v>15.25</v>
      </c>
      <c r="Q1562" s="92"/>
      <c r="R1562" s="89"/>
      <c r="S1562" s="146" t="s">
        <v>37</v>
      </c>
      <c r="T1562" s="146" t="s">
        <v>265</v>
      </c>
    </row>
    <row r="1563" spans="3:20" ht="37.5" x14ac:dyDescent="0.3">
      <c r="C1563" s="92">
        <v>121</v>
      </c>
      <c r="D1563" s="90" t="s">
        <v>547</v>
      </c>
      <c r="E1563" s="92">
        <v>1936</v>
      </c>
      <c r="F1563" s="92"/>
      <c r="G1563" s="92" t="s">
        <v>63</v>
      </c>
      <c r="H1563" s="92">
        <v>2</v>
      </c>
      <c r="I1563" s="93">
        <v>1006.5</v>
      </c>
      <c r="J1563" s="93">
        <v>567.5</v>
      </c>
      <c r="K1563" s="90" t="s">
        <v>42</v>
      </c>
      <c r="L1563" s="142">
        <f>I1563*O1563</f>
        <v>125450.16</v>
      </c>
      <c r="M1563" s="142">
        <f>I1563*P1563</f>
        <v>15349.125</v>
      </c>
      <c r="N1563" s="147">
        <f t="shared" si="166"/>
        <v>140799.285</v>
      </c>
      <c r="O1563" s="147">
        <v>124.64</v>
      </c>
      <c r="P1563" s="147">
        <v>15.25</v>
      </c>
      <c r="Q1563" s="92"/>
      <c r="R1563" s="89"/>
      <c r="S1563" s="146" t="s">
        <v>37</v>
      </c>
      <c r="T1563" s="146" t="s">
        <v>265</v>
      </c>
    </row>
    <row r="1564" spans="3:20" ht="37.5" x14ac:dyDescent="0.3">
      <c r="C1564" s="92">
        <v>122</v>
      </c>
      <c r="D1564" s="90" t="s">
        <v>548</v>
      </c>
      <c r="E1564" s="92">
        <v>1943</v>
      </c>
      <c r="F1564" s="92"/>
      <c r="G1564" s="92" t="s">
        <v>63</v>
      </c>
      <c r="H1564" s="92">
        <v>2</v>
      </c>
      <c r="I1564" s="93">
        <v>883.3</v>
      </c>
      <c r="J1564" s="93">
        <v>488</v>
      </c>
      <c r="K1564" s="90" t="s">
        <v>42</v>
      </c>
      <c r="L1564" s="142">
        <f>I1564*O1564</f>
        <v>110094.51199999999</v>
      </c>
      <c r="M1564" s="142">
        <f>I1564*P1564</f>
        <v>13470.324999999999</v>
      </c>
      <c r="N1564" s="147">
        <f t="shared" si="166"/>
        <v>123564.83699999998</v>
      </c>
      <c r="O1564" s="147">
        <v>124.64</v>
      </c>
      <c r="P1564" s="147">
        <v>15.25</v>
      </c>
      <c r="Q1564" s="92"/>
      <c r="R1564" s="89"/>
      <c r="S1564" s="146" t="s">
        <v>37</v>
      </c>
      <c r="T1564" s="146" t="s">
        <v>265</v>
      </c>
    </row>
    <row r="1565" spans="3:20" ht="56.25" x14ac:dyDescent="0.3">
      <c r="C1565" s="92">
        <v>123</v>
      </c>
      <c r="D1565" s="90" t="s">
        <v>549</v>
      </c>
      <c r="E1565" s="92">
        <v>1987</v>
      </c>
      <c r="F1565" s="92"/>
      <c r="G1565" s="92" t="s">
        <v>83</v>
      </c>
      <c r="H1565" s="92">
        <v>9</v>
      </c>
      <c r="I1565" s="142">
        <v>9758.08</v>
      </c>
      <c r="J1565" s="142">
        <v>5950.3</v>
      </c>
      <c r="K1565" s="90" t="s">
        <v>452</v>
      </c>
      <c r="L1565" s="93">
        <f>O1565*I1565</f>
        <v>7535970.0224000001</v>
      </c>
      <c r="M1565" s="93">
        <f t="shared" si="162"/>
        <v>161301.06240000002</v>
      </c>
      <c r="N1565" s="147">
        <f t="shared" si="166"/>
        <v>7697271.0848000003</v>
      </c>
      <c r="O1565" s="93">
        <v>772.28</v>
      </c>
      <c r="P1565" s="93">
        <v>16.53</v>
      </c>
      <c r="Q1565" s="92"/>
      <c r="R1565" s="89"/>
      <c r="S1565" s="146" t="s">
        <v>37</v>
      </c>
      <c r="T1565" s="146" t="s">
        <v>265</v>
      </c>
    </row>
    <row r="1566" spans="3:20" ht="37.5" x14ac:dyDescent="0.3">
      <c r="C1566" s="92">
        <v>124</v>
      </c>
      <c r="D1566" s="90" t="s">
        <v>550</v>
      </c>
      <c r="E1566" s="92">
        <v>1958</v>
      </c>
      <c r="F1566" s="92"/>
      <c r="G1566" s="92" t="s">
        <v>63</v>
      </c>
      <c r="H1566" s="92">
        <v>2</v>
      </c>
      <c r="I1566" s="93">
        <v>533.79999999999995</v>
      </c>
      <c r="J1566" s="93">
        <v>306.3</v>
      </c>
      <c r="K1566" s="90" t="s">
        <v>42</v>
      </c>
      <c r="L1566" s="142">
        <f t="shared" ref="L1566:L1584" si="167">I1566*O1566</f>
        <v>89390.148000000001</v>
      </c>
      <c r="M1566" s="142">
        <f t="shared" si="162"/>
        <v>8145.7879999999996</v>
      </c>
      <c r="N1566" s="147">
        <f t="shared" si="166"/>
        <v>97535.936000000002</v>
      </c>
      <c r="O1566" s="93">
        <v>167.46</v>
      </c>
      <c r="P1566" s="93">
        <v>15.26</v>
      </c>
      <c r="Q1566" s="92"/>
      <c r="R1566" s="89"/>
      <c r="S1566" s="146" t="s">
        <v>37</v>
      </c>
      <c r="T1566" s="146" t="s">
        <v>265</v>
      </c>
    </row>
    <row r="1567" spans="3:20" ht="37.5" x14ac:dyDescent="0.3">
      <c r="C1567" s="92">
        <v>125</v>
      </c>
      <c r="D1567" s="90" t="s">
        <v>551</v>
      </c>
      <c r="E1567" s="92">
        <v>1958</v>
      </c>
      <c r="F1567" s="92"/>
      <c r="G1567" s="92" t="s">
        <v>63</v>
      </c>
      <c r="H1567" s="92">
        <v>2</v>
      </c>
      <c r="I1567" s="93">
        <v>534.79999999999995</v>
      </c>
      <c r="J1567" s="93">
        <v>302.60000000000002</v>
      </c>
      <c r="K1567" s="90" t="s">
        <v>42</v>
      </c>
      <c r="L1567" s="142">
        <f t="shared" si="167"/>
        <v>89557.607999999993</v>
      </c>
      <c r="M1567" s="142">
        <f t="shared" si="162"/>
        <v>8161.0479999999989</v>
      </c>
      <c r="N1567" s="147">
        <f t="shared" si="166"/>
        <v>97718.655999999988</v>
      </c>
      <c r="O1567" s="93">
        <v>167.46</v>
      </c>
      <c r="P1567" s="93">
        <v>15.26</v>
      </c>
      <c r="Q1567" s="92"/>
      <c r="R1567" s="89"/>
      <c r="S1567" s="146" t="s">
        <v>37</v>
      </c>
      <c r="T1567" s="146" t="s">
        <v>265</v>
      </c>
    </row>
    <row r="1568" spans="3:20" ht="37.5" x14ac:dyDescent="0.3">
      <c r="C1568" s="92">
        <v>126</v>
      </c>
      <c r="D1568" s="90" t="s">
        <v>552</v>
      </c>
      <c r="E1568" s="144">
        <v>1958</v>
      </c>
      <c r="F1568" s="144"/>
      <c r="G1568" s="144" t="s">
        <v>63</v>
      </c>
      <c r="H1568" s="144">
        <v>2</v>
      </c>
      <c r="I1568" s="142">
        <v>522.1</v>
      </c>
      <c r="J1568" s="142">
        <v>300.7</v>
      </c>
      <c r="K1568" s="90" t="s">
        <v>42</v>
      </c>
      <c r="L1568" s="142">
        <f>I1568*O1568</f>
        <v>91722.528000000006</v>
      </c>
      <c r="M1568" s="142">
        <f>I1568*P1568</f>
        <v>8045.5610000000006</v>
      </c>
      <c r="N1568" s="147">
        <f t="shared" si="166"/>
        <v>99768.089000000007</v>
      </c>
      <c r="O1568" s="93">
        <v>175.68</v>
      </c>
      <c r="P1568" s="93">
        <v>15.41</v>
      </c>
      <c r="Q1568" s="92"/>
      <c r="R1568" s="89"/>
      <c r="S1568" s="146" t="s">
        <v>37</v>
      </c>
      <c r="T1568" s="146" t="s">
        <v>265</v>
      </c>
    </row>
    <row r="1569" spans="3:20" ht="37.5" x14ac:dyDescent="0.3">
      <c r="C1569" s="92">
        <v>127</v>
      </c>
      <c r="D1569" s="90" t="s">
        <v>553</v>
      </c>
      <c r="E1569" s="92">
        <v>1961</v>
      </c>
      <c r="F1569" s="92"/>
      <c r="G1569" s="144" t="s">
        <v>63</v>
      </c>
      <c r="H1569" s="92">
        <v>2</v>
      </c>
      <c r="I1569" s="93">
        <v>518.4</v>
      </c>
      <c r="J1569" s="93">
        <v>298.8</v>
      </c>
      <c r="K1569" s="90" t="s">
        <v>42</v>
      </c>
      <c r="L1569" s="142">
        <f t="shared" si="167"/>
        <v>64613.375999999997</v>
      </c>
      <c r="M1569" s="142">
        <f t="shared" si="162"/>
        <v>7905.5999999999995</v>
      </c>
      <c r="N1569" s="147">
        <f t="shared" si="166"/>
        <v>72518.975999999995</v>
      </c>
      <c r="O1569" s="93">
        <v>124.64</v>
      </c>
      <c r="P1569" s="93">
        <v>15.25</v>
      </c>
      <c r="Q1569" s="92"/>
      <c r="R1569" s="89"/>
      <c r="S1569" s="146" t="s">
        <v>37</v>
      </c>
      <c r="T1569" s="146" t="s">
        <v>265</v>
      </c>
    </row>
    <row r="1570" spans="3:20" ht="37.5" x14ac:dyDescent="0.3">
      <c r="C1570" s="92">
        <v>128</v>
      </c>
      <c r="D1570" s="90" t="s">
        <v>554</v>
      </c>
      <c r="E1570" s="92">
        <v>1959</v>
      </c>
      <c r="F1570" s="92"/>
      <c r="G1570" s="144" t="s">
        <v>63</v>
      </c>
      <c r="H1570" s="92">
        <v>2</v>
      </c>
      <c r="I1570" s="93">
        <v>509</v>
      </c>
      <c r="J1570" s="93">
        <v>292.2</v>
      </c>
      <c r="K1570" s="90" t="s">
        <v>42</v>
      </c>
      <c r="L1570" s="142">
        <f t="shared" si="167"/>
        <v>63441.760000000002</v>
      </c>
      <c r="M1570" s="142">
        <f t="shared" si="162"/>
        <v>7762.25</v>
      </c>
      <c r="N1570" s="147">
        <f t="shared" si="166"/>
        <v>71204.010000000009</v>
      </c>
      <c r="O1570" s="93">
        <v>124.64</v>
      </c>
      <c r="P1570" s="93">
        <v>15.25</v>
      </c>
      <c r="Q1570" s="92"/>
      <c r="R1570" s="89"/>
      <c r="S1570" s="146" t="s">
        <v>37</v>
      </c>
      <c r="T1570" s="146" t="s">
        <v>265</v>
      </c>
    </row>
    <row r="1571" spans="3:20" ht="37.5" x14ac:dyDescent="0.3">
      <c r="C1571" s="92">
        <v>129</v>
      </c>
      <c r="D1571" s="90" t="s">
        <v>555</v>
      </c>
      <c r="E1571" s="92">
        <v>1959</v>
      </c>
      <c r="F1571" s="92"/>
      <c r="G1571" s="144" t="s">
        <v>63</v>
      </c>
      <c r="H1571" s="92">
        <v>2</v>
      </c>
      <c r="I1571" s="93">
        <v>538.9</v>
      </c>
      <c r="J1571" s="93">
        <v>316</v>
      </c>
      <c r="K1571" s="90" t="s">
        <v>42</v>
      </c>
      <c r="L1571" s="142">
        <f t="shared" si="167"/>
        <v>67168.495999999999</v>
      </c>
      <c r="M1571" s="142">
        <f t="shared" si="162"/>
        <v>8218.2250000000004</v>
      </c>
      <c r="N1571" s="147">
        <f t="shared" si="166"/>
        <v>75386.721000000005</v>
      </c>
      <c r="O1571" s="93">
        <v>124.64</v>
      </c>
      <c r="P1571" s="93">
        <v>15.25</v>
      </c>
      <c r="Q1571" s="92"/>
      <c r="R1571" s="89"/>
      <c r="S1571" s="146" t="s">
        <v>37</v>
      </c>
      <c r="T1571" s="146" t="s">
        <v>265</v>
      </c>
    </row>
    <row r="1572" spans="3:20" ht="37.5" x14ac:dyDescent="0.3">
      <c r="C1572" s="92">
        <v>130</v>
      </c>
      <c r="D1572" s="90" t="s">
        <v>556</v>
      </c>
      <c r="E1572" s="92">
        <v>1961</v>
      </c>
      <c r="F1572" s="92"/>
      <c r="G1572" s="144" t="s">
        <v>63</v>
      </c>
      <c r="H1572" s="92">
        <v>2</v>
      </c>
      <c r="I1572" s="93">
        <v>517.70000000000005</v>
      </c>
      <c r="J1572" s="93">
        <v>296.2</v>
      </c>
      <c r="K1572" s="90" t="s">
        <v>42</v>
      </c>
      <c r="L1572" s="142">
        <f t="shared" si="167"/>
        <v>64526.128000000004</v>
      </c>
      <c r="M1572" s="142">
        <f t="shared" si="162"/>
        <v>7894.9250000000011</v>
      </c>
      <c r="N1572" s="147">
        <f t="shared" si="166"/>
        <v>72421.053</v>
      </c>
      <c r="O1572" s="93">
        <v>124.64</v>
      </c>
      <c r="P1572" s="93">
        <v>15.25</v>
      </c>
      <c r="Q1572" s="92"/>
      <c r="R1572" s="89"/>
      <c r="S1572" s="146" t="s">
        <v>37</v>
      </c>
      <c r="T1572" s="146" t="s">
        <v>265</v>
      </c>
    </row>
    <row r="1573" spans="3:20" ht="37.5" x14ac:dyDescent="0.3">
      <c r="C1573" s="92">
        <v>131</v>
      </c>
      <c r="D1573" s="90" t="s">
        <v>557</v>
      </c>
      <c r="E1573" s="92">
        <v>1962</v>
      </c>
      <c r="F1573" s="92"/>
      <c r="G1573" s="144" t="s">
        <v>63</v>
      </c>
      <c r="H1573" s="92">
        <v>2</v>
      </c>
      <c r="I1573" s="93">
        <v>531.6</v>
      </c>
      <c r="J1573" s="93">
        <v>308.10000000000002</v>
      </c>
      <c r="K1573" s="90" t="s">
        <v>42</v>
      </c>
      <c r="L1573" s="142">
        <f t="shared" si="167"/>
        <v>66258.623999999996</v>
      </c>
      <c r="M1573" s="142">
        <f t="shared" si="162"/>
        <v>8106.9000000000005</v>
      </c>
      <c r="N1573" s="147">
        <f t="shared" si="166"/>
        <v>74365.52399999999</v>
      </c>
      <c r="O1573" s="93">
        <v>124.64</v>
      </c>
      <c r="P1573" s="93">
        <v>15.25</v>
      </c>
      <c r="Q1573" s="92"/>
      <c r="R1573" s="89"/>
      <c r="S1573" s="146" t="s">
        <v>37</v>
      </c>
      <c r="T1573" s="146" t="s">
        <v>265</v>
      </c>
    </row>
    <row r="1574" spans="3:20" ht="37.5" x14ac:dyDescent="0.3">
      <c r="C1574" s="92">
        <v>132</v>
      </c>
      <c r="D1574" s="90" t="s">
        <v>558</v>
      </c>
      <c r="E1574" s="92">
        <v>1948</v>
      </c>
      <c r="F1574" s="92"/>
      <c r="G1574" s="144" t="s">
        <v>63</v>
      </c>
      <c r="H1574" s="92">
        <v>2</v>
      </c>
      <c r="I1574" s="93">
        <v>511.9</v>
      </c>
      <c r="J1574" s="93">
        <v>295.7</v>
      </c>
      <c r="K1574" s="90" t="s">
        <v>42</v>
      </c>
      <c r="L1574" s="142">
        <f t="shared" si="167"/>
        <v>63803.216</v>
      </c>
      <c r="M1574" s="142">
        <f t="shared" si="162"/>
        <v>7806.4749999999995</v>
      </c>
      <c r="N1574" s="147">
        <f t="shared" si="166"/>
        <v>71609.691000000006</v>
      </c>
      <c r="O1574" s="93">
        <v>124.64</v>
      </c>
      <c r="P1574" s="93">
        <v>15.25</v>
      </c>
      <c r="Q1574" s="92"/>
      <c r="R1574" s="89"/>
      <c r="S1574" s="146" t="s">
        <v>37</v>
      </c>
      <c r="T1574" s="146" t="s">
        <v>265</v>
      </c>
    </row>
    <row r="1575" spans="3:20" ht="37.5" x14ac:dyDescent="0.3">
      <c r="C1575" s="92">
        <v>133</v>
      </c>
      <c r="D1575" s="90" t="s">
        <v>559</v>
      </c>
      <c r="E1575" s="92">
        <v>1961</v>
      </c>
      <c r="F1575" s="92"/>
      <c r="G1575" s="144" t="s">
        <v>63</v>
      </c>
      <c r="H1575" s="92">
        <v>2</v>
      </c>
      <c r="I1575" s="93">
        <v>529.29999999999995</v>
      </c>
      <c r="J1575" s="93">
        <v>306.8</v>
      </c>
      <c r="K1575" s="90" t="s">
        <v>42</v>
      </c>
      <c r="L1575" s="142">
        <f t="shared" si="167"/>
        <v>65971.95199999999</v>
      </c>
      <c r="M1575" s="142">
        <f t="shared" si="162"/>
        <v>8071.8249999999989</v>
      </c>
      <c r="N1575" s="147">
        <f t="shared" si="166"/>
        <v>74043.776999999987</v>
      </c>
      <c r="O1575" s="93">
        <v>124.64</v>
      </c>
      <c r="P1575" s="93">
        <v>15.25</v>
      </c>
      <c r="Q1575" s="92"/>
      <c r="R1575" s="89"/>
      <c r="S1575" s="146" t="s">
        <v>37</v>
      </c>
      <c r="T1575" s="146" t="s">
        <v>265</v>
      </c>
    </row>
    <row r="1576" spans="3:20" ht="37.5" x14ac:dyDescent="0.3">
      <c r="C1576" s="92">
        <v>134</v>
      </c>
      <c r="D1576" s="90" t="s">
        <v>560</v>
      </c>
      <c r="E1576" s="92">
        <v>1960</v>
      </c>
      <c r="F1576" s="92"/>
      <c r="G1576" s="144" t="s">
        <v>63</v>
      </c>
      <c r="H1576" s="92">
        <v>2</v>
      </c>
      <c r="I1576" s="93">
        <v>505.5</v>
      </c>
      <c r="J1576" s="93">
        <v>288.60000000000002</v>
      </c>
      <c r="K1576" s="90" t="s">
        <v>42</v>
      </c>
      <c r="L1576" s="142">
        <f t="shared" si="167"/>
        <v>63005.52</v>
      </c>
      <c r="M1576" s="142">
        <f t="shared" si="162"/>
        <v>7708.875</v>
      </c>
      <c r="N1576" s="147">
        <f t="shared" si="166"/>
        <v>70714.39499999999</v>
      </c>
      <c r="O1576" s="93">
        <v>124.64</v>
      </c>
      <c r="P1576" s="93">
        <v>15.25</v>
      </c>
      <c r="Q1576" s="92"/>
      <c r="R1576" s="89"/>
      <c r="S1576" s="146" t="s">
        <v>37</v>
      </c>
      <c r="T1576" s="146" t="s">
        <v>265</v>
      </c>
    </row>
    <row r="1577" spans="3:20" ht="37.5" x14ac:dyDescent="0.3">
      <c r="C1577" s="92">
        <v>135</v>
      </c>
      <c r="D1577" s="90" t="s">
        <v>561</v>
      </c>
      <c r="E1577" s="92">
        <v>1960</v>
      </c>
      <c r="F1577" s="92"/>
      <c r="G1577" s="144" t="s">
        <v>63</v>
      </c>
      <c r="H1577" s="92">
        <v>2</v>
      </c>
      <c r="I1577" s="93">
        <v>508.3</v>
      </c>
      <c r="J1577" s="93">
        <v>284.7</v>
      </c>
      <c r="K1577" s="90" t="s">
        <v>42</v>
      </c>
      <c r="L1577" s="142">
        <f t="shared" si="167"/>
        <v>63354.512000000002</v>
      </c>
      <c r="M1577" s="142">
        <f t="shared" si="162"/>
        <v>7751.5749999999998</v>
      </c>
      <c r="N1577" s="147">
        <f t="shared" si="166"/>
        <v>71106.087</v>
      </c>
      <c r="O1577" s="93">
        <v>124.64</v>
      </c>
      <c r="P1577" s="93">
        <v>15.25</v>
      </c>
      <c r="Q1577" s="92"/>
      <c r="R1577" s="89"/>
      <c r="S1577" s="146" t="s">
        <v>37</v>
      </c>
      <c r="T1577" s="146" t="s">
        <v>265</v>
      </c>
    </row>
    <row r="1578" spans="3:20" ht="37.5" x14ac:dyDescent="0.3">
      <c r="C1578" s="92">
        <v>136</v>
      </c>
      <c r="D1578" s="90" t="s">
        <v>562</v>
      </c>
      <c r="E1578" s="92">
        <v>1961</v>
      </c>
      <c r="F1578" s="92"/>
      <c r="G1578" s="144" t="s">
        <v>63</v>
      </c>
      <c r="H1578" s="92">
        <v>2</v>
      </c>
      <c r="I1578" s="93">
        <v>520.29999999999995</v>
      </c>
      <c r="J1578" s="93">
        <v>298.89999999999998</v>
      </c>
      <c r="K1578" s="90" t="s">
        <v>42</v>
      </c>
      <c r="L1578" s="142">
        <f t="shared" si="167"/>
        <v>64850.191999999995</v>
      </c>
      <c r="M1578" s="142">
        <f t="shared" si="162"/>
        <v>7934.5749999999989</v>
      </c>
      <c r="N1578" s="147">
        <f t="shared" si="166"/>
        <v>72784.766999999993</v>
      </c>
      <c r="O1578" s="93">
        <v>124.64</v>
      </c>
      <c r="P1578" s="93">
        <v>15.25</v>
      </c>
      <c r="Q1578" s="92"/>
      <c r="R1578" s="89"/>
      <c r="S1578" s="146" t="s">
        <v>37</v>
      </c>
      <c r="T1578" s="146" t="s">
        <v>265</v>
      </c>
    </row>
    <row r="1579" spans="3:20" ht="37.5" x14ac:dyDescent="0.3">
      <c r="C1579" s="92">
        <v>137</v>
      </c>
      <c r="D1579" s="90" t="s">
        <v>563</v>
      </c>
      <c r="E1579" s="92">
        <v>1961</v>
      </c>
      <c r="F1579" s="92"/>
      <c r="G1579" s="144" t="s">
        <v>63</v>
      </c>
      <c r="H1579" s="92">
        <v>2</v>
      </c>
      <c r="I1579" s="93">
        <v>520.79999999999995</v>
      </c>
      <c r="J1579" s="93">
        <v>297.7</v>
      </c>
      <c r="K1579" s="90" t="s">
        <v>42</v>
      </c>
      <c r="L1579" s="142">
        <f t="shared" si="167"/>
        <v>64912.511999999995</v>
      </c>
      <c r="M1579" s="142">
        <f t="shared" si="162"/>
        <v>7942.1999999999989</v>
      </c>
      <c r="N1579" s="147">
        <f t="shared" si="166"/>
        <v>72854.712</v>
      </c>
      <c r="O1579" s="93">
        <v>124.64</v>
      </c>
      <c r="P1579" s="93">
        <v>15.25</v>
      </c>
      <c r="Q1579" s="92"/>
      <c r="R1579" s="89"/>
      <c r="S1579" s="146" t="s">
        <v>37</v>
      </c>
      <c r="T1579" s="146" t="s">
        <v>265</v>
      </c>
    </row>
    <row r="1580" spans="3:20" ht="37.5" x14ac:dyDescent="0.3">
      <c r="C1580" s="92">
        <v>138</v>
      </c>
      <c r="D1580" s="90" t="s">
        <v>564</v>
      </c>
      <c r="E1580" s="92">
        <v>1960</v>
      </c>
      <c r="F1580" s="108"/>
      <c r="G1580" s="144" t="s">
        <v>63</v>
      </c>
      <c r="H1580" s="92">
        <v>2</v>
      </c>
      <c r="I1580" s="93">
        <v>525.4</v>
      </c>
      <c r="J1580" s="93">
        <v>301</v>
      </c>
      <c r="K1580" s="90" t="s">
        <v>42</v>
      </c>
      <c r="L1580" s="142">
        <f t="shared" si="167"/>
        <v>65485.856</v>
      </c>
      <c r="M1580" s="142">
        <f t="shared" si="162"/>
        <v>8012.3499999999995</v>
      </c>
      <c r="N1580" s="147">
        <f t="shared" si="166"/>
        <v>73498.206000000006</v>
      </c>
      <c r="O1580" s="93">
        <v>124.64</v>
      </c>
      <c r="P1580" s="93">
        <v>15.25</v>
      </c>
      <c r="Q1580" s="92"/>
      <c r="R1580" s="89"/>
      <c r="S1580" s="146" t="s">
        <v>37</v>
      </c>
      <c r="T1580" s="146" t="s">
        <v>265</v>
      </c>
    </row>
    <row r="1581" spans="3:20" ht="56.25" x14ac:dyDescent="0.3">
      <c r="C1581" s="92">
        <v>139</v>
      </c>
      <c r="D1581" s="90" t="s">
        <v>565</v>
      </c>
      <c r="E1581" s="92">
        <v>1960</v>
      </c>
      <c r="F1581" s="108"/>
      <c r="G1581" s="144" t="s">
        <v>56</v>
      </c>
      <c r="H1581" s="92">
        <v>2</v>
      </c>
      <c r="I1581" s="93">
        <v>503.2</v>
      </c>
      <c r="J1581" s="93">
        <v>273</v>
      </c>
      <c r="K1581" s="90" t="s">
        <v>42</v>
      </c>
      <c r="L1581" s="142">
        <f t="shared" si="167"/>
        <v>61360.207999999999</v>
      </c>
      <c r="M1581" s="142">
        <f t="shared" si="162"/>
        <v>7643.6079999999993</v>
      </c>
      <c r="N1581" s="147">
        <f t="shared" si="166"/>
        <v>69003.815999999992</v>
      </c>
      <c r="O1581" s="93">
        <v>121.94</v>
      </c>
      <c r="P1581" s="93">
        <v>15.19</v>
      </c>
      <c r="Q1581" s="92"/>
      <c r="R1581" s="89"/>
      <c r="S1581" s="146" t="s">
        <v>37</v>
      </c>
      <c r="T1581" s="146" t="s">
        <v>265</v>
      </c>
    </row>
    <row r="1582" spans="3:20" ht="37.5" x14ac:dyDescent="0.3">
      <c r="C1582" s="92">
        <v>140</v>
      </c>
      <c r="D1582" s="90" t="s">
        <v>566</v>
      </c>
      <c r="E1582" s="92">
        <v>1960</v>
      </c>
      <c r="F1582" s="108"/>
      <c r="G1582" s="144" t="s">
        <v>34</v>
      </c>
      <c r="H1582" s="92">
        <v>2</v>
      </c>
      <c r="I1582" s="93">
        <v>501.2</v>
      </c>
      <c r="J1582" s="93">
        <v>268.89999999999998</v>
      </c>
      <c r="K1582" s="90" t="s">
        <v>42</v>
      </c>
      <c r="L1582" s="142">
        <f>I1582*O1582</f>
        <v>61021.1</v>
      </c>
      <c r="M1582" s="142">
        <f>I1582*P1582</f>
        <v>7613.2279999999992</v>
      </c>
      <c r="N1582" s="147">
        <f t="shared" si="166"/>
        <v>68634.327999999994</v>
      </c>
      <c r="O1582" s="93">
        <v>121.75</v>
      </c>
      <c r="P1582" s="93">
        <v>15.19</v>
      </c>
      <c r="Q1582" s="92"/>
      <c r="R1582" s="89"/>
      <c r="S1582" s="146" t="s">
        <v>37</v>
      </c>
      <c r="T1582" s="146" t="s">
        <v>265</v>
      </c>
    </row>
    <row r="1583" spans="3:20" ht="37.5" x14ac:dyDescent="0.3">
      <c r="C1583" s="92">
        <v>141</v>
      </c>
      <c r="D1583" s="90" t="s">
        <v>567</v>
      </c>
      <c r="E1583" s="92">
        <v>1972</v>
      </c>
      <c r="F1583" s="92"/>
      <c r="G1583" s="92" t="s">
        <v>34</v>
      </c>
      <c r="H1583" s="92">
        <v>4</v>
      </c>
      <c r="I1583" s="93">
        <v>11375.2</v>
      </c>
      <c r="J1583" s="93">
        <v>5212.7</v>
      </c>
      <c r="K1583" s="90" t="s">
        <v>42</v>
      </c>
      <c r="L1583" s="142">
        <f>I1583*O1583</f>
        <v>1711398.84</v>
      </c>
      <c r="M1583" s="142">
        <f>I1583*P1583</f>
        <v>170172.99200000003</v>
      </c>
      <c r="N1583" s="147">
        <f t="shared" si="166"/>
        <v>1881571.8320000002</v>
      </c>
      <c r="O1583" s="93">
        <v>150.44999999999999</v>
      </c>
      <c r="P1583" s="93">
        <v>14.96</v>
      </c>
      <c r="Q1583" s="92"/>
      <c r="R1583" s="89"/>
      <c r="S1583" s="146" t="s">
        <v>37</v>
      </c>
      <c r="T1583" s="146" t="s">
        <v>265</v>
      </c>
    </row>
    <row r="1584" spans="3:20" ht="37.5" x14ac:dyDescent="0.3">
      <c r="C1584" s="92">
        <v>142</v>
      </c>
      <c r="D1584" s="90" t="s">
        <v>568</v>
      </c>
      <c r="E1584" s="92">
        <v>1961</v>
      </c>
      <c r="F1584" s="92"/>
      <c r="G1584" s="144" t="s">
        <v>63</v>
      </c>
      <c r="H1584" s="144">
        <v>2</v>
      </c>
      <c r="I1584" s="142">
        <v>521.4</v>
      </c>
      <c r="J1584" s="142">
        <v>298.8</v>
      </c>
      <c r="K1584" s="90" t="s">
        <v>42</v>
      </c>
      <c r="L1584" s="142">
        <f t="shared" si="167"/>
        <v>87334.5</v>
      </c>
      <c r="M1584" s="142">
        <f t="shared" si="162"/>
        <v>7956.5639999999994</v>
      </c>
      <c r="N1584" s="147">
        <f t="shared" si="166"/>
        <v>95291.063999999998</v>
      </c>
      <c r="O1584" s="93">
        <v>167.5</v>
      </c>
      <c r="P1584" s="93">
        <v>15.26</v>
      </c>
      <c r="Q1584" s="92"/>
      <c r="R1584" s="89"/>
      <c r="S1584" s="146" t="s">
        <v>37</v>
      </c>
      <c r="T1584" s="146" t="s">
        <v>265</v>
      </c>
    </row>
    <row r="1585" spans="3:20" ht="37.5" x14ac:dyDescent="0.3">
      <c r="C1585" s="92">
        <v>143</v>
      </c>
      <c r="D1585" s="90" t="s">
        <v>569</v>
      </c>
      <c r="E1585" s="144">
        <v>1965</v>
      </c>
      <c r="F1585" s="144"/>
      <c r="G1585" s="146" t="s">
        <v>34</v>
      </c>
      <c r="H1585" s="144">
        <v>3</v>
      </c>
      <c r="I1585" s="142">
        <f>J1585*1.8</f>
        <v>1977.4079999999999</v>
      </c>
      <c r="J1585" s="142">
        <v>1098.56</v>
      </c>
      <c r="K1585" s="90" t="s">
        <v>42</v>
      </c>
      <c r="L1585" s="49">
        <v>281572.76699999999</v>
      </c>
      <c r="M1585" s="147">
        <v>26761.114799999996</v>
      </c>
      <c r="N1585" s="147">
        <f t="shared" si="166"/>
        <v>308333.88179999997</v>
      </c>
      <c r="O1585" s="147">
        <v>174.45</v>
      </c>
      <c r="P1585" s="147">
        <v>16.579999999999998</v>
      </c>
      <c r="Q1585" s="146"/>
      <c r="R1585" s="89"/>
      <c r="S1585" s="146" t="s">
        <v>37</v>
      </c>
      <c r="T1585" s="146" t="s">
        <v>265</v>
      </c>
    </row>
    <row r="1586" spans="3:20" ht="29.25" customHeight="1" x14ac:dyDescent="0.3">
      <c r="C1586" s="92">
        <v>144</v>
      </c>
      <c r="D1586" s="90" t="s">
        <v>570</v>
      </c>
      <c r="E1586" s="144">
        <v>1967</v>
      </c>
      <c r="F1586" s="144"/>
      <c r="G1586" s="146" t="s">
        <v>34</v>
      </c>
      <c r="H1586" s="144">
        <v>5</v>
      </c>
      <c r="I1586" s="142">
        <f>J1586*1.8</f>
        <v>4039.0739999999996</v>
      </c>
      <c r="J1586" s="142">
        <v>2243.9299999999998</v>
      </c>
      <c r="K1586" s="90" t="s">
        <v>229</v>
      </c>
      <c r="L1586" s="49">
        <v>3519345.6179999998</v>
      </c>
      <c r="M1586" s="147">
        <v>75319.366999999998</v>
      </c>
      <c r="N1586" s="147">
        <f t="shared" si="166"/>
        <v>3594664.9849999999</v>
      </c>
      <c r="O1586" s="147">
        <v>1040.58</v>
      </c>
      <c r="P1586" s="147">
        <v>22.27</v>
      </c>
      <c r="Q1586" s="146"/>
      <c r="R1586" s="89"/>
      <c r="S1586" s="146" t="s">
        <v>37</v>
      </c>
      <c r="T1586" s="146" t="s">
        <v>265</v>
      </c>
    </row>
    <row r="1587" spans="3:20" ht="33.75" customHeight="1" x14ac:dyDescent="0.3">
      <c r="C1587" s="92">
        <v>145</v>
      </c>
      <c r="D1587" s="90" t="s">
        <v>571</v>
      </c>
      <c r="E1587" s="144">
        <v>38</v>
      </c>
      <c r="F1587" s="144"/>
      <c r="G1587" s="146" t="s">
        <v>63</v>
      </c>
      <c r="H1587" s="144">
        <v>2</v>
      </c>
      <c r="I1587" s="142">
        <f>J1587*1.8</f>
        <v>862.56</v>
      </c>
      <c r="J1587" s="142">
        <v>479.2</v>
      </c>
      <c r="K1587" s="90" t="s">
        <v>229</v>
      </c>
      <c r="L1587" s="49">
        <v>617902.04400000011</v>
      </c>
      <c r="M1587" s="147">
        <v>19699.392000000003</v>
      </c>
      <c r="N1587" s="147">
        <f t="shared" si="166"/>
        <v>637601.4360000001</v>
      </c>
      <c r="O1587" s="147">
        <v>1114.1400000000001</v>
      </c>
      <c r="P1587" s="147">
        <v>35.520000000000003</v>
      </c>
      <c r="Q1587" s="146"/>
      <c r="R1587" s="89"/>
      <c r="S1587" s="146" t="s">
        <v>37</v>
      </c>
      <c r="T1587" s="146" t="s">
        <v>265</v>
      </c>
    </row>
    <row r="1588" spans="3:20" ht="33.75" customHeight="1" x14ac:dyDescent="0.3">
      <c r="C1588" s="92">
        <v>146</v>
      </c>
      <c r="D1588" s="90" t="s">
        <v>572</v>
      </c>
      <c r="E1588" s="144">
        <v>38</v>
      </c>
      <c r="F1588" s="144"/>
      <c r="G1588" s="146" t="s">
        <v>63</v>
      </c>
      <c r="H1588" s="144">
        <v>2</v>
      </c>
      <c r="I1588" s="142">
        <f>J1588*1.8</f>
        <v>884.16</v>
      </c>
      <c r="J1588" s="142">
        <v>491.2</v>
      </c>
      <c r="K1588" s="90" t="s">
        <v>229</v>
      </c>
      <c r="L1588" s="49">
        <v>620353.152</v>
      </c>
      <c r="M1588" s="147">
        <v>19777.536</v>
      </c>
      <c r="N1588" s="147">
        <f t="shared" si="166"/>
        <v>640130.68799999997</v>
      </c>
      <c r="O1588" s="147">
        <v>1114.1400000000001</v>
      </c>
      <c r="P1588" s="147">
        <v>35.520000000000003</v>
      </c>
      <c r="Q1588" s="146"/>
      <c r="R1588" s="89"/>
      <c r="S1588" s="146" t="s">
        <v>37</v>
      </c>
      <c r="T1588" s="146" t="s">
        <v>265</v>
      </c>
    </row>
    <row r="1589" spans="3:20" ht="56.25" x14ac:dyDescent="0.3">
      <c r="C1589" s="92">
        <v>147</v>
      </c>
      <c r="D1589" s="145" t="s">
        <v>573</v>
      </c>
      <c r="E1589" s="144">
        <v>1993</v>
      </c>
      <c r="F1589" s="144"/>
      <c r="G1589" s="144" t="s">
        <v>83</v>
      </c>
      <c r="H1589" s="144">
        <v>10</v>
      </c>
      <c r="I1589" s="142">
        <v>5908.2</v>
      </c>
      <c r="J1589" s="142">
        <v>4278.1000000000004</v>
      </c>
      <c r="K1589" s="145" t="s">
        <v>447</v>
      </c>
      <c r="L1589" s="49">
        <v>3332807.6320000002</v>
      </c>
      <c r="M1589" s="147">
        <v>71327.900000000009</v>
      </c>
      <c r="N1589" s="147">
        <f t="shared" si="166"/>
        <v>3404135.5320000001</v>
      </c>
      <c r="O1589" s="147">
        <v>724.24</v>
      </c>
      <c r="P1589" s="147">
        <v>15.5</v>
      </c>
      <c r="Q1589" s="146"/>
      <c r="R1589" s="89"/>
      <c r="S1589" s="146" t="s">
        <v>37</v>
      </c>
      <c r="T1589" s="146" t="s">
        <v>265</v>
      </c>
    </row>
    <row r="1590" spans="3:20" ht="37.5" x14ac:dyDescent="0.3">
      <c r="C1590" s="92">
        <v>148</v>
      </c>
      <c r="D1590" s="90" t="s">
        <v>574</v>
      </c>
      <c r="E1590" s="144">
        <v>1968</v>
      </c>
      <c r="F1590" s="144"/>
      <c r="G1590" s="146" t="s">
        <v>34</v>
      </c>
      <c r="H1590" s="144">
        <v>5</v>
      </c>
      <c r="I1590" s="142">
        <v>6512.5</v>
      </c>
      <c r="J1590" s="142">
        <v>3933.2</v>
      </c>
      <c r="K1590" s="90" t="s">
        <v>42</v>
      </c>
      <c r="L1590" s="49">
        <v>776923.79999999993</v>
      </c>
      <c r="M1590" s="147">
        <v>77253.440000000002</v>
      </c>
      <c r="N1590" s="147">
        <f t="shared" si="166"/>
        <v>854177.24</v>
      </c>
      <c r="O1590" s="147">
        <v>150.44999999999999</v>
      </c>
      <c r="P1590" s="147">
        <v>14.96</v>
      </c>
      <c r="Q1590" s="146"/>
      <c r="R1590" s="89"/>
      <c r="S1590" s="146" t="s">
        <v>37</v>
      </c>
      <c r="T1590" s="146" t="s">
        <v>265</v>
      </c>
    </row>
    <row r="1591" spans="3:20" ht="37.5" x14ac:dyDescent="0.3">
      <c r="C1591" s="92">
        <v>149</v>
      </c>
      <c r="D1591" s="90" t="s">
        <v>575</v>
      </c>
      <c r="E1591" s="144">
        <v>1967</v>
      </c>
      <c r="F1591" s="144"/>
      <c r="G1591" s="146" t="s">
        <v>34</v>
      </c>
      <c r="H1591" s="144">
        <v>5</v>
      </c>
      <c r="I1591" s="142">
        <v>6486.1</v>
      </c>
      <c r="J1591" s="142">
        <v>3919.2</v>
      </c>
      <c r="K1591" s="90" t="s">
        <v>42</v>
      </c>
      <c r="L1591" s="49">
        <v>774065.24999999988</v>
      </c>
      <c r="M1591" s="147">
        <v>76969.200000000012</v>
      </c>
      <c r="N1591" s="147">
        <f t="shared" si="166"/>
        <v>851034.45</v>
      </c>
      <c r="O1591" s="147">
        <v>150.44999999999999</v>
      </c>
      <c r="P1591" s="147">
        <v>14.96</v>
      </c>
      <c r="Q1591" s="146"/>
      <c r="R1591" s="89"/>
      <c r="S1591" s="146" t="s">
        <v>37</v>
      </c>
      <c r="T1591" s="146" t="s">
        <v>265</v>
      </c>
    </row>
    <row r="1592" spans="3:20" ht="37.5" x14ac:dyDescent="0.3">
      <c r="C1592" s="92">
        <v>150</v>
      </c>
      <c r="D1592" s="90" t="s">
        <v>576</v>
      </c>
      <c r="E1592" s="144">
        <v>1969</v>
      </c>
      <c r="F1592" s="144"/>
      <c r="G1592" s="146" t="s">
        <v>34</v>
      </c>
      <c r="H1592" s="144">
        <v>5</v>
      </c>
      <c r="I1592" s="142">
        <v>6445.6</v>
      </c>
      <c r="J1592" s="142">
        <v>3925.6</v>
      </c>
      <c r="K1592" s="90" t="s">
        <v>42</v>
      </c>
      <c r="L1592" s="49">
        <v>770604.89999999991</v>
      </c>
      <c r="M1592" s="147">
        <v>76625.12000000001</v>
      </c>
      <c r="N1592" s="147">
        <f t="shared" si="166"/>
        <v>847230.0199999999</v>
      </c>
      <c r="O1592" s="147">
        <v>150.44999999999999</v>
      </c>
      <c r="P1592" s="147">
        <v>14.96</v>
      </c>
      <c r="Q1592" s="146"/>
      <c r="R1592" s="89"/>
      <c r="S1592" s="146" t="s">
        <v>37</v>
      </c>
      <c r="T1592" s="146" t="s">
        <v>265</v>
      </c>
    </row>
    <row r="1593" spans="3:20" ht="37.5" x14ac:dyDescent="0.3">
      <c r="C1593" s="92">
        <v>151</v>
      </c>
      <c r="D1593" s="90" t="s">
        <v>577</v>
      </c>
      <c r="E1593" s="144">
        <v>1956</v>
      </c>
      <c r="F1593" s="144"/>
      <c r="G1593" s="146" t="s">
        <v>34</v>
      </c>
      <c r="H1593" s="144">
        <v>5</v>
      </c>
      <c r="I1593" s="142">
        <v>6068.2</v>
      </c>
      <c r="J1593" s="142">
        <v>3868.8</v>
      </c>
      <c r="K1593" s="90" t="s">
        <v>42</v>
      </c>
      <c r="L1593" s="49">
        <v>885458.42999999993</v>
      </c>
      <c r="M1593" s="147">
        <v>88045.584000000003</v>
      </c>
      <c r="N1593" s="147">
        <f t="shared" si="166"/>
        <v>973504.01399999997</v>
      </c>
      <c r="O1593" s="147">
        <v>150.44999999999999</v>
      </c>
      <c r="P1593" s="147">
        <v>14.96</v>
      </c>
      <c r="Q1593" s="146"/>
      <c r="R1593" s="89"/>
      <c r="S1593" s="146" t="s">
        <v>37</v>
      </c>
      <c r="T1593" s="146" t="s">
        <v>265</v>
      </c>
    </row>
    <row r="1594" spans="3:20" ht="37.5" x14ac:dyDescent="0.3">
      <c r="C1594" s="92">
        <v>152</v>
      </c>
      <c r="D1594" s="90" t="s">
        <v>578</v>
      </c>
      <c r="E1594" s="144">
        <v>1966</v>
      </c>
      <c r="F1594" s="144"/>
      <c r="G1594" s="146" t="s">
        <v>34</v>
      </c>
      <c r="H1594" s="144">
        <v>5</v>
      </c>
      <c r="I1594" s="142">
        <v>5564.1</v>
      </c>
      <c r="J1594" s="142">
        <v>3416</v>
      </c>
      <c r="K1594" s="90" t="s">
        <v>42</v>
      </c>
      <c r="L1594" s="49">
        <v>837118.84499999997</v>
      </c>
      <c r="M1594" s="147">
        <v>83238.936000000016</v>
      </c>
      <c r="N1594" s="147">
        <f t="shared" si="166"/>
        <v>920357.78099999996</v>
      </c>
      <c r="O1594" s="147">
        <v>150.44999999999999</v>
      </c>
      <c r="P1594" s="147">
        <v>14.96</v>
      </c>
      <c r="Q1594" s="146"/>
      <c r="R1594" s="89"/>
      <c r="S1594" s="146" t="s">
        <v>37</v>
      </c>
      <c r="T1594" s="146" t="s">
        <v>265</v>
      </c>
    </row>
    <row r="1595" spans="3:20" ht="37.5" x14ac:dyDescent="0.3">
      <c r="C1595" s="92">
        <v>153</v>
      </c>
      <c r="D1595" s="90" t="s">
        <v>579</v>
      </c>
      <c r="E1595" s="144">
        <v>1968</v>
      </c>
      <c r="F1595" s="144"/>
      <c r="G1595" s="146" t="s">
        <v>34</v>
      </c>
      <c r="H1595" s="144">
        <v>5</v>
      </c>
      <c r="I1595" s="142">
        <v>6590.1</v>
      </c>
      <c r="J1595" s="142">
        <v>4008.1</v>
      </c>
      <c r="K1595" s="90" t="s">
        <v>42</v>
      </c>
      <c r="L1595" s="49">
        <v>936581.33999999985</v>
      </c>
      <c r="M1595" s="147">
        <v>93128.991999999998</v>
      </c>
      <c r="N1595" s="147">
        <f t="shared" si="166"/>
        <v>1029710.3319999998</v>
      </c>
      <c r="O1595" s="147">
        <v>150.44999999999999</v>
      </c>
      <c r="P1595" s="147">
        <v>14.96</v>
      </c>
      <c r="Q1595" s="146"/>
      <c r="R1595" s="89"/>
      <c r="S1595" s="146" t="s">
        <v>37</v>
      </c>
      <c r="T1595" s="146" t="s">
        <v>265</v>
      </c>
    </row>
    <row r="1596" spans="3:20" ht="37.5" x14ac:dyDescent="0.3">
      <c r="C1596" s="92">
        <v>154</v>
      </c>
      <c r="D1596" s="90" t="s">
        <v>580</v>
      </c>
      <c r="E1596" s="144">
        <v>1978</v>
      </c>
      <c r="F1596" s="144"/>
      <c r="G1596" s="146" t="s">
        <v>34</v>
      </c>
      <c r="H1596" s="144">
        <v>5</v>
      </c>
      <c r="I1596" s="142">
        <f>J1596*1.8</f>
        <v>11302.992</v>
      </c>
      <c r="J1596" s="142">
        <v>6279.44</v>
      </c>
      <c r="K1596" s="90" t="s">
        <v>42</v>
      </c>
      <c r="L1596" s="49">
        <v>944478.46049999981</v>
      </c>
      <c r="M1596" s="147">
        <v>93914.242400000003</v>
      </c>
      <c r="N1596" s="147">
        <f t="shared" si="166"/>
        <v>1038392.7028999998</v>
      </c>
      <c r="O1596" s="147">
        <v>150.44999999999999</v>
      </c>
      <c r="P1596" s="147">
        <v>14.96</v>
      </c>
      <c r="Q1596" s="146"/>
      <c r="R1596" s="89"/>
      <c r="S1596" s="146" t="s">
        <v>37</v>
      </c>
      <c r="T1596" s="146" t="s">
        <v>265</v>
      </c>
    </row>
    <row r="1597" spans="3:20" ht="37.5" x14ac:dyDescent="0.3">
      <c r="C1597" s="92">
        <v>155</v>
      </c>
      <c r="D1597" s="90" t="s">
        <v>581</v>
      </c>
      <c r="E1597" s="144">
        <v>1986</v>
      </c>
      <c r="F1597" s="144"/>
      <c r="G1597" s="146" t="s">
        <v>34</v>
      </c>
      <c r="H1597" s="144">
        <v>5</v>
      </c>
      <c r="I1597" s="142">
        <f>J1597*1.8</f>
        <v>10952.1</v>
      </c>
      <c r="J1597" s="142">
        <v>6084.5</v>
      </c>
      <c r="K1597" s="90" t="s">
        <v>42</v>
      </c>
      <c r="L1597" s="49">
        <v>1510788.8099999998</v>
      </c>
      <c r="M1597" s="147">
        <v>150225.32800000001</v>
      </c>
      <c r="N1597" s="147">
        <f t="shared" si="166"/>
        <v>1661014.1379999998</v>
      </c>
      <c r="O1597" s="147">
        <v>150.44999999999999</v>
      </c>
      <c r="P1597" s="147">
        <v>14.96</v>
      </c>
      <c r="Q1597" s="146"/>
      <c r="R1597" s="89"/>
      <c r="S1597" s="146" t="s">
        <v>37</v>
      </c>
      <c r="T1597" s="146" t="s">
        <v>265</v>
      </c>
    </row>
    <row r="1598" spans="3:20" ht="47.25" customHeight="1" x14ac:dyDescent="0.3">
      <c r="C1598" s="92">
        <v>156</v>
      </c>
      <c r="D1598" s="90" t="s">
        <v>582</v>
      </c>
      <c r="E1598" s="144">
        <v>1989</v>
      </c>
      <c r="F1598" s="144"/>
      <c r="G1598" s="144" t="s">
        <v>83</v>
      </c>
      <c r="H1598" s="144">
        <v>10</v>
      </c>
      <c r="I1598" s="142">
        <v>9706.2000000000007</v>
      </c>
      <c r="J1598" s="142">
        <v>6502</v>
      </c>
      <c r="K1598" s="90" t="s">
        <v>45</v>
      </c>
      <c r="L1598" s="49">
        <v>3792925.5723000006</v>
      </c>
      <c r="M1598" s="147">
        <v>66725.516700000007</v>
      </c>
      <c r="N1598" s="147">
        <f t="shared" si="166"/>
        <v>3859651.0890000006</v>
      </c>
      <c r="O1598" s="147">
        <v>392.79</v>
      </c>
      <c r="P1598" s="147">
        <v>6.91</v>
      </c>
      <c r="Q1598" s="146"/>
      <c r="R1598" s="89"/>
      <c r="S1598" s="146" t="s">
        <v>37</v>
      </c>
      <c r="T1598" s="146" t="s">
        <v>265</v>
      </c>
    </row>
    <row r="1599" spans="3:20" ht="31.5" customHeight="1" x14ac:dyDescent="0.3">
      <c r="C1599" s="144"/>
      <c r="D1599" s="90"/>
      <c r="E1599" s="144"/>
      <c r="F1599" s="144"/>
      <c r="G1599" s="144"/>
      <c r="H1599" s="144"/>
      <c r="I1599" s="142"/>
      <c r="J1599" s="142"/>
      <c r="K1599" s="90" t="s">
        <v>229</v>
      </c>
      <c r="L1599" s="49">
        <v>3332992.6692000004</v>
      </c>
      <c r="M1599" s="147">
        <v>85845.129300000015</v>
      </c>
      <c r="N1599" s="147">
        <f t="shared" si="166"/>
        <v>3418837.7985000005</v>
      </c>
      <c r="O1599" s="147">
        <v>345.16</v>
      </c>
      <c r="P1599" s="147">
        <v>8.89</v>
      </c>
      <c r="Q1599" s="146"/>
      <c r="R1599" s="89"/>
      <c r="S1599" s="146" t="s">
        <v>37</v>
      </c>
      <c r="T1599" s="146" t="s">
        <v>265</v>
      </c>
    </row>
    <row r="1600" spans="3:20" ht="38.25" customHeight="1" x14ac:dyDescent="0.3">
      <c r="C1600" s="144"/>
      <c r="D1600" s="90"/>
      <c r="E1600" s="144"/>
      <c r="F1600" s="144"/>
      <c r="G1600" s="144"/>
      <c r="H1600" s="144"/>
      <c r="I1600" s="142"/>
      <c r="J1600" s="142"/>
      <c r="K1600" s="90" t="s">
        <v>583</v>
      </c>
      <c r="L1600" s="49">
        <v>480404.40750000003</v>
      </c>
      <c r="M1600" s="147">
        <v>12553.281000000001</v>
      </c>
      <c r="N1600" s="147">
        <f t="shared" si="166"/>
        <v>492957.68850000005</v>
      </c>
      <c r="O1600" s="147">
        <v>49.75</v>
      </c>
      <c r="P1600" s="147">
        <v>1.3</v>
      </c>
      <c r="Q1600" s="146"/>
      <c r="R1600" s="89"/>
      <c r="S1600" s="146" t="s">
        <v>37</v>
      </c>
      <c r="T1600" s="146" t="s">
        <v>265</v>
      </c>
    </row>
    <row r="1601" spans="1:24" ht="43.5" customHeight="1" x14ac:dyDescent="0.3">
      <c r="C1601" s="144">
        <v>157</v>
      </c>
      <c r="D1601" s="90" t="s">
        <v>584</v>
      </c>
      <c r="E1601" s="144">
        <v>1990</v>
      </c>
      <c r="F1601" s="144"/>
      <c r="G1601" s="144" t="s">
        <v>83</v>
      </c>
      <c r="H1601" s="144">
        <v>9</v>
      </c>
      <c r="I1601" s="142">
        <v>9621.1</v>
      </c>
      <c r="J1601" s="142">
        <v>5984.8</v>
      </c>
      <c r="K1601" s="90" t="s">
        <v>45</v>
      </c>
      <c r="L1601" s="49">
        <v>3588721.5520000001</v>
      </c>
      <c r="M1601" s="147">
        <v>63799.879000000008</v>
      </c>
      <c r="N1601" s="147">
        <f t="shared" si="166"/>
        <v>3652521.4310000003</v>
      </c>
      <c r="O1601" s="147">
        <v>414.56</v>
      </c>
      <c r="P1601" s="147">
        <v>7.37</v>
      </c>
      <c r="Q1601" s="146"/>
      <c r="R1601" s="89"/>
      <c r="S1601" s="146" t="s">
        <v>37</v>
      </c>
      <c r="T1601" s="146" t="s">
        <v>265</v>
      </c>
    </row>
    <row r="1602" spans="1:24" ht="31.5" customHeight="1" x14ac:dyDescent="0.3">
      <c r="C1602" s="144"/>
      <c r="D1602" s="90"/>
      <c r="E1602" s="144"/>
      <c r="F1602" s="144"/>
      <c r="G1602" s="144"/>
      <c r="H1602" s="144"/>
      <c r="I1602" s="142"/>
      <c r="J1602" s="142"/>
      <c r="K1602" s="90" t="s">
        <v>229</v>
      </c>
      <c r="L1602" s="49">
        <v>3165928.3240000005</v>
      </c>
      <c r="M1602" s="147">
        <v>80767.011000000013</v>
      </c>
      <c r="N1602" s="147">
        <f t="shared" si="166"/>
        <v>3246695.3350000004</v>
      </c>
      <c r="O1602" s="147">
        <v>365.72</v>
      </c>
      <c r="P1602" s="147">
        <v>9.33</v>
      </c>
      <c r="Q1602" s="146"/>
      <c r="R1602" s="89"/>
      <c r="S1602" s="146" t="s">
        <v>37</v>
      </c>
      <c r="T1602" s="146" t="s">
        <v>265</v>
      </c>
    </row>
    <row r="1603" spans="1:24" ht="27" customHeight="1" x14ac:dyDescent="0.3">
      <c r="C1603" s="144"/>
      <c r="D1603" s="90"/>
      <c r="E1603" s="144"/>
      <c r="F1603" s="144"/>
      <c r="G1603" s="144"/>
      <c r="H1603" s="144"/>
      <c r="I1603" s="142"/>
      <c r="J1603" s="142"/>
      <c r="K1603" s="90" t="s">
        <v>583</v>
      </c>
      <c r="L1603" s="49">
        <v>805073.10000000009</v>
      </c>
      <c r="M1603" s="147">
        <v>19304.441000000003</v>
      </c>
      <c r="N1603" s="147">
        <f t="shared" si="166"/>
        <v>824377.54100000008</v>
      </c>
      <c r="O1603" s="147">
        <v>93</v>
      </c>
      <c r="P1603" s="147">
        <v>2.23</v>
      </c>
      <c r="Q1603" s="146"/>
      <c r="R1603" s="89"/>
      <c r="S1603" s="146" t="s">
        <v>37</v>
      </c>
      <c r="T1603" s="146" t="s">
        <v>265</v>
      </c>
    </row>
    <row r="1604" spans="1:24" ht="37.5" x14ac:dyDescent="0.3">
      <c r="C1604" s="144">
        <v>158</v>
      </c>
      <c r="D1604" s="90" t="s">
        <v>585</v>
      </c>
      <c r="E1604" s="144">
        <v>1973</v>
      </c>
      <c r="F1604" s="144"/>
      <c r="G1604" s="146" t="s">
        <v>34</v>
      </c>
      <c r="H1604" s="144">
        <v>5</v>
      </c>
      <c r="I1604" s="142">
        <f>J1604*1.8</f>
        <v>7156.4400000000005</v>
      </c>
      <c r="J1604" s="142">
        <v>3975.8</v>
      </c>
      <c r="K1604" s="90" t="s">
        <v>42</v>
      </c>
      <c r="L1604" s="49">
        <v>952769.76</v>
      </c>
      <c r="M1604" s="147">
        <v>94738.688000000009</v>
      </c>
      <c r="N1604" s="147">
        <f t="shared" si="166"/>
        <v>1047508.448</v>
      </c>
      <c r="O1604" s="147">
        <v>150.44999999999999</v>
      </c>
      <c r="P1604" s="147">
        <v>14.96</v>
      </c>
      <c r="Q1604" s="146"/>
      <c r="R1604" s="89"/>
      <c r="S1604" s="146" t="s">
        <v>37</v>
      </c>
      <c r="T1604" s="146" t="s">
        <v>265</v>
      </c>
    </row>
    <row r="1605" spans="1:24" ht="33.75" customHeight="1" x14ac:dyDescent="0.3">
      <c r="C1605" s="144">
        <v>159</v>
      </c>
      <c r="D1605" s="90" t="s">
        <v>586</v>
      </c>
      <c r="E1605" s="144">
        <v>1973</v>
      </c>
      <c r="F1605" s="144"/>
      <c r="G1605" s="146" t="s">
        <v>34</v>
      </c>
      <c r="H1605" s="144">
        <v>5</v>
      </c>
      <c r="I1605" s="142">
        <f>J1605*1.8</f>
        <v>8433.7379999999994</v>
      </c>
      <c r="J1605" s="142">
        <v>4685.41</v>
      </c>
      <c r="K1605" s="90" t="s">
        <v>229</v>
      </c>
      <c r="L1605" s="49">
        <v>7900405.9397999998</v>
      </c>
      <c r="M1605" s="147">
        <v>169080.74369999999</v>
      </c>
      <c r="N1605" s="147">
        <f t="shared" si="166"/>
        <v>8069486.6834999993</v>
      </c>
      <c r="O1605" s="147">
        <v>1040.58</v>
      </c>
      <c r="P1605" s="147">
        <v>22.27</v>
      </c>
      <c r="Q1605" s="146"/>
      <c r="R1605" s="89"/>
      <c r="S1605" s="146" t="s">
        <v>37</v>
      </c>
      <c r="T1605" s="146" t="s">
        <v>265</v>
      </c>
    </row>
    <row r="1606" spans="1:24" ht="37.5" x14ac:dyDescent="0.3">
      <c r="C1606" s="144">
        <v>160</v>
      </c>
      <c r="D1606" s="90" t="s">
        <v>587</v>
      </c>
      <c r="E1606" s="144">
        <v>1977.2012</v>
      </c>
      <c r="F1606" s="144"/>
      <c r="G1606" s="146" t="s">
        <v>34</v>
      </c>
      <c r="H1606" s="144">
        <v>3</v>
      </c>
      <c r="I1606" s="142">
        <f>J1606*1.8</f>
        <v>857.88000000000011</v>
      </c>
      <c r="J1606" s="142">
        <v>476.6</v>
      </c>
      <c r="K1606" s="90" t="s">
        <v>42</v>
      </c>
      <c r="L1606" s="49">
        <v>116809.37999999999</v>
      </c>
      <c r="M1606" s="147">
        <v>11614.944</v>
      </c>
      <c r="N1606" s="147">
        <f t="shared" si="166"/>
        <v>128424.32399999999</v>
      </c>
      <c r="O1606" s="147">
        <v>150.44999999999999</v>
      </c>
      <c r="P1606" s="147">
        <v>14.96</v>
      </c>
      <c r="Q1606" s="146"/>
      <c r="R1606" s="89"/>
      <c r="S1606" s="146" t="s">
        <v>37</v>
      </c>
      <c r="T1606" s="146" t="s">
        <v>265</v>
      </c>
    </row>
    <row r="1607" spans="1:24" ht="37.5" x14ac:dyDescent="0.3">
      <c r="C1607" s="144">
        <v>161</v>
      </c>
      <c r="D1607" s="90" t="s">
        <v>588</v>
      </c>
      <c r="E1607" s="92">
        <v>1960</v>
      </c>
      <c r="F1607" s="92"/>
      <c r="G1607" s="109" t="s">
        <v>34</v>
      </c>
      <c r="H1607" s="92">
        <v>2</v>
      </c>
      <c r="I1607" s="142">
        <v>1272.8</v>
      </c>
      <c r="J1607" s="142">
        <v>638</v>
      </c>
      <c r="K1607" s="90" t="s">
        <v>42</v>
      </c>
      <c r="L1607" s="142">
        <f>I1607*O1607</f>
        <v>208535.552</v>
      </c>
      <c r="M1607" s="142">
        <f>I1607*P1607</f>
        <v>19346.559999999998</v>
      </c>
      <c r="N1607" s="147">
        <f t="shared" si="166"/>
        <v>227882.11199999999</v>
      </c>
      <c r="O1607" s="93">
        <v>163.84</v>
      </c>
      <c r="P1607" s="93">
        <v>15.2</v>
      </c>
      <c r="Q1607" s="92"/>
      <c r="R1607" s="89"/>
      <c r="S1607" s="146" t="s">
        <v>37</v>
      </c>
      <c r="T1607" s="146" t="s">
        <v>265</v>
      </c>
      <c r="U1607" s="96" t="s">
        <v>589</v>
      </c>
    </row>
    <row r="1608" spans="1:24" ht="37.5" x14ac:dyDescent="0.3">
      <c r="C1608" s="144">
        <v>162</v>
      </c>
      <c r="D1608" s="90" t="s">
        <v>590</v>
      </c>
      <c r="E1608" s="92">
        <v>1959</v>
      </c>
      <c r="F1608" s="92"/>
      <c r="G1608" s="109" t="s">
        <v>34</v>
      </c>
      <c r="H1608" s="92">
        <v>2</v>
      </c>
      <c r="I1608" s="142">
        <v>1269.2</v>
      </c>
      <c r="J1608" s="142">
        <v>646.79999999999995</v>
      </c>
      <c r="K1608" s="90" t="s">
        <v>42</v>
      </c>
      <c r="L1608" s="142">
        <f>I1608*O1608</f>
        <v>207945.728</v>
      </c>
      <c r="M1608" s="142">
        <f>I1608*P1608</f>
        <v>19291.84</v>
      </c>
      <c r="N1608" s="147">
        <f t="shared" si="166"/>
        <v>227237.568</v>
      </c>
      <c r="O1608" s="93">
        <v>163.84</v>
      </c>
      <c r="P1608" s="93">
        <v>15.2</v>
      </c>
      <c r="Q1608" s="92"/>
      <c r="R1608" s="89"/>
      <c r="S1608" s="146" t="s">
        <v>37</v>
      </c>
      <c r="T1608" s="146" t="s">
        <v>265</v>
      </c>
      <c r="U1608" s="96" t="s">
        <v>589</v>
      </c>
    </row>
    <row r="1609" spans="1:24" ht="37.5" x14ac:dyDescent="0.3">
      <c r="C1609" s="144">
        <v>163</v>
      </c>
      <c r="D1609" s="90" t="s">
        <v>591</v>
      </c>
      <c r="E1609" s="144">
        <v>1959</v>
      </c>
      <c r="F1609" s="144"/>
      <c r="G1609" s="144" t="s">
        <v>34</v>
      </c>
      <c r="H1609" s="144">
        <v>2</v>
      </c>
      <c r="I1609" s="142">
        <v>1273.4000000000001</v>
      </c>
      <c r="J1609" s="142">
        <v>634.6</v>
      </c>
      <c r="K1609" s="90" t="s">
        <v>42</v>
      </c>
      <c r="L1609" s="142">
        <f>I1609*O1609</f>
        <v>208633.85600000003</v>
      </c>
      <c r="M1609" s="142">
        <f>I1609*P1609</f>
        <v>19355.68</v>
      </c>
      <c r="N1609" s="147">
        <f t="shared" si="166"/>
        <v>227989.53600000002</v>
      </c>
      <c r="O1609" s="93">
        <v>163.84</v>
      </c>
      <c r="P1609" s="93">
        <v>15.2</v>
      </c>
      <c r="Q1609" s="92"/>
      <c r="R1609" s="89"/>
      <c r="S1609" s="146" t="s">
        <v>37</v>
      </c>
      <c r="T1609" s="146" t="s">
        <v>265</v>
      </c>
      <c r="U1609" s="96" t="s">
        <v>589</v>
      </c>
    </row>
    <row r="1610" spans="1:24" ht="56.25" x14ac:dyDescent="0.3">
      <c r="C1610" s="144">
        <v>164</v>
      </c>
      <c r="D1610" s="145" t="s">
        <v>592</v>
      </c>
      <c r="E1610" s="144">
        <v>1992</v>
      </c>
      <c r="F1610" s="144"/>
      <c r="G1610" s="144" t="s">
        <v>83</v>
      </c>
      <c r="H1610" s="144">
        <v>9</v>
      </c>
      <c r="I1610" s="142">
        <v>3161.5</v>
      </c>
      <c r="J1610" s="142">
        <v>2089.8000000000002</v>
      </c>
      <c r="K1610" s="145" t="s">
        <v>447</v>
      </c>
      <c r="L1610" s="49">
        <v>2067625.2439999997</v>
      </c>
      <c r="M1610" s="147">
        <v>44255.769</v>
      </c>
      <c r="N1610" s="147">
        <f t="shared" si="166"/>
        <v>2111881.0129999998</v>
      </c>
      <c r="O1610" s="147">
        <v>772.28</v>
      </c>
      <c r="P1610" s="147">
        <v>16.53</v>
      </c>
      <c r="Q1610" s="146"/>
      <c r="R1610" s="89"/>
      <c r="S1610" s="146" t="s">
        <v>37</v>
      </c>
      <c r="T1610" s="146" t="s">
        <v>265</v>
      </c>
      <c r="U1610" s="96" t="s">
        <v>589</v>
      </c>
    </row>
    <row r="1611" spans="1:24" ht="56.25" x14ac:dyDescent="0.3">
      <c r="C1611" s="144">
        <v>165</v>
      </c>
      <c r="D1611" s="145" t="s">
        <v>593</v>
      </c>
      <c r="E1611" s="144">
        <v>1992</v>
      </c>
      <c r="F1611" s="144"/>
      <c r="G1611" s="144" t="s">
        <v>83</v>
      </c>
      <c r="H1611" s="144">
        <v>9</v>
      </c>
      <c r="I1611" s="142">
        <v>11114.9</v>
      </c>
      <c r="J1611" s="142">
        <v>8385.4</v>
      </c>
      <c r="K1611" s="145" t="s">
        <v>447</v>
      </c>
      <c r="L1611" s="49">
        <v>8480792.8199999984</v>
      </c>
      <c r="M1611" s="147">
        <v>181524.19499999998</v>
      </c>
      <c r="N1611" s="147">
        <f t="shared" si="166"/>
        <v>8662317.0149999987</v>
      </c>
      <c r="O1611" s="142">
        <v>772.28</v>
      </c>
      <c r="P1611" s="147">
        <v>16.53</v>
      </c>
      <c r="Q1611" s="146"/>
      <c r="R1611" s="89"/>
      <c r="S1611" s="146" t="s">
        <v>37</v>
      </c>
      <c r="T1611" s="146" t="s">
        <v>265</v>
      </c>
      <c r="U1611" s="96" t="s">
        <v>589</v>
      </c>
    </row>
    <row r="1612" spans="1:24" x14ac:dyDescent="0.3">
      <c r="C1612" s="144"/>
      <c r="D1612" s="63"/>
      <c r="E1612" s="144"/>
      <c r="F1612" s="144"/>
      <c r="G1612" s="144"/>
      <c r="H1612" s="144"/>
      <c r="I1612" s="142"/>
      <c r="J1612" s="142"/>
      <c r="K1612" s="145"/>
      <c r="L1612" s="142"/>
      <c r="M1612" s="144"/>
      <c r="N1612" s="146"/>
      <c r="O1612" s="147"/>
      <c r="P1612" s="28"/>
      <c r="Q1612" s="24"/>
      <c r="R1612" s="24"/>
      <c r="S1612" s="146"/>
      <c r="T1612" s="146"/>
    </row>
    <row r="1613" spans="1:24" s="61" customFormat="1" x14ac:dyDescent="0.3">
      <c r="A1613" s="133"/>
      <c r="B1613" s="1">
        <f>C1630+C1638+C1656+C1662+C1678+C1764+C1778+C1784+C1819+C1828+C1837+C1839+C1870+C1895+C1902+C1928+C1933+C1941+C2039+C1952</f>
        <v>320</v>
      </c>
      <c r="C1613" s="32"/>
      <c r="D1613" s="62" t="s">
        <v>594</v>
      </c>
      <c r="E1613" s="32"/>
      <c r="F1613" s="32"/>
      <c r="G1613" s="32"/>
      <c r="H1613" s="26"/>
      <c r="I1613" s="26"/>
      <c r="J1613" s="32"/>
      <c r="K1613" s="27"/>
      <c r="L1613" s="30">
        <f>L1614+L1954</f>
        <v>256725770.02781993</v>
      </c>
      <c r="M1613" s="30">
        <f>M1614+M1954</f>
        <v>17139002.417600002</v>
      </c>
      <c r="N1613" s="30">
        <f>N1614+N1954</f>
        <v>273864772.44541991</v>
      </c>
      <c r="O1613" s="28"/>
      <c r="P1613" s="24"/>
      <c r="Q1613" s="24"/>
      <c r="R1613" s="24"/>
      <c r="S1613" s="24"/>
      <c r="T1613" s="47"/>
    </row>
    <row r="1614" spans="1:24" s="61" customFormat="1" x14ac:dyDescent="0.3">
      <c r="A1614" s="133"/>
      <c r="B1614" s="1"/>
      <c r="C1614" s="32"/>
      <c r="D1614" s="62" t="s">
        <v>31</v>
      </c>
      <c r="E1614" s="32"/>
      <c r="F1614" s="32"/>
      <c r="G1614" s="32"/>
      <c r="H1614" s="26"/>
      <c r="I1614" s="32"/>
      <c r="J1614" s="26"/>
      <c r="K1614" s="32"/>
      <c r="L1614" s="30">
        <f>L1615+L1631+L1639+L1657+L1663+L1679+L1765+L1779+L1785+L1820+L1829+L1838+L1840+L1871+L1896+L1903+L1929+L1934+L1942</f>
        <v>165800275.51579997</v>
      </c>
      <c r="M1614" s="30">
        <f>M1615+M1631+M1639+M1657+M1663+M1679+M1765+M1779+M1785+M1820+M1829+M1838+M1840+M1871+M1896+M1903+M1929+M1934+M1942</f>
        <v>11276144.2246</v>
      </c>
      <c r="N1614" s="30">
        <f>N1615+N1631+N1639+N1657+N1663+N1679+N1765+N1779+N1785+N1820+N1829+N1838+N1840+N1871+N1896+N1903+N1929+N1934+N1942</f>
        <v>177076419.74039996</v>
      </c>
      <c r="O1614" s="24"/>
      <c r="P1614" s="24"/>
      <c r="Q1614" s="24"/>
      <c r="R1614" s="24"/>
      <c r="S1614" s="47"/>
      <c r="T1614" s="47"/>
    </row>
    <row r="1615" spans="1:24" s="61" customFormat="1" x14ac:dyDescent="0.3">
      <c r="A1615" s="133"/>
      <c r="B1615" s="1"/>
      <c r="C1615" s="32"/>
      <c r="D1615" s="62" t="s">
        <v>32</v>
      </c>
      <c r="E1615" s="32"/>
      <c r="F1615" s="32"/>
      <c r="G1615" s="32"/>
      <c r="H1615" s="26"/>
      <c r="I1615" s="32"/>
      <c r="J1615" s="26"/>
      <c r="K1615" s="32"/>
      <c r="L1615" s="30">
        <f>SUM(L1616:L1630)</f>
        <v>2164968.4240000001</v>
      </c>
      <c r="M1615" s="30">
        <f>SUM(M1616:M1630)</f>
        <v>178391.68250000002</v>
      </c>
      <c r="N1615" s="30">
        <f>SUM(N1616:N1630)</f>
        <v>2343360.1065000002</v>
      </c>
      <c r="O1615" s="24"/>
      <c r="P1615" s="24"/>
      <c r="Q1615" s="24"/>
      <c r="R1615" s="24"/>
      <c r="S1615" s="24"/>
      <c r="T1615" s="47"/>
      <c r="U1615" s="97"/>
      <c r="V1615" s="97"/>
      <c r="W1615" s="97"/>
    </row>
    <row r="1616" spans="1:24" ht="37.5" x14ac:dyDescent="0.3">
      <c r="C1616" s="144">
        <v>1</v>
      </c>
      <c r="D1616" s="63" t="s">
        <v>595</v>
      </c>
      <c r="E1616" s="144">
        <v>1986</v>
      </c>
      <c r="F1616" s="144"/>
      <c r="G1616" s="144" t="s">
        <v>34</v>
      </c>
      <c r="H1616" s="144">
        <v>2</v>
      </c>
      <c r="I1616" s="144">
        <v>1902.5</v>
      </c>
      <c r="J1616" s="142">
        <v>879.9</v>
      </c>
      <c r="K1616" s="145" t="s">
        <v>42</v>
      </c>
      <c r="L1616" s="147">
        <f>I1616*O1616</f>
        <v>291729.35000000003</v>
      </c>
      <c r="M1616" s="147">
        <f>I1616*P1616</f>
        <v>28918</v>
      </c>
      <c r="N1616" s="147">
        <f t="shared" ref="N1616:N1630" si="168">L1616+M1616</f>
        <v>320647.35000000003</v>
      </c>
      <c r="O1616" s="146">
        <v>153.34</v>
      </c>
      <c r="P1616" s="146">
        <v>15.2</v>
      </c>
      <c r="Q1616" s="146"/>
      <c r="R1616" s="146"/>
      <c r="S1616" s="146" t="s">
        <v>265</v>
      </c>
      <c r="T1616" s="146" t="s">
        <v>596</v>
      </c>
      <c r="U1616" s="96" t="s">
        <v>589</v>
      </c>
      <c r="V1616" s="98"/>
      <c r="W1616" s="99"/>
      <c r="X1616" s="99"/>
    </row>
    <row r="1617" spans="1:24" ht="37.5" x14ac:dyDescent="0.3">
      <c r="C1617" s="144">
        <v>2</v>
      </c>
      <c r="D1617" s="63" t="s">
        <v>597</v>
      </c>
      <c r="E1617" s="144">
        <v>1983</v>
      </c>
      <c r="F1617" s="144"/>
      <c r="G1617" s="144" t="s">
        <v>34</v>
      </c>
      <c r="H1617" s="144">
        <v>2</v>
      </c>
      <c r="I1617" s="144">
        <v>1738.3</v>
      </c>
      <c r="J1617" s="142">
        <v>835.3</v>
      </c>
      <c r="K1617" s="145" t="s">
        <v>42</v>
      </c>
      <c r="L1617" s="147">
        <f>I1617*O1617</f>
        <v>266550.92200000002</v>
      </c>
      <c r="M1617" s="147">
        <f>I1617*P1617</f>
        <v>26422.16</v>
      </c>
      <c r="N1617" s="147">
        <f t="shared" si="168"/>
        <v>292973.08199999999</v>
      </c>
      <c r="O1617" s="146">
        <v>153.34</v>
      </c>
      <c r="P1617" s="146">
        <v>15.2</v>
      </c>
      <c r="Q1617" s="146"/>
      <c r="R1617" s="146"/>
      <c r="S1617" s="146" t="s">
        <v>265</v>
      </c>
      <c r="T1617" s="146" t="s">
        <v>596</v>
      </c>
      <c r="U1617" s="96" t="s">
        <v>589</v>
      </c>
      <c r="V1617" s="98"/>
      <c r="W1617" s="99"/>
      <c r="X1617" s="99"/>
    </row>
    <row r="1618" spans="1:24" ht="37.5" x14ac:dyDescent="0.3">
      <c r="C1618" s="144">
        <v>3</v>
      </c>
      <c r="D1618" s="63" t="s">
        <v>598</v>
      </c>
      <c r="E1618" s="144">
        <v>1967</v>
      </c>
      <c r="F1618" s="144"/>
      <c r="G1618" s="144" t="s">
        <v>63</v>
      </c>
      <c r="H1618" s="144">
        <v>2</v>
      </c>
      <c r="I1618" s="144">
        <v>522</v>
      </c>
      <c r="J1618" s="142">
        <v>348</v>
      </c>
      <c r="K1618" s="145" t="s">
        <v>42</v>
      </c>
      <c r="L1618" s="147">
        <f>I1618*O1618</f>
        <v>87414.12000000001</v>
      </c>
      <c r="M1618" s="147">
        <f>I1618*P1618</f>
        <v>7965.72</v>
      </c>
      <c r="N1618" s="147">
        <f t="shared" si="168"/>
        <v>95379.840000000011</v>
      </c>
      <c r="O1618" s="146">
        <v>167.46</v>
      </c>
      <c r="P1618" s="146">
        <v>15.26</v>
      </c>
      <c r="Q1618" s="146"/>
      <c r="R1618" s="146"/>
      <c r="S1618" s="146" t="s">
        <v>265</v>
      </c>
      <c r="T1618" s="146" t="s">
        <v>596</v>
      </c>
      <c r="U1618" s="96" t="s">
        <v>589</v>
      </c>
      <c r="V1618" s="98"/>
      <c r="W1618" s="99"/>
      <c r="X1618" s="99"/>
    </row>
    <row r="1619" spans="1:24" x14ac:dyDescent="0.3">
      <c r="C1619" s="144"/>
      <c r="D1619" s="63"/>
      <c r="E1619" s="144"/>
      <c r="F1619" s="144"/>
      <c r="G1619" s="144"/>
      <c r="H1619" s="144"/>
      <c r="I1619" s="144"/>
      <c r="J1619" s="142"/>
      <c r="K1619" s="145" t="s">
        <v>229</v>
      </c>
      <c r="L1619" s="147">
        <f>I1618*O1619</f>
        <v>581581.08000000007</v>
      </c>
      <c r="M1619" s="147">
        <f>I1618*P1619</f>
        <v>18541.440000000002</v>
      </c>
      <c r="N1619" s="147">
        <f t="shared" si="168"/>
        <v>600122.52</v>
      </c>
      <c r="O1619" s="146">
        <v>1114.1400000000001</v>
      </c>
      <c r="P1619" s="146">
        <v>35.520000000000003</v>
      </c>
      <c r="Q1619" s="146"/>
      <c r="R1619" s="146"/>
      <c r="S1619" s="146" t="s">
        <v>265</v>
      </c>
      <c r="T1619" s="146" t="s">
        <v>596</v>
      </c>
      <c r="U1619" s="96"/>
      <c r="V1619" s="98"/>
      <c r="W1619" s="99"/>
      <c r="X1619" s="99"/>
    </row>
    <row r="1620" spans="1:24" ht="37.5" x14ac:dyDescent="0.3">
      <c r="C1620" s="144"/>
      <c r="D1620" s="63"/>
      <c r="E1620" s="144"/>
      <c r="F1620" s="144"/>
      <c r="G1620" s="144"/>
      <c r="H1620" s="144"/>
      <c r="I1620" s="144"/>
      <c r="J1620" s="142"/>
      <c r="K1620" s="145" t="s">
        <v>45</v>
      </c>
      <c r="L1620" s="147">
        <f>I1618*O1620</f>
        <v>223499.52000000002</v>
      </c>
      <c r="M1620" s="147">
        <f>I1618*P1620</f>
        <v>9161.1</v>
      </c>
      <c r="N1620" s="147">
        <f t="shared" si="168"/>
        <v>232660.62000000002</v>
      </c>
      <c r="O1620" s="146">
        <v>428.16</v>
      </c>
      <c r="P1620" s="146">
        <v>17.55</v>
      </c>
      <c r="Q1620" s="146"/>
      <c r="R1620" s="146"/>
      <c r="S1620" s="146" t="s">
        <v>265</v>
      </c>
      <c r="T1620" s="146" t="s">
        <v>596</v>
      </c>
      <c r="U1620" s="96"/>
      <c r="V1620" s="98"/>
      <c r="W1620" s="99"/>
      <c r="X1620" s="99"/>
    </row>
    <row r="1621" spans="1:24" ht="37.5" x14ac:dyDescent="0.3">
      <c r="C1621" s="144">
        <v>4</v>
      </c>
      <c r="D1621" s="63" t="s">
        <v>599</v>
      </c>
      <c r="E1621" s="144">
        <v>1979</v>
      </c>
      <c r="F1621" s="144"/>
      <c r="G1621" s="144" t="s">
        <v>63</v>
      </c>
      <c r="H1621" s="144">
        <v>2</v>
      </c>
      <c r="I1621" s="144">
        <v>840.75</v>
      </c>
      <c r="J1621" s="142">
        <v>560.5</v>
      </c>
      <c r="K1621" s="145" t="s">
        <v>42</v>
      </c>
      <c r="L1621" s="147">
        <f t="shared" ref="L1621:L1630" si="169">I1621*O1621</f>
        <v>104791.08</v>
      </c>
      <c r="M1621" s="147">
        <f t="shared" ref="M1621:M1630" si="170">I1621*P1621</f>
        <v>12821.4375</v>
      </c>
      <c r="N1621" s="147">
        <f t="shared" si="168"/>
        <v>117612.5175</v>
      </c>
      <c r="O1621" s="146">
        <v>124.64</v>
      </c>
      <c r="P1621" s="146">
        <v>15.25</v>
      </c>
      <c r="Q1621" s="146"/>
      <c r="R1621" s="146"/>
      <c r="S1621" s="146" t="s">
        <v>265</v>
      </c>
      <c r="T1621" s="146" t="s">
        <v>596</v>
      </c>
      <c r="U1621" s="96" t="s">
        <v>600</v>
      </c>
      <c r="V1621" s="98"/>
      <c r="W1621" s="99"/>
      <c r="X1621" s="99"/>
    </row>
    <row r="1622" spans="1:24" ht="37.5" x14ac:dyDescent="0.3">
      <c r="C1622" s="144">
        <v>5</v>
      </c>
      <c r="D1622" s="63" t="s">
        <v>601</v>
      </c>
      <c r="E1622" s="144">
        <v>1967</v>
      </c>
      <c r="F1622" s="144"/>
      <c r="G1622" s="144" t="s">
        <v>63</v>
      </c>
      <c r="H1622" s="144">
        <v>2</v>
      </c>
      <c r="I1622" s="144">
        <v>436.8</v>
      </c>
      <c r="J1622" s="142">
        <v>291.2</v>
      </c>
      <c r="K1622" s="145" t="s">
        <v>42</v>
      </c>
      <c r="L1622" s="147">
        <f t="shared" si="169"/>
        <v>54442.752</v>
      </c>
      <c r="M1622" s="147">
        <f t="shared" si="170"/>
        <v>6661.2</v>
      </c>
      <c r="N1622" s="147">
        <f t="shared" si="168"/>
        <v>61103.951999999997</v>
      </c>
      <c r="O1622" s="146">
        <v>124.64</v>
      </c>
      <c r="P1622" s="146">
        <v>15.25</v>
      </c>
      <c r="Q1622" s="146"/>
      <c r="R1622" s="146"/>
      <c r="S1622" s="146" t="s">
        <v>265</v>
      </c>
      <c r="T1622" s="146" t="s">
        <v>596</v>
      </c>
      <c r="U1622" s="96" t="s">
        <v>600</v>
      </c>
      <c r="V1622" s="98"/>
      <c r="W1622" s="99"/>
      <c r="X1622" s="99"/>
    </row>
    <row r="1623" spans="1:24" ht="37.5" x14ac:dyDescent="0.3">
      <c r="C1623" s="144">
        <v>6</v>
      </c>
      <c r="D1623" s="63" t="s">
        <v>602</v>
      </c>
      <c r="E1623" s="144">
        <v>1968</v>
      </c>
      <c r="F1623" s="144"/>
      <c r="G1623" s="144" t="s">
        <v>63</v>
      </c>
      <c r="H1623" s="144">
        <v>2</v>
      </c>
      <c r="I1623" s="144">
        <v>515.70000000000005</v>
      </c>
      <c r="J1623" s="142">
        <v>343.8</v>
      </c>
      <c r="K1623" s="145" t="s">
        <v>42</v>
      </c>
      <c r="L1623" s="147">
        <f t="shared" si="169"/>
        <v>64276.848000000005</v>
      </c>
      <c r="M1623" s="147">
        <f t="shared" si="170"/>
        <v>7864.4250000000011</v>
      </c>
      <c r="N1623" s="147">
        <f t="shared" si="168"/>
        <v>72141.273000000001</v>
      </c>
      <c r="O1623" s="146">
        <v>124.64</v>
      </c>
      <c r="P1623" s="146">
        <v>15.25</v>
      </c>
      <c r="Q1623" s="146"/>
      <c r="R1623" s="146"/>
      <c r="S1623" s="146" t="s">
        <v>265</v>
      </c>
      <c r="T1623" s="146" t="s">
        <v>596</v>
      </c>
      <c r="U1623" s="96" t="s">
        <v>600</v>
      </c>
      <c r="V1623" s="98"/>
      <c r="W1623" s="99"/>
      <c r="X1623" s="99"/>
    </row>
    <row r="1624" spans="1:24" ht="37.5" x14ac:dyDescent="0.3">
      <c r="C1624" s="144">
        <v>7</v>
      </c>
      <c r="D1624" s="63" t="s">
        <v>603</v>
      </c>
      <c r="E1624" s="144">
        <v>1966</v>
      </c>
      <c r="F1624" s="144"/>
      <c r="G1624" s="144" t="s">
        <v>63</v>
      </c>
      <c r="H1624" s="144">
        <v>2</v>
      </c>
      <c r="I1624" s="144">
        <v>498.6</v>
      </c>
      <c r="J1624" s="142">
        <v>332.4</v>
      </c>
      <c r="K1624" s="145" t="s">
        <v>42</v>
      </c>
      <c r="L1624" s="147">
        <f t="shared" si="169"/>
        <v>62145.504000000001</v>
      </c>
      <c r="M1624" s="147">
        <f t="shared" si="170"/>
        <v>7603.6500000000005</v>
      </c>
      <c r="N1624" s="147">
        <f t="shared" si="168"/>
        <v>69749.153999999995</v>
      </c>
      <c r="O1624" s="146">
        <v>124.64</v>
      </c>
      <c r="P1624" s="146">
        <v>15.25</v>
      </c>
      <c r="Q1624" s="146"/>
      <c r="R1624" s="146"/>
      <c r="S1624" s="146" t="s">
        <v>265</v>
      </c>
      <c r="T1624" s="146" t="s">
        <v>596</v>
      </c>
      <c r="U1624" s="96" t="s">
        <v>600</v>
      </c>
      <c r="V1624" s="98"/>
      <c r="W1624" s="99"/>
      <c r="X1624" s="99"/>
    </row>
    <row r="1625" spans="1:24" ht="37.5" x14ac:dyDescent="0.3">
      <c r="C1625" s="144">
        <v>8</v>
      </c>
      <c r="D1625" s="63" t="s">
        <v>604</v>
      </c>
      <c r="E1625" s="144">
        <v>1969</v>
      </c>
      <c r="F1625" s="144"/>
      <c r="G1625" s="144" t="s">
        <v>63</v>
      </c>
      <c r="H1625" s="144">
        <v>2</v>
      </c>
      <c r="I1625" s="144">
        <v>437.4</v>
      </c>
      <c r="J1625" s="142">
        <v>291.60000000000002</v>
      </c>
      <c r="K1625" s="145" t="s">
        <v>42</v>
      </c>
      <c r="L1625" s="147">
        <f t="shared" si="169"/>
        <v>54517.536</v>
      </c>
      <c r="M1625" s="147">
        <f t="shared" si="170"/>
        <v>6670.3499999999995</v>
      </c>
      <c r="N1625" s="147">
        <f t="shared" si="168"/>
        <v>61187.885999999999</v>
      </c>
      <c r="O1625" s="146">
        <v>124.64</v>
      </c>
      <c r="P1625" s="146">
        <v>15.25</v>
      </c>
      <c r="Q1625" s="146"/>
      <c r="R1625" s="146"/>
      <c r="S1625" s="146" t="s">
        <v>265</v>
      </c>
      <c r="T1625" s="146" t="s">
        <v>596</v>
      </c>
      <c r="U1625" s="96" t="s">
        <v>600</v>
      </c>
      <c r="V1625" s="98"/>
      <c r="W1625" s="99"/>
      <c r="X1625" s="99"/>
    </row>
    <row r="1626" spans="1:24" ht="37.5" x14ac:dyDescent="0.3">
      <c r="C1626" s="144">
        <v>9</v>
      </c>
      <c r="D1626" s="63" t="s">
        <v>605</v>
      </c>
      <c r="E1626" s="144">
        <v>1965</v>
      </c>
      <c r="F1626" s="144"/>
      <c r="G1626" s="144" t="s">
        <v>63</v>
      </c>
      <c r="H1626" s="144">
        <v>2</v>
      </c>
      <c r="I1626" s="144">
        <v>490.05</v>
      </c>
      <c r="J1626" s="142">
        <v>326.7</v>
      </c>
      <c r="K1626" s="145" t="s">
        <v>42</v>
      </c>
      <c r="L1626" s="147">
        <f t="shared" si="169"/>
        <v>61079.832000000002</v>
      </c>
      <c r="M1626" s="147">
        <f t="shared" si="170"/>
        <v>7473.2624999999998</v>
      </c>
      <c r="N1626" s="147">
        <f t="shared" si="168"/>
        <v>68553.094500000007</v>
      </c>
      <c r="O1626" s="146">
        <v>124.64</v>
      </c>
      <c r="P1626" s="146">
        <v>15.25</v>
      </c>
      <c r="Q1626" s="146"/>
      <c r="R1626" s="146"/>
      <c r="S1626" s="146" t="s">
        <v>265</v>
      </c>
      <c r="T1626" s="146" t="s">
        <v>596</v>
      </c>
      <c r="U1626" s="96" t="s">
        <v>600</v>
      </c>
      <c r="V1626" s="98"/>
      <c r="W1626" s="99"/>
      <c r="X1626" s="99"/>
    </row>
    <row r="1627" spans="1:24" ht="37.5" x14ac:dyDescent="0.3">
      <c r="C1627" s="144">
        <v>10</v>
      </c>
      <c r="D1627" s="63" t="s">
        <v>606</v>
      </c>
      <c r="E1627" s="144">
        <v>1969</v>
      </c>
      <c r="F1627" s="144"/>
      <c r="G1627" s="144" t="s">
        <v>63</v>
      </c>
      <c r="H1627" s="144">
        <v>2</v>
      </c>
      <c r="I1627" s="144">
        <v>383.85</v>
      </c>
      <c r="J1627" s="142">
        <v>255.9</v>
      </c>
      <c r="K1627" s="145" t="s">
        <v>42</v>
      </c>
      <c r="L1627" s="147">
        <f t="shared" si="169"/>
        <v>47843.064000000006</v>
      </c>
      <c r="M1627" s="147">
        <f t="shared" si="170"/>
        <v>5853.7125000000005</v>
      </c>
      <c r="N1627" s="147">
        <f t="shared" si="168"/>
        <v>53696.776500000007</v>
      </c>
      <c r="O1627" s="146">
        <v>124.64</v>
      </c>
      <c r="P1627" s="146">
        <v>15.25</v>
      </c>
      <c r="Q1627" s="146"/>
      <c r="R1627" s="146"/>
      <c r="S1627" s="146" t="s">
        <v>265</v>
      </c>
      <c r="T1627" s="146" t="s">
        <v>596</v>
      </c>
      <c r="U1627" s="96" t="s">
        <v>600</v>
      </c>
      <c r="V1627" s="98"/>
      <c r="W1627" s="99"/>
      <c r="X1627" s="99"/>
    </row>
    <row r="1628" spans="1:24" ht="37.5" x14ac:dyDescent="0.3">
      <c r="C1628" s="144">
        <v>11</v>
      </c>
      <c r="D1628" s="63" t="s">
        <v>607</v>
      </c>
      <c r="E1628" s="144">
        <v>1985</v>
      </c>
      <c r="F1628" s="144"/>
      <c r="G1628" s="144" t="s">
        <v>63</v>
      </c>
      <c r="H1628" s="144">
        <v>2</v>
      </c>
      <c r="I1628" s="144">
        <v>827.7</v>
      </c>
      <c r="J1628" s="142">
        <v>522.1</v>
      </c>
      <c r="K1628" s="145" t="s">
        <v>42</v>
      </c>
      <c r="L1628" s="147">
        <f t="shared" si="169"/>
        <v>103164.52800000001</v>
      </c>
      <c r="M1628" s="147">
        <f t="shared" si="170"/>
        <v>12622.425000000001</v>
      </c>
      <c r="N1628" s="147">
        <f t="shared" si="168"/>
        <v>115786.95300000001</v>
      </c>
      <c r="O1628" s="146">
        <v>124.64</v>
      </c>
      <c r="P1628" s="146">
        <v>15.25</v>
      </c>
      <c r="Q1628" s="146"/>
      <c r="R1628" s="146"/>
      <c r="S1628" s="146" t="s">
        <v>265</v>
      </c>
      <c r="T1628" s="146" t="s">
        <v>596</v>
      </c>
      <c r="U1628" s="96"/>
      <c r="V1628" s="98"/>
      <c r="W1628" s="99"/>
      <c r="X1628" s="99"/>
    </row>
    <row r="1629" spans="1:24" ht="37.5" x14ac:dyDescent="0.3">
      <c r="C1629" s="144">
        <v>12</v>
      </c>
      <c r="D1629" s="63" t="s">
        <v>608</v>
      </c>
      <c r="E1629" s="144">
        <v>1980</v>
      </c>
      <c r="F1629" s="144"/>
      <c r="G1629" s="144" t="s">
        <v>63</v>
      </c>
      <c r="H1629" s="144">
        <v>2</v>
      </c>
      <c r="I1629" s="144">
        <v>646.9</v>
      </c>
      <c r="J1629" s="142">
        <v>407.5</v>
      </c>
      <c r="K1629" s="145" t="s">
        <v>42</v>
      </c>
      <c r="L1629" s="147">
        <f t="shared" si="169"/>
        <v>80629.615999999995</v>
      </c>
      <c r="M1629" s="147">
        <f t="shared" si="170"/>
        <v>9865.2250000000004</v>
      </c>
      <c r="N1629" s="147">
        <f t="shared" si="168"/>
        <v>90494.841</v>
      </c>
      <c r="O1629" s="146">
        <v>124.64</v>
      </c>
      <c r="P1629" s="146">
        <v>15.25</v>
      </c>
      <c r="Q1629" s="146"/>
      <c r="R1629" s="146"/>
      <c r="S1629" s="146" t="s">
        <v>265</v>
      </c>
      <c r="T1629" s="146" t="s">
        <v>596</v>
      </c>
      <c r="U1629" s="96"/>
      <c r="V1629" s="98"/>
      <c r="W1629" s="99"/>
      <c r="X1629" s="99"/>
    </row>
    <row r="1630" spans="1:24" s="61" customFormat="1" ht="37.5" x14ac:dyDescent="0.3">
      <c r="A1630" s="133"/>
      <c r="B1630" s="1"/>
      <c r="C1630" s="144">
        <v>13</v>
      </c>
      <c r="D1630" s="63" t="s">
        <v>609</v>
      </c>
      <c r="E1630" s="144">
        <v>1981</v>
      </c>
      <c r="F1630" s="144"/>
      <c r="G1630" s="144" t="s">
        <v>63</v>
      </c>
      <c r="H1630" s="144">
        <v>2</v>
      </c>
      <c r="I1630" s="144">
        <v>652.29999999999995</v>
      </c>
      <c r="J1630" s="142">
        <v>414.2</v>
      </c>
      <c r="K1630" s="145" t="s">
        <v>42</v>
      </c>
      <c r="L1630" s="147">
        <f t="shared" si="169"/>
        <v>81302.671999999991</v>
      </c>
      <c r="M1630" s="147">
        <f t="shared" si="170"/>
        <v>9947.5749999999989</v>
      </c>
      <c r="N1630" s="147">
        <f t="shared" si="168"/>
        <v>91250.246999999988</v>
      </c>
      <c r="O1630" s="146">
        <v>124.64</v>
      </c>
      <c r="P1630" s="146">
        <v>15.25</v>
      </c>
      <c r="Q1630" s="146"/>
      <c r="R1630" s="146"/>
      <c r="S1630" s="146" t="s">
        <v>265</v>
      </c>
      <c r="T1630" s="146" t="s">
        <v>596</v>
      </c>
      <c r="U1630" s="100"/>
      <c r="V1630" s="100"/>
      <c r="W1630" s="97"/>
      <c r="X1630" s="97"/>
    </row>
    <row r="1631" spans="1:24" s="61" customFormat="1" x14ac:dyDescent="0.3">
      <c r="A1631" s="133"/>
      <c r="B1631" s="1"/>
      <c r="C1631" s="32"/>
      <c r="D1631" s="62" t="s">
        <v>46</v>
      </c>
      <c r="E1631" s="32"/>
      <c r="F1631" s="32"/>
      <c r="G1631" s="32"/>
      <c r="H1631" s="32"/>
      <c r="I1631" s="32"/>
      <c r="J1631" s="26"/>
      <c r="K1631" s="25"/>
      <c r="L1631" s="30">
        <f>SUM(L1632:L1638)</f>
        <v>2713440.3755000001</v>
      </c>
      <c r="M1631" s="30">
        <f>SUM(M1632:M1638)</f>
        <v>176326.33059999999</v>
      </c>
      <c r="N1631" s="30">
        <f>SUM(N1632:N1638)</f>
        <v>2889766.7061000001</v>
      </c>
      <c r="O1631" s="24"/>
      <c r="P1631" s="24"/>
      <c r="Q1631" s="24"/>
      <c r="R1631" s="24"/>
      <c r="S1631" s="146"/>
      <c r="T1631" s="146"/>
      <c r="U1631" s="101"/>
      <c r="V1631" s="100"/>
      <c r="W1631" s="97"/>
      <c r="X1631" s="97"/>
    </row>
    <row r="1632" spans="1:24" ht="37.5" x14ac:dyDescent="0.3">
      <c r="C1632" s="144">
        <v>1</v>
      </c>
      <c r="D1632" s="63" t="s">
        <v>610</v>
      </c>
      <c r="E1632" s="144">
        <v>1974</v>
      </c>
      <c r="F1632" s="144"/>
      <c r="G1632" s="144" t="s">
        <v>34</v>
      </c>
      <c r="H1632" s="144">
        <v>2</v>
      </c>
      <c r="I1632" s="144">
        <v>983.1</v>
      </c>
      <c r="J1632" s="142">
        <v>403.43</v>
      </c>
      <c r="K1632" s="145" t="s">
        <v>42</v>
      </c>
      <c r="L1632" s="147">
        <f>I1632*O1632</f>
        <v>150748.554</v>
      </c>
      <c r="M1632" s="147">
        <f>I1632*P1632</f>
        <v>14943.119999999999</v>
      </c>
      <c r="N1632" s="147">
        <f t="shared" ref="N1632:N1638" si="171">L1632+M1632</f>
        <v>165691.674</v>
      </c>
      <c r="O1632" s="146">
        <v>153.34</v>
      </c>
      <c r="P1632" s="146">
        <v>15.2</v>
      </c>
      <c r="Q1632" s="146"/>
      <c r="R1632" s="146"/>
      <c r="S1632" s="146" t="s">
        <v>265</v>
      </c>
      <c r="T1632" s="146" t="s">
        <v>596</v>
      </c>
      <c r="U1632" s="96" t="s">
        <v>600</v>
      </c>
      <c r="V1632" s="98"/>
      <c r="W1632" s="99"/>
      <c r="X1632" s="99"/>
    </row>
    <row r="1633" spans="1:24" ht="37.5" x14ac:dyDescent="0.3">
      <c r="C1633" s="144"/>
      <c r="D1633" s="63"/>
      <c r="E1633" s="144"/>
      <c r="F1633" s="144"/>
      <c r="G1633" s="144"/>
      <c r="H1633" s="144"/>
      <c r="I1633" s="144"/>
      <c r="J1633" s="142"/>
      <c r="K1633" s="145" t="s">
        <v>45</v>
      </c>
      <c r="L1633" s="147">
        <f>I1632*O1633</f>
        <v>438767.36100000003</v>
      </c>
      <c r="M1633" s="147">
        <f>I1632*P1633</f>
        <v>17636.814000000002</v>
      </c>
      <c r="N1633" s="147">
        <f t="shared" si="171"/>
        <v>456404.17500000005</v>
      </c>
      <c r="O1633" s="146">
        <v>446.31</v>
      </c>
      <c r="P1633" s="146">
        <v>17.940000000000001</v>
      </c>
      <c r="Q1633" s="146"/>
      <c r="R1633" s="146"/>
      <c r="S1633" s="146" t="s">
        <v>265</v>
      </c>
      <c r="T1633" s="146" t="s">
        <v>596</v>
      </c>
      <c r="U1633" s="96"/>
      <c r="V1633" s="98"/>
      <c r="W1633" s="99"/>
      <c r="X1633" s="99"/>
    </row>
    <row r="1634" spans="1:24" x14ac:dyDescent="0.3">
      <c r="C1634" s="144"/>
      <c r="D1634" s="63"/>
      <c r="E1634" s="144"/>
      <c r="F1634" s="144"/>
      <c r="G1634" s="144"/>
      <c r="H1634" s="144"/>
      <c r="I1634" s="144"/>
      <c r="J1634" s="142"/>
      <c r="K1634" s="145" t="s">
        <v>229</v>
      </c>
      <c r="L1634" s="147">
        <f>I1632*O1634</f>
        <v>1050599.6460000002</v>
      </c>
      <c r="M1634" s="147">
        <f>I1632*P1634</f>
        <v>38527.688999999998</v>
      </c>
      <c r="N1634" s="147">
        <f t="shared" si="171"/>
        <v>1089127.3350000002</v>
      </c>
      <c r="O1634" s="146">
        <v>1068.6600000000001</v>
      </c>
      <c r="P1634" s="146">
        <v>39.19</v>
      </c>
      <c r="Q1634" s="146"/>
      <c r="R1634" s="146"/>
      <c r="S1634" s="146" t="s">
        <v>265</v>
      </c>
      <c r="T1634" s="146" t="s">
        <v>596</v>
      </c>
      <c r="U1634" s="96"/>
      <c r="V1634" s="98"/>
      <c r="W1634" s="99"/>
      <c r="X1634" s="99"/>
    </row>
    <row r="1635" spans="1:24" ht="37.5" x14ac:dyDescent="0.3">
      <c r="C1635" s="144">
        <v>2</v>
      </c>
      <c r="D1635" s="63" t="s">
        <v>611</v>
      </c>
      <c r="E1635" s="144">
        <v>1989</v>
      </c>
      <c r="F1635" s="144"/>
      <c r="G1635" s="144" t="s">
        <v>63</v>
      </c>
      <c r="H1635" s="144">
        <v>2</v>
      </c>
      <c r="I1635" s="144">
        <v>1738.62</v>
      </c>
      <c r="J1635" s="142">
        <v>735.7</v>
      </c>
      <c r="K1635" s="145" t="s">
        <v>42</v>
      </c>
      <c r="L1635" s="147">
        <f>I1635*O1635</f>
        <v>271607.21639999998</v>
      </c>
      <c r="M1635" s="147">
        <f>I1635*P1635</f>
        <v>26531.341199999999</v>
      </c>
      <c r="N1635" s="147">
        <f t="shared" si="171"/>
        <v>298138.5576</v>
      </c>
      <c r="O1635" s="146">
        <v>156.22</v>
      </c>
      <c r="P1635" s="146">
        <v>15.26</v>
      </c>
      <c r="Q1635" s="146"/>
      <c r="R1635" s="146"/>
      <c r="S1635" s="146" t="s">
        <v>265</v>
      </c>
      <c r="T1635" s="146" t="s">
        <v>596</v>
      </c>
      <c r="U1635" s="96" t="s">
        <v>600</v>
      </c>
      <c r="V1635" s="98"/>
      <c r="W1635" s="99"/>
      <c r="X1635" s="99"/>
    </row>
    <row r="1636" spans="1:24" ht="37.5" x14ac:dyDescent="0.3">
      <c r="C1636" s="144">
        <v>3</v>
      </c>
      <c r="D1636" s="63" t="s">
        <v>612</v>
      </c>
      <c r="E1636" s="144">
        <v>1976</v>
      </c>
      <c r="F1636" s="144"/>
      <c r="G1636" s="144" t="s">
        <v>34</v>
      </c>
      <c r="H1636" s="144">
        <v>2</v>
      </c>
      <c r="I1636" s="144">
        <v>1679.61</v>
      </c>
      <c r="J1636" s="142">
        <v>739.61</v>
      </c>
      <c r="K1636" s="145" t="s">
        <v>42</v>
      </c>
      <c r="L1636" s="147">
        <f>I1636*O1636</f>
        <v>257534.60130000001</v>
      </c>
      <c r="M1636" s="147">
        <f>I1636*P1636</f>
        <v>25530.071999999996</v>
      </c>
      <c r="N1636" s="147">
        <f t="shared" si="171"/>
        <v>283064.67330000002</v>
      </c>
      <c r="O1636" s="146">
        <v>153.33000000000001</v>
      </c>
      <c r="P1636" s="146">
        <v>15.2</v>
      </c>
      <c r="Q1636" s="146"/>
      <c r="R1636" s="146"/>
      <c r="S1636" s="146" t="s">
        <v>265</v>
      </c>
      <c r="T1636" s="146" t="s">
        <v>596</v>
      </c>
      <c r="U1636" s="96" t="s">
        <v>600</v>
      </c>
      <c r="V1636" s="98"/>
      <c r="W1636" s="99"/>
      <c r="X1636" s="99"/>
    </row>
    <row r="1637" spans="1:24" ht="37.5" x14ac:dyDescent="0.3">
      <c r="C1637" s="144">
        <v>4</v>
      </c>
      <c r="D1637" s="63" t="s">
        <v>613</v>
      </c>
      <c r="E1637" s="144">
        <v>1989</v>
      </c>
      <c r="F1637" s="144"/>
      <c r="G1637" s="144" t="s">
        <v>63</v>
      </c>
      <c r="H1637" s="144">
        <v>2</v>
      </c>
      <c r="I1637" s="144">
        <v>1750.12</v>
      </c>
      <c r="J1637" s="64">
        <v>735.94</v>
      </c>
      <c r="K1637" s="64" t="s">
        <v>42</v>
      </c>
      <c r="L1637" s="147">
        <f>I1637*O1637</f>
        <v>273403.7464</v>
      </c>
      <c r="M1637" s="147">
        <f>I1637*P1637</f>
        <v>26706.831199999997</v>
      </c>
      <c r="N1637" s="147">
        <f t="shared" si="171"/>
        <v>300110.57760000002</v>
      </c>
      <c r="O1637" s="146">
        <v>156.22</v>
      </c>
      <c r="P1637" s="146">
        <v>15.26</v>
      </c>
      <c r="Q1637" s="146"/>
      <c r="R1637" s="102"/>
      <c r="S1637" s="146" t="s">
        <v>265</v>
      </c>
      <c r="T1637" s="146" t="s">
        <v>596</v>
      </c>
      <c r="U1637" s="96" t="s">
        <v>600</v>
      </c>
      <c r="V1637" s="99"/>
      <c r="W1637" s="99"/>
    </row>
    <row r="1638" spans="1:24" s="61" customFormat="1" ht="37.5" x14ac:dyDescent="0.3">
      <c r="A1638" s="133"/>
      <c r="B1638" s="1"/>
      <c r="C1638" s="144">
        <v>5</v>
      </c>
      <c r="D1638" s="63" t="s">
        <v>614</v>
      </c>
      <c r="E1638" s="144">
        <v>1989</v>
      </c>
      <c r="F1638" s="144"/>
      <c r="G1638" s="144" t="s">
        <v>63</v>
      </c>
      <c r="H1638" s="144">
        <v>2</v>
      </c>
      <c r="I1638" s="144">
        <v>1733.32</v>
      </c>
      <c r="J1638" s="64">
        <v>718.2</v>
      </c>
      <c r="K1638" s="64" t="s">
        <v>42</v>
      </c>
      <c r="L1638" s="147">
        <f>I1638*O1638</f>
        <v>270779.25039999996</v>
      </c>
      <c r="M1638" s="147">
        <f>I1638*P1638</f>
        <v>26450.463199999998</v>
      </c>
      <c r="N1638" s="147">
        <f t="shared" si="171"/>
        <v>297229.71359999996</v>
      </c>
      <c r="O1638" s="146">
        <v>156.22</v>
      </c>
      <c r="P1638" s="146">
        <v>15.26</v>
      </c>
      <c r="Q1638" s="146"/>
      <c r="R1638" s="102"/>
      <c r="S1638" s="146" t="s">
        <v>265</v>
      </c>
      <c r="T1638" s="146" t="s">
        <v>596</v>
      </c>
      <c r="U1638" s="100" t="s">
        <v>600</v>
      </c>
      <c r="V1638" s="97"/>
      <c r="W1638" s="97"/>
    </row>
    <row r="1639" spans="1:24" s="61" customFormat="1" x14ac:dyDescent="0.3">
      <c r="A1639" s="133"/>
      <c r="B1639" s="1"/>
      <c r="C1639" s="32"/>
      <c r="D1639" s="62" t="s">
        <v>50</v>
      </c>
      <c r="E1639" s="32"/>
      <c r="F1639" s="32"/>
      <c r="G1639" s="32"/>
      <c r="H1639" s="32"/>
      <c r="I1639" s="32"/>
      <c r="J1639" s="27"/>
      <c r="K1639" s="27"/>
      <c r="L1639" s="30">
        <f>SUM(L1640:L1656)</f>
        <v>11986656.965399997</v>
      </c>
      <c r="M1639" s="30">
        <f>SUM(M1640:M1656)</f>
        <v>796837.32900000014</v>
      </c>
      <c r="N1639" s="30">
        <f>SUM(N1640:N1656)</f>
        <v>12783494.294400003</v>
      </c>
      <c r="O1639" s="24"/>
      <c r="P1639" s="24"/>
      <c r="Q1639" s="24"/>
      <c r="R1639" s="47"/>
      <c r="S1639" s="146"/>
      <c r="T1639" s="146"/>
      <c r="U1639" s="101"/>
      <c r="V1639" s="97"/>
      <c r="W1639" s="97"/>
    </row>
    <row r="1640" spans="1:24" ht="37.5" x14ac:dyDescent="0.3">
      <c r="C1640" s="144">
        <v>1</v>
      </c>
      <c r="D1640" s="63" t="s">
        <v>615</v>
      </c>
      <c r="E1640" s="144">
        <v>1963</v>
      </c>
      <c r="F1640" s="144"/>
      <c r="G1640" s="144" t="s">
        <v>34</v>
      </c>
      <c r="H1640" s="144">
        <v>2</v>
      </c>
      <c r="I1640" s="144">
        <v>1076.4000000000001</v>
      </c>
      <c r="J1640" s="64">
        <v>516.9</v>
      </c>
      <c r="K1640" s="64" t="s">
        <v>229</v>
      </c>
      <c r="L1640" s="147">
        <f t="shared" ref="L1640:L1648" si="172">I1640*O1640</f>
        <v>1150305.6240000003</v>
      </c>
      <c r="M1640" s="147">
        <f t="shared" ref="M1640:M1648" si="173">I1640*P1640</f>
        <v>42184.116000000002</v>
      </c>
      <c r="N1640" s="147">
        <f t="shared" ref="N1640:N1656" si="174">L1640+M1640</f>
        <v>1192489.7400000002</v>
      </c>
      <c r="O1640" s="146">
        <v>1068.6600000000001</v>
      </c>
      <c r="P1640" s="146">
        <v>39.19</v>
      </c>
      <c r="Q1640" s="146"/>
      <c r="R1640" s="102"/>
      <c r="S1640" s="146" t="s">
        <v>265</v>
      </c>
      <c r="T1640" s="146" t="s">
        <v>596</v>
      </c>
      <c r="U1640" s="96" t="s">
        <v>600</v>
      </c>
      <c r="V1640" s="99"/>
      <c r="W1640" s="99"/>
    </row>
    <row r="1641" spans="1:24" ht="37.5" x14ac:dyDescent="0.3">
      <c r="C1641" s="144">
        <v>2</v>
      </c>
      <c r="D1641" s="63" t="s">
        <v>616</v>
      </c>
      <c r="E1641" s="144">
        <v>1967</v>
      </c>
      <c r="F1641" s="144"/>
      <c r="G1641" s="144" t="s">
        <v>34</v>
      </c>
      <c r="H1641" s="144">
        <v>2</v>
      </c>
      <c r="I1641" s="144">
        <v>1138</v>
      </c>
      <c r="J1641" s="64">
        <v>566.9</v>
      </c>
      <c r="K1641" s="64" t="s">
        <v>229</v>
      </c>
      <c r="L1641" s="147">
        <f t="shared" si="172"/>
        <v>1216135.08</v>
      </c>
      <c r="M1641" s="147">
        <f t="shared" si="173"/>
        <v>44598.219999999994</v>
      </c>
      <c r="N1641" s="147">
        <f t="shared" si="174"/>
        <v>1260733.3</v>
      </c>
      <c r="O1641" s="146">
        <v>1068.6600000000001</v>
      </c>
      <c r="P1641" s="146">
        <v>39.19</v>
      </c>
      <c r="Q1641" s="146"/>
      <c r="R1641" s="102"/>
      <c r="S1641" s="146" t="s">
        <v>265</v>
      </c>
      <c r="T1641" s="146" t="s">
        <v>596</v>
      </c>
      <c r="U1641" s="96" t="s">
        <v>600</v>
      </c>
      <c r="V1641" s="99"/>
      <c r="W1641" s="99"/>
    </row>
    <row r="1642" spans="1:24" ht="37.5" x14ac:dyDescent="0.3">
      <c r="C1642" s="144">
        <v>3</v>
      </c>
      <c r="D1642" s="63" t="s">
        <v>617</v>
      </c>
      <c r="E1642" s="144">
        <v>1962</v>
      </c>
      <c r="F1642" s="144"/>
      <c r="G1642" s="144" t="s">
        <v>34</v>
      </c>
      <c r="H1642" s="144">
        <v>2</v>
      </c>
      <c r="I1642" s="144">
        <v>747.8</v>
      </c>
      <c r="J1642" s="64">
        <v>373.9</v>
      </c>
      <c r="K1642" s="64" t="s">
        <v>229</v>
      </c>
      <c r="L1642" s="147">
        <f>I1642*O1642</f>
        <v>799143.94799999997</v>
      </c>
      <c r="M1642" s="147">
        <f t="shared" si="173"/>
        <v>29306.281999999996</v>
      </c>
      <c r="N1642" s="147">
        <f>L1642+M1642</f>
        <v>828450.23</v>
      </c>
      <c r="O1642" s="146">
        <v>1068.6600000000001</v>
      </c>
      <c r="P1642" s="146">
        <v>39.19</v>
      </c>
      <c r="Q1642" s="146"/>
      <c r="R1642" s="102"/>
      <c r="S1642" s="146" t="s">
        <v>265</v>
      </c>
      <c r="T1642" s="146" t="s">
        <v>596</v>
      </c>
      <c r="U1642" s="96" t="s">
        <v>600</v>
      </c>
      <c r="V1642" s="99"/>
      <c r="W1642" s="99"/>
    </row>
    <row r="1643" spans="1:24" ht="37.5" x14ac:dyDescent="0.3">
      <c r="C1643" s="144">
        <v>4</v>
      </c>
      <c r="D1643" s="63" t="s">
        <v>618</v>
      </c>
      <c r="E1643" s="144">
        <v>1962</v>
      </c>
      <c r="F1643" s="144"/>
      <c r="G1643" s="144" t="s">
        <v>34</v>
      </c>
      <c r="H1643" s="144">
        <v>2</v>
      </c>
      <c r="I1643" s="144">
        <v>1022.8</v>
      </c>
      <c r="J1643" s="64">
        <v>511.4</v>
      </c>
      <c r="K1643" s="64" t="s">
        <v>229</v>
      </c>
      <c r="L1643" s="147">
        <f t="shared" si="172"/>
        <v>1093025.4480000001</v>
      </c>
      <c r="M1643" s="147">
        <f t="shared" si="173"/>
        <v>40083.531999999999</v>
      </c>
      <c r="N1643" s="147">
        <f t="shared" si="174"/>
        <v>1133108.98</v>
      </c>
      <c r="O1643" s="146">
        <v>1068.6600000000001</v>
      </c>
      <c r="P1643" s="146">
        <v>39.19</v>
      </c>
      <c r="Q1643" s="146"/>
      <c r="R1643" s="102"/>
      <c r="S1643" s="146" t="s">
        <v>265</v>
      </c>
      <c r="T1643" s="146" t="s">
        <v>596</v>
      </c>
      <c r="U1643" s="96" t="s">
        <v>600</v>
      </c>
      <c r="V1643" s="99"/>
      <c r="W1643" s="99"/>
    </row>
    <row r="1644" spans="1:24" ht="37.5" x14ac:dyDescent="0.3">
      <c r="C1644" s="144">
        <v>5</v>
      </c>
      <c r="D1644" s="63" t="s">
        <v>619</v>
      </c>
      <c r="E1644" s="144">
        <v>1980</v>
      </c>
      <c r="F1644" s="144"/>
      <c r="G1644" s="144" t="s">
        <v>34</v>
      </c>
      <c r="H1644" s="144">
        <v>3</v>
      </c>
      <c r="I1644" s="144">
        <v>1578.9</v>
      </c>
      <c r="J1644" s="64">
        <v>821.4</v>
      </c>
      <c r="K1644" s="64" t="s">
        <v>42</v>
      </c>
      <c r="L1644" s="147">
        <f t="shared" si="172"/>
        <v>237545.505</v>
      </c>
      <c r="M1644" s="147">
        <f t="shared" si="173"/>
        <v>23620.344000000001</v>
      </c>
      <c r="N1644" s="147">
        <f t="shared" si="174"/>
        <v>261165.84900000002</v>
      </c>
      <c r="O1644" s="146">
        <v>150.44999999999999</v>
      </c>
      <c r="P1644" s="146">
        <v>14.96</v>
      </c>
      <c r="Q1644" s="146"/>
      <c r="R1644" s="102"/>
      <c r="S1644" s="146" t="s">
        <v>265</v>
      </c>
      <c r="T1644" s="146" t="s">
        <v>596</v>
      </c>
      <c r="U1644" s="96" t="s">
        <v>620</v>
      </c>
      <c r="V1644" s="99"/>
      <c r="W1644" s="99"/>
    </row>
    <row r="1645" spans="1:24" ht="37.5" x14ac:dyDescent="0.3">
      <c r="C1645" s="144">
        <v>6</v>
      </c>
      <c r="D1645" s="63" t="s">
        <v>621</v>
      </c>
      <c r="E1645" s="144">
        <v>1978</v>
      </c>
      <c r="F1645" s="144"/>
      <c r="G1645" s="144" t="s">
        <v>34</v>
      </c>
      <c r="H1645" s="144">
        <v>5</v>
      </c>
      <c r="I1645" s="144">
        <v>4675.3</v>
      </c>
      <c r="J1645" s="64">
        <v>3369.9</v>
      </c>
      <c r="K1645" s="64" t="s">
        <v>42</v>
      </c>
      <c r="L1645" s="147">
        <f t="shared" si="172"/>
        <v>703398.88500000001</v>
      </c>
      <c r="M1645" s="147">
        <f t="shared" si="173"/>
        <v>69942.488000000012</v>
      </c>
      <c r="N1645" s="147">
        <f t="shared" si="174"/>
        <v>773341.37300000002</v>
      </c>
      <c r="O1645" s="146">
        <v>150.44999999999999</v>
      </c>
      <c r="P1645" s="146">
        <v>14.96</v>
      </c>
      <c r="Q1645" s="146"/>
      <c r="R1645" s="102"/>
      <c r="S1645" s="146" t="s">
        <v>265</v>
      </c>
      <c r="T1645" s="146" t="s">
        <v>596</v>
      </c>
      <c r="U1645" s="96" t="s">
        <v>600</v>
      </c>
      <c r="V1645" s="99"/>
      <c r="W1645" s="99"/>
    </row>
    <row r="1646" spans="1:24" ht="37.5" x14ac:dyDescent="0.3">
      <c r="C1646" s="144">
        <v>7</v>
      </c>
      <c r="D1646" s="63" t="s">
        <v>622</v>
      </c>
      <c r="E1646" s="144">
        <v>1980</v>
      </c>
      <c r="F1646" s="144"/>
      <c r="G1646" s="144" t="s">
        <v>34</v>
      </c>
      <c r="H1646" s="144">
        <v>5</v>
      </c>
      <c r="I1646" s="144">
        <v>5774.3</v>
      </c>
      <c r="J1646" s="64">
        <v>3766.9</v>
      </c>
      <c r="K1646" s="64" t="s">
        <v>42</v>
      </c>
      <c r="L1646" s="147">
        <f t="shared" si="172"/>
        <v>868743.43499999994</v>
      </c>
      <c r="M1646" s="147">
        <f t="shared" si="173"/>
        <v>86383.528000000006</v>
      </c>
      <c r="N1646" s="147">
        <f t="shared" si="174"/>
        <v>955126.96299999999</v>
      </c>
      <c r="O1646" s="146">
        <v>150.44999999999999</v>
      </c>
      <c r="P1646" s="146">
        <v>14.96</v>
      </c>
      <c r="Q1646" s="146"/>
      <c r="R1646" s="102"/>
      <c r="S1646" s="146" t="s">
        <v>265</v>
      </c>
      <c r="T1646" s="146" t="s">
        <v>596</v>
      </c>
      <c r="U1646" s="96"/>
      <c r="V1646" s="99"/>
      <c r="W1646" s="99"/>
    </row>
    <row r="1647" spans="1:24" ht="37.5" x14ac:dyDescent="0.3">
      <c r="C1647" s="144">
        <v>8</v>
      </c>
      <c r="D1647" s="63" t="s">
        <v>623</v>
      </c>
      <c r="E1647" s="144">
        <v>1980</v>
      </c>
      <c r="F1647" s="144"/>
      <c r="G1647" s="144" t="s">
        <v>34</v>
      </c>
      <c r="H1647" s="144">
        <v>5</v>
      </c>
      <c r="I1647" s="144">
        <v>5800</v>
      </c>
      <c r="J1647" s="64">
        <v>3801.8</v>
      </c>
      <c r="K1647" s="64" t="s">
        <v>42</v>
      </c>
      <c r="L1647" s="147">
        <f t="shared" si="172"/>
        <v>872609.99999999988</v>
      </c>
      <c r="M1647" s="147">
        <f t="shared" si="173"/>
        <v>86768</v>
      </c>
      <c r="N1647" s="147">
        <f t="shared" si="174"/>
        <v>959377.99999999988</v>
      </c>
      <c r="O1647" s="146">
        <v>150.44999999999999</v>
      </c>
      <c r="P1647" s="146">
        <v>14.96</v>
      </c>
      <c r="Q1647" s="146"/>
      <c r="R1647" s="102"/>
      <c r="S1647" s="146" t="s">
        <v>265</v>
      </c>
      <c r="T1647" s="146" t="s">
        <v>596</v>
      </c>
      <c r="U1647" s="96"/>
      <c r="V1647" s="99"/>
      <c r="W1647" s="99"/>
    </row>
    <row r="1648" spans="1:24" ht="37.5" x14ac:dyDescent="0.3">
      <c r="C1648" s="144">
        <v>9</v>
      </c>
      <c r="D1648" s="63" t="s">
        <v>624</v>
      </c>
      <c r="E1648" s="144">
        <v>1966</v>
      </c>
      <c r="F1648" s="144"/>
      <c r="G1648" s="144" t="s">
        <v>34</v>
      </c>
      <c r="H1648" s="144">
        <v>2</v>
      </c>
      <c r="I1648" s="144">
        <v>936.7</v>
      </c>
      <c r="J1648" s="64">
        <v>494.9</v>
      </c>
      <c r="K1648" s="64" t="s">
        <v>42</v>
      </c>
      <c r="L1648" s="147">
        <f t="shared" si="172"/>
        <v>153468.92800000001</v>
      </c>
      <c r="M1648" s="147">
        <f t="shared" si="173"/>
        <v>14237.84</v>
      </c>
      <c r="N1648" s="147">
        <f t="shared" si="174"/>
        <v>167706.76800000001</v>
      </c>
      <c r="O1648" s="146">
        <v>163.84</v>
      </c>
      <c r="P1648" s="146">
        <v>15.2</v>
      </c>
      <c r="Q1648" s="146"/>
      <c r="R1648" s="102"/>
      <c r="S1648" s="146" t="s">
        <v>265</v>
      </c>
      <c r="T1648" s="146" t="s">
        <v>596</v>
      </c>
      <c r="U1648" s="96"/>
      <c r="V1648" s="99"/>
      <c r="W1648" s="99"/>
    </row>
    <row r="1649" spans="1:23" x14ac:dyDescent="0.3">
      <c r="C1649" s="144"/>
      <c r="D1649" s="63"/>
      <c r="E1649" s="144"/>
      <c r="F1649" s="144"/>
      <c r="G1649" s="144"/>
      <c r="H1649" s="144"/>
      <c r="I1649" s="144"/>
      <c r="J1649" s="64"/>
      <c r="K1649" s="64" t="s">
        <v>229</v>
      </c>
      <c r="L1649" s="147">
        <f>I1648*O1649</f>
        <v>1051651.824</v>
      </c>
      <c r="M1649" s="147">
        <f>I1648*P1649</f>
        <v>36709.273000000001</v>
      </c>
      <c r="N1649" s="147">
        <f t="shared" si="174"/>
        <v>1088361.0970000001</v>
      </c>
      <c r="O1649" s="146">
        <v>1122.72</v>
      </c>
      <c r="P1649" s="146">
        <v>39.19</v>
      </c>
      <c r="Q1649" s="146"/>
      <c r="R1649" s="102"/>
      <c r="S1649" s="146" t="s">
        <v>265</v>
      </c>
      <c r="T1649" s="146" t="s">
        <v>596</v>
      </c>
      <c r="U1649" s="96"/>
      <c r="V1649" s="99"/>
      <c r="W1649" s="99"/>
    </row>
    <row r="1650" spans="1:23" ht="37.5" x14ac:dyDescent="0.3">
      <c r="C1650" s="144">
        <v>10</v>
      </c>
      <c r="D1650" s="63" t="s">
        <v>625</v>
      </c>
      <c r="E1650" s="144">
        <v>1969</v>
      </c>
      <c r="F1650" s="144"/>
      <c r="G1650" s="144" t="s">
        <v>34</v>
      </c>
      <c r="H1650" s="144">
        <v>2</v>
      </c>
      <c r="I1650" s="144">
        <v>2066.6999999999998</v>
      </c>
      <c r="J1650" s="64">
        <v>1139.5</v>
      </c>
      <c r="K1650" s="64" t="s">
        <v>45</v>
      </c>
      <c r="L1650" s="147">
        <f t="shared" ref="L1650:L1656" si="175">I1650*O1650</f>
        <v>922388.87699999998</v>
      </c>
      <c r="M1650" s="147">
        <f t="shared" ref="M1650:M1656" si="176">I1650*P1650</f>
        <v>37076.597999999998</v>
      </c>
      <c r="N1650" s="147">
        <f t="shared" si="174"/>
        <v>959465.47499999998</v>
      </c>
      <c r="O1650" s="146">
        <v>446.31</v>
      </c>
      <c r="P1650" s="146">
        <v>17.940000000000001</v>
      </c>
      <c r="Q1650" s="146"/>
      <c r="R1650" s="102"/>
      <c r="S1650" s="146" t="s">
        <v>265</v>
      </c>
      <c r="T1650" s="146" t="s">
        <v>596</v>
      </c>
      <c r="U1650" s="96"/>
      <c r="V1650" s="99"/>
      <c r="W1650" s="99"/>
    </row>
    <row r="1651" spans="1:23" ht="37.5" x14ac:dyDescent="0.3">
      <c r="C1651" s="144">
        <v>11</v>
      </c>
      <c r="D1651" s="63" t="s">
        <v>626</v>
      </c>
      <c r="E1651" s="144">
        <v>1980</v>
      </c>
      <c r="F1651" s="144"/>
      <c r="G1651" s="144" t="s">
        <v>34</v>
      </c>
      <c r="H1651" s="144">
        <v>5</v>
      </c>
      <c r="I1651" s="144">
        <v>9678.2999999999993</v>
      </c>
      <c r="J1651" s="64">
        <v>6616.3</v>
      </c>
      <c r="K1651" s="64" t="s">
        <v>42</v>
      </c>
      <c r="L1651" s="147">
        <f t="shared" si="175"/>
        <v>1456100.2349999999</v>
      </c>
      <c r="M1651" s="147">
        <f t="shared" si="176"/>
        <v>144787.36799999999</v>
      </c>
      <c r="N1651" s="147">
        <f t="shared" si="174"/>
        <v>1600887.6029999999</v>
      </c>
      <c r="O1651" s="146">
        <v>150.44999999999999</v>
      </c>
      <c r="P1651" s="146">
        <v>14.96</v>
      </c>
      <c r="Q1651" s="146"/>
      <c r="R1651" s="102"/>
      <c r="S1651" s="146" t="s">
        <v>265</v>
      </c>
      <c r="T1651" s="146" t="s">
        <v>596</v>
      </c>
      <c r="U1651" s="96"/>
      <c r="V1651" s="99"/>
      <c r="W1651" s="99"/>
    </row>
    <row r="1652" spans="1:23" ht="37.5" x14ac:dyDescent="0.3">
      <c r="C1652" s="144">
        <v>12</v>
      </c>
      <c r="D1652" s="63" t="s">
        <v>627</v>
      </c>
      <c r="E1652" s="144">
        <v>1979</v>
      </c>
      <c r="F1652" s="144"/>
      <c r="G1652" s="144" t="s">
        <v>34</v>
      </c>
      <c r="H1652" s="144">
        <v>3</v>
      </c>
      <c r="I1652" s="144">
        <v>1821.5</v>
      </c>
      <c r="J1652" s="64">
        <v>890.5</v>
      </c>
      <c r="K1652" s="64" t="s">
        <v>42</v>
      </c>
      <c r="L1652" s="147">
        <f t="shared" si="175"/>
        <v>283243.25</v>
      </c>
      <c r="M1652" s="147">
        <f t="shared" si="176"/>
        <v>27267.855</v>
      </c>
      <c r="N1652" s="147">
        <f t="shared" si="174"/>
        <v>310511.10499999998</v>
      </c>
      <c r="O1652" s="146">
        <v>155.5</v>
      </c>
      <c r="P1652" s="146">
        <v>14.97</v>
      </c>
      <c r="Q1652" s="146"/>
      <c r="R1652" s="102"/>
      <c r="S1652" s="146" t="s">
        <v>265</v>
      </c>
      <c r="T1652" s="146" t="s">
        <v>596</v>
      </c>
      <c r="U1652" s="96"/>
      <c r="V1652" s="99"/>
      <c r="W1652" s="99"/>
    </row>
    <row r="1653" spans="1:23" ht="37.5" x14ac:dyDescent="0.3">
      <c r="C1653" s="144">
        <v>13</v>
      </c>
      <c r="D1653" s="63" t="s">
        <v>628</v>
      </c>
      <c r="E1653" s="144">
        <v>1980</v>
      </c>
      <c r="F1653" s="144"/>
      <c r="G1653" s="144" t="s">
        <v>34</v>
      </c>
      <c r="H1653" s="144">
        <v>3</v>
      </c>
      <c r="I1653" s="144">
        <v>1858.4</v>
      </c>
      <c r="J1653" s="64">
        <v>896.2</v>
      </c>
      <c r="K1653" s="64" t="s">
        <v>42</v>
      </c>
      <c r="L1653" s="147">
        <f t="shared" si="175"/>
        <v>288981.2</v>
      </c>
      <c r="M1653" s="147">
        <f t="shared" si="176"/>
        <v>27820.248000000003</v>
      </c>
      <c r="N1653" s="147">
        <f t="shared" si="174"/>
        <v>316801.44800000003</v>
      </c>
      <c r="O1653" s="146">
        <v>155.5</v>
      </c>
      <c r="P1653" s="146">
        <v>14.97</v>
      </c>
      <c r="Q1653" s="146"/>
      <c r="R1653" s="102"/>
      <c r="S1653" s="146" t="s">
        <v>265</v>
      </c>
      <c r="T1653" s="146" t="s">
        <v>596</v>
      </c>
      <c r="U1653" s="96"/>
      <c r="V1653" s="99"/>
      <c r="W1653" s="99"/>
    </row>
    <row r="1654" spans="1:23" ht="37.5" x14ac:dyDescent="0.3">
      <c r="C1654" s="144">
        <v>14</v>
      </c>
      <c r="D1654" s="63" t="s">
        <v>629</v>
      </c>
      <c r="E1654" s="144">
        <v>1983</v>
      </c>
      <c r="F1654" s="144"/>
      <c r="G1654" s="144" t="s">
        <v>34</v>
      </c>
      <c r="H1654" s="144">
        <v>3</v>
      </c>
      <c r="I1654" s="144">
        <v>1765</v>
      </c>
      <c r="J1654" s="64">
        <v>898.5</v>
      </c>
      <c r="K1654" s="64" t="s">
        <v>42</v>
      </c>
      <c r="L1654" s="147">
        <f t="shared" si="175"/>
        <v>274457.5</v>
      </c>
      <c r="M1654" s="147">
        <f t="shared" si="176"/>
        <v>26422.050000000003</v>
      </c>
      <c r="N1654" s="147">
        <f t="shared" si="174"/>
        <v>300879.55</v>
      </c>
      <c r="O1654" s="146">
        <v>155.5</v>
      </c>
      <c r="P1654" s="146">
        <v>14.97</v>
      </c>
      <c r="Q1654" s="146"/>
      <c r="R1654" s="102"/>
      <c r="S1654" s="146" t="s">
        <v>265</v>
      </c>
      <c r="T1654" s="146" t="s">
        <v>596</v>
      </c>
      <c r="U1654" s="96"/>
      <c r="V1654" s="99"/>
      <c r="W1654" s="99"/>
    </row>
    <row r="1655" spans="1:23" ht="37.5" x14ac:dyDescent="0.3">
      <c r="C1655" s="144">
        <v>15</v>
      </c>
      <c r="D1655" s="63" t="s">
        <v>630</v>
      </c>
      <c r="E1655" s="144">
        <v>1965</v>
      </c>
      <c r="F1655" s="144"/>
      <c r="G1655" s="144" t="s">
        <v>34</v>
      </c>
      <c r="H1655" s="144">
        <v>2</v>
      </c>
      <c r="I1655" s="144">
        <v>866.46</v>
      </c>
      <c r="J1655" s="64">
        <v>388.5</v>
      </c>
      <c r="K1655" s="64" t="s">
        <v>42</v>
      </c>
      <c r="L1655" s="147">
        <f t="shared" si="175"/>
        <v>132862.97640000001</v>
      </c>
      <c r="M1655" s="147">
        <f t="shared" si="176"/>
        <v>13170.191999999999</v>
      </c>
      <c r="N1655" s="147">
        <f t="shared" si="174"/>
        <v>146033.16840000002</v>
      </c>
      <c r="O1655" s="146">
        <v>153.34</v>
      </c>
      <c r="P1655" s="146">
        <v>15.2</v>
      </c>
      <c r="Q1655" s="146"/>
      <c r="R1655" s="102"/>
      <c r="S1655" s="146" t="s">
        <v>265</v>
      </c>
      <c r="T1655" s="146" t="s">
        <v>596</v>
      </c>
      <c r="U1655" s="96"/>
      <c r="V1655" s="99"/>
      <c r="W1655" s="99"/>
    </row>
    <row r="1656" spans="1:23" s="61" customFormat="1" ht="37.5" x14ac:dyDescent="0.3">
      <c r="A1656" s="133"/>
      <c r="B1656" s="1"/>
      <c r="C1656" s="144">
        <v>16</v>
      </c>
      <c r="D1656" s="63" t="s">
        <v>631</v>
      </c>
      <c r="E1656" s="144">
        <v>1982</v>
      </c>
      <c r="F1656" s="144"/>
      <c r="G1656" s="144" t="s">
        <v>34</v>
      </c>
      <c r="H1656" s="144">
        <v>3</v>
      </c>
      <c r="I1656" s="144">
        <v>3103.5</v>
      </c>
      <c r="J1656" s="64">
        <v>1520.1</v>
      </c>
      <c r="K1656" s="64" t="s">
        <v>42</v>
      </c>
      <c r="L1656" s="147">
        <f t="shared" si="175"/>
        <v>482594.25</v>
      </c>
      <c r="M1656" s="147">
        <f t="shared" si="176"/>
        <v>46459.395000000004</v>
      </c>
      <c r="N1656" s="147">
        <f t="shared" si="174"/>
        <v>529053.64500000002</v>
      </c>
      <c r="O1656" s="146">
        <v>155.5</v>
      </c>
      <c r="P1656" s="146">
        <v>14.97</v>
      </c>
      <c r="Q1656" s="146"/>
      <c r="R1656" s="102"/>
      <c r="S1656" s="146" t="s">
        <v>265</v>
      </c>
      <c r="T1656" s="146" t="s">
        <v>596</v>
      </c>
      <c r="U1656" s="100" t="s">
        <v>600</v>
      </c>
      <c r="V1656" s="97"/>
      <c r="W1656" s="97"/>
    </row>
    <row r="1657" spans="1:23" s="61" customFormat="1" x14ac:dyDescent="0.3">
      <c r="A1657" s="133"/>
      <c r="B1657" s="1"/>
      <c r="C1657" s="32"/>
      <c r="D1657" s="62" t="s">
        <v>68</v>
      </c>
      <c r="E1657" s="32"/>
      <c r="F1657" s="32"/>
      <c r="G1657" s="32"/>
      <c r="H1657" s="32"/>
      <c r="I1657" s="32"/>
      <c r="J1657" s="27"/>
      <c r="K1657" s="27"/>
      <c r="L1657" s="30">
        <f>SUM(L1658:L1662)</f>
        <v>3323327.736</v>
      </c>
      <c r="M1657" s="30">
        <f>SUM(M1658:M1662)</f>
        <v>288739.24</v>
      </c>
      <c r="N1657" s="30">
        <f>SUM(N1658:N1662)</f>
        <v>3612066.9759999998</v>
      </c>
      <c r="O1657" s="24"/>
      <c r="P1657" s="24"/>
      <c r="Q1657" s="24"/>
      <c r="R1657" s="47"/>
      <c r="S1657" s="146"/>
      <c r="T1657" s="146"/>
      <c r="U1657" s="101"/>
      <c r="V1657" s="97"/>
      <c r="W1657" s="97"/>
    </row>
    <row r="1658" spans="1:23" ht="37.5" x14ac:dyDescent="0.3">
      <c r="C1658" s="144">
        <v>1</v>
      </c>
      <c r="D1658" s="63" t="s">
        <v>632</v>
      </c>
      <c r="E1658" s="144">
        <v>1960</v>
      </c>
      <c r="F1658" s="144"/>
      <c r="G1658" s="144" t="s">
        <v>34</v>
      </c>
      <c r="H1658" s="144">
        <v>3</v>
      </c>
      <c r="I1658" s="144">
        <v>4078.9</v>
      </c>
      <c r="J1658" s="64">
        <v>2346.5</v>
      </c>
      <c r="K1658" s="64" t="s">
        <v>42</v>
      </c>
      <c r="L1658" s="147">
        <f>I1658*O1658</f>
        <v>613670.505</v>
      </c>
      <c r="M1658" s="147">
        <f>I1658*P1658</f>
        <v>61020.344000000005</v>
      </c>
      <c r="N1658" s="147">
        <f t="shared" ref="N1658:N1662" si="177">L1658+M1658</f>
        <v>674690.84900000005</v>
      </c>
      <c r="O1658" s="146">
        <v>150.44999999999999</v>
      </c>
      <c r="P1658" s="146">
        <v>14.96</v>
      </c>
      <c r="Q1658" s="146"/>
      <c r="R1658" s="102"/>
      <c r="S1658" s="146" t="s">
        <v>265</v>
      </c>
      <c r="T1658" s="146" t="s">
        <v>596</v>
      </c>
      <c r="U1658" s="96" t="s">
        <v>600</v>
      </c>
      <c r="V1658" s="99"/>
      <c r="W1658" s="99"/>
    </row>
    <row r="1659" spans="1:23" ht="37.5" x14ac:dyDescent="0.3">
      <c r="C1659" s="144"/>
      <c r="D1659" s="63"/>
      <c r="E1659" s="144"/>
      <c r="F1659" s="144"/>
      <c r="G1659" s="144"/>
      <c r="H1659" s="144"/>
      <c r="I1659" s="144"/>
      <c r="J1659" s="64"/>
      <c r="K1659" s="64" t="s">
        <v>45</v>
      </c>
      <c r="L1659" s="147">
        <f>I1658*O1659</f>
        <v>1670799.0180000002</v>
      </c>
      <c r="M1659" s="147">
        <f>I1658*P1659</f>
        <v>65017.665999999997</v>
      </c>
      <c r="N1659" s="147">
        <f t="shared" si="177"/>
        <v>1735816.6840000001</v>
      </c>
      <c r="O1659" s="146">
        <v>409.62</v>
      </c>
      <c r="P1659" s="146">
        <v>15.94</v>
      </c>
      <c r="Q1659" s="146"/>
      <c r="R1659" s="102"/>
      <c r="S1659" s="146" t="s">
        <v>265</v>
      </c>
      <c r="T1659" s="146" t="s">
        <v>596</v>
      </c>
      <c r="U1659" s="96"/>
      <c r="V1659" s="99"/>
      <c r="W1659" s="99"/>
    </row>
    <row r="1660" spans="1:23" ht="56.25" x14ac:dyDescent="0.3">
      <c r="C1660" s="144"/>
      <c r="D1660" s="63"/>
      <c r="E1660" s="144"/>
      <c r="F1660" s="144"/>
      <c r="G1660" s="144"/>
      <c r="H1660" s="144"/>
      <c r="I1660" s="144"/>
      <c r="J1660" s="64"/>
      <c r="K1660" s="64" t="s">
        <v>35</v>
      </c>
      <c r="L1660" s="147">
        <f>I1658*O1660</f>
        <v>223972.399</v>
      </c>
      <c r="M1660" s="147">
        <f>I1658*P1660</f>
        <v>50782.305</v>
      </c>
      <c r="N1660" s="147">
        <f t="shared" si="177"/>
        <v>274754.70400000003</v>
      </c>
      <c r="O1660" s="146">
        <v>54.91</v>
      </c>
      <c r="P1660" s="146">
        <v>12.45</v>
      </c>
      <c r="Q1660" s="146"/>
      <c r="R1660" s="102"/>
      <c r="S1660" s="146" t="s">
        <v>265</v>
      </c>
      <c r="T1660" s="146" t="s">
        <v>596</v>
      </c>
      <c r="U1660" s="96"/>
      <c r="V1660" s="99"/>
      <c r="W1660" s="99"/>
    </row>
    <row r="1661" spans="1:23" ht="37.5" x14ac:dyDescent="0.3">
      <c r="C1661" s="144"/>
      <c r="D1661" s="63"/>
      <c r="E1661" s="144"/>
      <c r="F1661" s="144"/>
      <c r="G1661" s="144"/>
      <c r="H1661" s="144"/>
      <c r="I1661" s="144"/>
      <c r="J1661" s="64"/>
      <c r="K1661" s="64" t="s">
        <v>53</v>
      </c>
      <c r="L1661" s="147">
        <f>I1658*O1661</f>
        <v>139335.22399999999</v>
      </c>
      <c r="M1661" s="147">
        <f>I1658*P1661</f>
        <v>44745.533000000003</v>
      </c>
      <c r="N1661" s="147">
        <f t="shared" si="177"/>
        <v>184080.75699999998</v>
      </c>
      <c r="O1661" s="146">
        <v>34.159999999999997</v>
      </c>
      <c r="P1661" s="146">
        <v>10.97</v>
      </c>
      <c r="Q1661" s="146"/>
      <c r="R1661" s="102"/>
      <c r="S1661" s="146" t="s">
        <v>265</v>
      </c>
      <c r="T1661" s="146" t="s">
        <v>596</v>
      </c>
      <c r="U1661" s="96"/>
      <c r="V1661" s="99"/>
      <c r="W1661" s="99"/>
    </row>
    <row r="1662" spans="1:23" s="61" customFormat="1" ht="37.5" x14ac:dyDescent="0.3">
      <c r="A1662" s="133"/>
      <c r="B1662" s="1"/>
      <c r="C1662" s="144">
        <v>2</v>
      </c>
      <c r="D1662" s="63" t="s">
        <v>633</v>
      </c>
      <c r="E1662" s="144">
        <v>1983</v>
      </c>
      <c r="F1662" s="144"/>
      <c r="G1662" s="144" t="s">
        <v>34</v>
      </c>
      <c r="H1662" s="144">
        <v>5</v>
      </c>
      <c r="I1662" s="144">
        <v>4490.2</v>
      </c>
      <c r="J1662" s="64">
        <v>3292</v>
      </c>
      <c r="K1662" s="64" t="s">
        <v>42</v>
      </c>
      <c r="L1662" s="147">
        <f>I1662*O1662</f>
        <v>675550.59</v>
      </c>
      <c r="M1662" s="147">
        <f>I1662*P1662</f>
        <v>67173.392000000007</v>
      </c>
      <c r="N1662" s="147">
        <f t="shared" si="177"/>
        <v>742723.98199999996</v>
      </c>
      <c r="O1662" s="146">
        <v>150.44999999999999</v>
      </c>
      <c r="P1662" s="146">
        <v>14.96</v>
      </c>
      <c r="Q1662" s="146"/>
      <c r="R1662" s="102"/>
      <c r="S1662" s="146" t="s">
        <v>265</v>
      </c>
      <c r="T1662" s="146" t="s">
        <v>596</v>
      </c>
      <c r="U1662" s="100" t="s">
        <v>600</v>
      </c>
      <c r="V1662" s="97"/>
      <c r="W1662" s="97"/>
    </row>
    <row r="1663" spans="1:23" s="61" customFormat="1" x14ac:dyDescent="0.3">
      <c r="A1663" s="133"/>
      <c r="B1663" s="1"/>
      <c r="C1663" s="32"/>
      <c r="D1663" s="62" t="s">
        <v>74</v>
      </c>
      <c r="E1663" s="32"/>
      <c r="F1663" s="32"/>
      <c r="G1663" s="32"/>
      <c r="H1663" s="32"/>
      <c r="I1663" s="32"/>
      <c r="J1663" s="27"/>
      <c r="K1663" s="27"/>
      <c r="L1663" s="30">
        <f>SUM(L1664:L1678)</f>
        <v>17820179.619399995</v>
      </c>
      <c r="M1663" s="30">
        <f>SUM(M1664:M1678)</f>
        <v>438331.50879999989</v>
      </c>
      <c r="N1663" s="30">
        <f>SUM(N1664:N1678)</f>
        <v>18258511.128199995</v>
      </c>
      <c r="O1663" s="24"/>
      <c r="P1663" s="24"/>
      <c r="Q1663" s="24"/>
      <c r="R1663" s="47"/>
      <c r="S1663" s="146"/>
      <c r="T1663" s="146"/>
      <c r="U1663" s="101"/>
      <c r="V1663" s="97"/>
      <c r="W1663" s="97"/>
    </row>
    <row r="1664" spans="1:23" ht="37.5" x14ac:dyDescent="0.3">
      <c r="C1664" s="144">
        <v>1</v>
      </c>
      <c r="D1664" s="63" t="s">
        <v>634</v>
      </c>
      <c r="E1664" s="144">
        <v>1974</v>
      </c>
      <c r="F1664" s="144"/>
      <c r="G1664" s="144" t="s">
        <v>34</v>
      </c>
      <c r="H1664" s="144">
        <v>2</v>
      </c>
      <c r="I1664" s="144">
        <v>1473.4</v>
      </c>
      <c r="J1664" s="64">
        <v>586.4</v>
      </c>
      <c r="K1664" s="64" t="s">
        <v>42</v>
      </c>
      <c r="L1664" s="147">
        <f t="shared" ref="L1664:L1674" si="178">I1664*O1664</f>
        <v>179386.45</v>
      </c>
      <c r="M1664" s="147">
        <f t="shared" ref="M1664:M1674" si="179">I1664*P1664</f>
        <v>22380.946</v>
      </c>
      <c r="N1664" s="147">
        <f t="shared" ref="N1664:N1678" si="180">L1664+M1664</f>
        <v>201767.39600000001</v>
      </c>
      <c r="O1664" s="146">
        <v>121.75</v>
      </c>
      <c r="P1664" s="146">
        <v>15.19</v>
      </c>
      <c r="Q1664" s="146"/>
      <c r="R1664" s="102"/>
      <c r="S1664" s="146" t="s">
        <v>265</v>
      </c>
      <c r="T1664" s="146" t="s">
        <v>596</v>
      </c>
      <c r="U1664" s="96"/>
      <c r="V1664" s="99"/>
      <c r="W1664" s="99"/>
    </row>
    <row r="1665" spans="1:23" ht="37.5" x14ac:dyDescent="0.3">
      <c r="C1665" s="144">
        <v>2</v>
      </c>
      <c r="D1665" s="63" t="s">
        <v>635</v>
      </c>
      <c r="E1665" s="144">
        <v>1976</v>
      </c>
      <c r="F1665" s="144"/>
      <c r="G1665" s="144" t="s">
        <v>34</v>
      </c>
      <c r="H1665" s="144">
        <v>2</v>
      </c>
      <c r="I1665" s="144">
        <v>1148.7</v>
      </c>
      <c r="J1665" s="64">
        <v>608.4</v>
      </c>
      <c r="K1665" s="64" t="s">
        <v>42</v>
      </c>
      <c r="L1665" s="147">
        <f t="shared" si="178"/>
        <v>139854.22500000001</v>
      </c>
      <c r="M1665" s="147">
        <f t="shared" si="179"/>
        <v>17448.753000000001</v>
      </c>
      <c r="N1665" s="147">
        <f t="shared" si="180"/>
        <v>157302.978</v>
      </c>
      <c r="O1665" s="146">
        <v>121.75</v>
      </c>
      <c r="P1665" s="146">
        <v>15.19</v>
      </c>
      <c r="Q1665" s="146"/>
      <c r="R1665" s="102"/>
      <c r="S1665" s="146" t="s">
        <v>265</v>
      </c>
      <c r="T1665" s="146" t="s">
        <v>596</v>
      </c>
      <c r="U1665" s="96"/>
      <c r="V1665" s="99"/>
      <c r="W1665" s="99"/>
    </row>
    <row r="1666" spans="1:23" ht="37.5" x14ac:dyDescent="0.3">
      <c r="C1666" s="144">
        <v>3</v>
      </c>
      <c r="D1666" s="63" t="s">
        <v>636</v>
      </c>
      <c r="E1666" s="144">
        <v>1991</v>
      </c>
      <c r="F1666" s="144"/>
      <c r="G1666" s="144" t="s">
        <v>34</v>
      </c>
      <c r="H1666" s="144">
        <v>3</v>
      </c>
      <c r="I1666" s="144">
        <v>2392.7399999999998</v>
      </c>
      <c r="J1666" s="64">
        <v>1199.69</v>
      </c>
      <c r="K1666" s="64" t="s">
        <v>229</v>
      </c>
      <c r="L1666" s="147">
        <f t="shared" si="178"/>
        <v>2489837.3891999996</v>
      </c>
      <c r="M1666" s="147">
        <f t="shared" si="179"/>
        <v>53286.319799999997</v>
      </c>
      <c r="N1666" s="147">
        <f t="shared" si="180"/>
        <v>2543123.7089999998</v>
      </c>
      <c r="O1666" s="146">
        <v>1040.58</v>
      </c>
      <c r="P1666" s="146">
        <v>22.27</v>
      </c>
      <c r="Q1666" s="146"/>
      <c r="R1666" s="102"/>
      <c r="S1666" s="146" t="s">
        <v>265</v>
      </c>
      <c r="T1666" s="146" t="s">
        <v>596</v>
      </c>
      <c r="U1666" s="96"/>
      <c r="V1666" s="99"/>
      <c r="W1666" s="99"/>
    </row>
    <row r="1667" spans="1:23" ht="37.5" x14ac:dyDescent="0.3">
      <c r="C1667" s="144">
        <v>4</v>
      </c>
      <c r="D1667" s="63" t="s">
        <v>637</v>
      </c>
      <c r="E1667" s="144">
        <v>1999</v>
      </c>
      <c r="F1667" s="144"/>
      <c r="G1667" s="144" t="s">
        <v>34</v>
      </c>
      <c r="H1667" s="144">
        <v>4</v>
      </c>
      <c r="I1667" s="144">
        <v>4876.3999999999996</v>
      </c>
      <c r="J1667" s="64">
        <v>2627.4</v>
      </c>
      <c r="K1667" s="64" t="s">
        <v>229</v>
      </c>
      <c r="L1667" s="147">
        <f t="shared" si="178"/>
        <v>5074284.311999999</v>
      </c>
      <c r="M1667" s="147">
        <f t="shared" si="179"/>
        <v>108597.42799999999</v>
      </c>
      <c r="N1667" s="147">
        <f t="shared" si="180"/>
        <v>5182881.7399999993</v>
      </c>
      <c r="O1667" s="146">
        <v>1040.58</v>
      </c>
      <c r="P1667" s="146">
        <v>22.27</v>
      </c>
      <c r="Q1667" s="146"/>
      <c r="R1667" s="102"/>
      <c r="S1667" s="146" t="s">
        <v>265</v>
      </c>
      <c r="T1667" s="146" t="s">
        <v>596</v>
      </c>
      <c r="U1667" s="96"/>
      <c r="V1667" s="99"/>
      <c r="W1667" s="99"/>
    </row>
    <row r="1668" spans="1:23" ht="37.5" x14ac:dyDescent="0.3">
      <c r="C1668" s="144">
        <v>5</v>
      </c>
      <c r="D1668" s="63" t="s">
        <v>638</v>
      </c>
      <c r="E1668" s="144">
        <v>1967</v>
      </c>
      <c r="F1668" s="144"/>
      <c r="G1668" s="144" t="s">
        <v>63</v>
      </c>
      <c r="H1668" s="144">
        <v>2</v>
      </c>
      <c r="I1668" s="144">
        <v>595</v>
      </c>
      <c r="J1668" s="64">
        <v>338.3</v>
      </c>
      <c r="K1668" s="64" t="s">
        <v>42</v>
      </c>
      <c r="L1668" s="147">
        <f t="shared" si="178"/>
        <v>74160.800000000003</v>
      </c>
      <c r="M1668" s="147">
        <f t="shared" si="179"/>
        <v>9073.75</v>
      </c>
      <c r="N1668" s="147">
        <f t="shared" si="180"/>
        <v>83234.55</v>
      </c>
      <c r="O1668" s="146">
        <v>124.64</v>
      </c>
      <c r="P1668" s="146">
        <v>15.25</v>
      </c>
      <c r="Q1668" s="146"/>
      <c r="R1668" s="102"/>
      <c r="S1668" s="146" t="s">
        <v>265</v>
      </c>
      <c r="T1668" s="146" t="s">
        <v>596</v>
      </c>
      <c r="U1668" s="96"/>
      <c r="V1668" s="99"/>
      <c r="W1668" s="99"/>
    </row>
    <row r="1669" spans="1:23" ht="37.5" x14ac:dyDescent="0.3">
      <c r="C1669" s="144">
        <v>6</v>
      </c>
      <c r="D1669" s="63" t="s">
        <v>639</v>
      </c>
      <c r="E1669" s="144">
        <v>1960</v>
      </c>
      <c r="F1669" s="144"/>
      <c r="G1669" s="144" t="s">
        <v>63</v>
      </c>
      <c r="H1669" s="144">
        <v>2</v>
      </c>
      <c r="I1669" s="144">
        <v>1310.5999999999999</v>
      </c>
      <c r="J1669" s="64">
        <v>751.2</v>
      </c>
      <c r="K1669" s="64" t="s">
        <v>42</v>
      </c>
      <c r="L1669" s="147">
        <f t="shared" si="178"/>
        <v>163353.18399999998</v>
      </c>
      <c r="M1669" s="147">
        <f t="shared" si="179"/>
        <v>19986.649999999998</v>
      </c>
      <c r="N1669" s="147">
        <f t="shared" si="180"/>
        <v>183339.83399999997</v>
      </c>
      <c r="O1669" s="146">
        <v>124.64</v>
      </c>
      <c r="P1669" s="146">
        <v>15.25</v>
      </c>
      <c r="Q1669" s="146"/>
      <c r="R1669" s="102"/>
      <c r="S1669" s="146" t="s">
        <v>265</v>
      </c>
      <c r="T1669" s="146" t="s">
        <v>596</v>
      </c>
      <c r="U1669" s="96"/>
      <c r="V1669" s="99"/>
      <c r="W1669" s="99"/>
    </row>
    <row r="1670" spans="1:23" x14ac:dyDescent="0.3">
      <c r="C1670" s="144">
        <v>7</v>
      </c>
      <c r="D1670" s="63" t="s">
        <v>640</v>
      </c>
      <c r="E1670" s="144">
        <v>1977</v>
      </c>
      <c r="F1670" s="144"/>
      <c r="G1670" s="144" t="s">
        <v>63</v>
      </c>
      <c r="H1670" s="144">
        <v>2</v>
      </c>
      <c r="I1670" s="144">
        <v>860</v>
      </c>
      <c r="J1670" s="64">
        <v>545.9</v>
      </c>
      <c r="K1670" s="64" t="s">
        <v>418</v>
      </c>
      <c r="L1670" s="147">
        <f t="shared" si="178"/>
        <v>66615.599999999991</v>
      </c>
      <c r="M1670" s="147">
        <f t="shared" si="179"/>
        <v>1427.6</v>
      </c>
      <c r="N1670" s="147">
        <f t="shared" si="180"/>
        <v>68043.199999999997</v>
      </c>
      <c r="O1670" s="146">
        <v>77.459999999999994</v>
      </c>
      <c r="P1670" s="146">
        <v>1.66</v>
      </c>
      <c r="Q1670" s="146"/>
      <c r="R1670" s="102"/>
      <c r="S1670" s="146" t="s">
        <v>265</v>
      </c>
      <c r="T1670" s="146" t="s">
        <v>596</v>
      </c>
      <c r="U1670" s="96"/>
      <c r="V1670" s="99"/>
      <c r="W1670" s="99"/>
    </row>
    <row r="1671" spans="1:23" x14ac:dyDescent="0.3">
      <c r="C1671" s="144">
        <v>8</v>
      </c>
      <c r="D1671" s="63" t="s">
        <v>641</v>
      </c>
      <c r="E1671" s="144">
        <v>1977</v>
      </c>
      <c r="F1671" s="144"/>
      <c r="G1671" s="144" t="s">
        <v>63</v>
      </c>
      <c r="H1671" s="144">
        <v>2</v>
      </c>
      <c r="I1671" s="144">
        <v>861.9</v>
      </c>
      <c r="J1671" s="64">
        <v>545.5</v>
      </c>
      <c r="K1671" s="64" t="s">
        <v>418</v>
      </c>
      <c r="L1671" s="147">
        <f t="shared" si="178"/>
        <v>66762.77399999999</v>
      </c>
      <c r="M1671" s="147">
        <f t="shared" si="179"/>
        <v>1430.7539999999999</v>
      </c>
      <c r="N1671" s="147">
        <f t="shared" si="180"/>
        <v>68193.527999999991</v>
      </c>
      <c r="O1671" s="146">
        <v>77.459999999999994</v>
      </c>
      <c r="P1671" s="146">
        <v>1.66</v>
      </c>
      <c r="Q1671" s="146"/>
      <c r="R1671" s="102"/>
      <c r="S1671" s="146" t="s">
        <v>265</v>
      </c>
      <c r="T1671" s="146" t="s">
        <v>596</v>
      </c>
      <c r="U1671" s="96"/>
      <c r="V1671" s="99"/>
      <c r="W1671" s="99"/>
    </row>
    <row r="1672" spans="1:23" x14ac:dyDescent="0.3">
      <c r="C1672" s="144">
        <v>9</v>
      </c>
      <c r="D1672" s="63" t="s">
        <v>642</v>
      </c>
      <c r="E1672" s="144">
        <v>1977</v>
      </c>
      <c r="F1672" s="144"/>
      <c r="G1672" s="144" t="s">
        <v>63</v>
      </c>
      <c r="H1672" s="144">
        <v>2</v>
      </c>
      <c r="I1672" s="144">
        <v>842</v>
      </c>
      <c r="J1672" s="64">
        <v>522</v>
      </c>
      <c r="K1672" s="64" t="s">
        <v>418</v>
      </c>
      <c r="L1672" s="147">
        <f t="shared" si="178"/>
        <v>65221.319999999992</v>
      </c>
      <c r="M1672" s="147">
        <f t="shared" si="179"/>
        <v>1397.72</v>
      </c>
      <c r="N1672" s="147">
        <f t="shared" si="180"/>
        <v>66619.039999999994</v>
      </c>
      <c r="O1672" s="146">
        <v>77.459999999999994</v>
      </c>
      <c r="P1672" s="146">
        <v>1.66</v>
      </c>
      <c r="Q1672" s="146"/>
      <c r="R1672" s="102"/>
      <c r="S1672" s="146" t="s">
        <v>265</v>
      </c>
      <c r="T1672" s="146" t="s">
        <v>596</v>
      </c>
      <c r="U1672" s="96"/>
      <c r="V1672" s="99"/>
      <c r="W1672" s="99"/>
    </row>
    <row r="1673" spans="1:23" x14ac:dyDescent="0.3">
      <c r="C1673" s="144">
        <v>10</v>
      </c>
      <c r="D1673" s="63" t="s">
        <v>643</v>
      </c>
      <c r="E1673" s="144">
        <v>1983</v>
      </c>
      <c r="F1673" s="144"/>
      <c r="G1673" s="144" t="s">
        <v>83</v>
      </c>
      <c r="H1673" s="144">
        <v>3</v>
      </c>
      <c r="I1673" s="144">
        <v>2361.1799999999998</v>
      </c>
      <c r="J1673" s="64">
        <v>1268.25</v>
      </c>
      <c r="K1673" s="64" t="s">
        <v>48</v>
      </c>
      <c r="L1673" s="147">
        <f t="shared" si="178"/>
        <v>2394567.0851999996</v>
      </c>
      <c r="M1673" s="147">
        <f t="shared" si="179"/>
        <v>51237.605999999992</v>
      </c>
      <c r="N1673" s="147">
        <f t="shared" si="180"/>
        <v>2445804.6911999998</v>
      </c>
      <c r="O1673" s="146">
        <v>1014.14</v>
      </c>
      <c r="P1673" s="146">
        <v>21.7</v>
      </c>
      <c r="Q1673" s="146"/>
      <c r="R1673" s="102"/>
      <c r="S1673" s="146" t="s">
        <v>265</v>
      </c>
      <c r="T1673" s="146" t="s">
        <v>596</v>
      </c>
      <c r="U1673" s="96"/>
      <c r="V1673" s="99"/>
      <c r="W1673" s="99"/>
    </row>
    <row r="1674" spans="1:23" x14ac:dyDescent="0.3">
      <c r="C1674" s="144">
        <v>11</v>
      </c>
      <c r="D1674" s="63" t="s">
        <v>644</v>
      </c>
      <c r="E1674" s="144">
        <v>1977</v>
      </c>
      <c r="F1674" s="144"/>
      <c r="G1674" s="144" t="s">
        <v>34</v>
      </c>
      <c r="H1674" s="144">
        <v>3</v>
      </c>
      <c r="I1674" s="144">
        <v>1814.5</v>
      </c>
      <c r="J1674" s="64">
        <v>1002.3</v>
      </c>
      <c r="K1674" s="64" t="s">
        <v>229</v>
      </c>
      <c r="L1674" s="147">
        <f t="shared" si="178"/>
        <v>1888132.41</v>
      </c>
      <c r="M1674" s="147">
        <f t="shared" si="179"/>
        <v>40408.915000000001</v>
      </c>
      <c r="N1674" s="147">
        <f t="shared" si="180"/>
        <v>1928541.325</v>
      </c>
      <c r="O1674" s="146">
        <v>1040.58</v>
      </c>
      <c r="P1674" s="146">
        <v>22.27</v>
      </c>
      <c r="Q1674" s="146"/>
      <c r="R1674" s="102"/>
      <c r="S1674" s="146" t="s">
        <v>265</v>
      </c>
      <c r="T1674" s="146" t="s">
        <v>596</v>
      </c>
      <c r="U1674" s="96"/>
      <c r="V1674" s="99"/>
      <c r="W1674" s="99"/>
    </row>
    <row r="1675" spans="1:23" x14ac:dyDescent="0.3">
      <c r="C1675" s="144"/>
      <c r="D1675" s="63"/>
      <c r="E1675" s="144"/>
      <c r="F1675" s="144"/>
      <c r="G1675" s="144"/>
      <c r="H1675" s="144"/>
      <c r="I1675" s="144"/>
      <c r="J1675" s="64"/>
      <c r="K1675" s="64" t="s">
        <v>418</v>
      </c>
      <c r="L1675" s="147">
        <f>I1674*O1675</f>
        <v>71527.59</v>
      </c>
      <c r="M1675" s="147">
        <f>I1674*P1675</f>
        <v>1524.1799999999998</v>
      </c>
      <c r="N1675" s="147">
        <f t="shared" si="180"/>
        <v>73051.76999999999</v>
      </c>
      <c r="O1675" s="146">
        <v>39.42</v>
      </c>
      <c r="P1675" s="146">
        <v>0.84</v>
      </c>
      <c r="Q1675" s="146"/>
      <c r="R1675" s="102"/>
      <c r="S1675" s="146" t="s">
        <v>265</v>
      </c>
      <c r="T1675" s="146" t="s">
        <v>596</v>
      </c>
      <c r="U1675" s="96"/>
      <c r="V1675" s="99"/>
      <c r="W1675" s="99"/>
    </row>
    <row r="1676" spans="1:23" x14ac:dyDescent="0.3">
      <c r="C1676" s="144">
        <v>12</v>
      </c>
      <c r="D1676" s="63" t="s">
        <v>645</v>
      </c>
      <c r="E1676" s="144">
        <v>1985</v>
      </c>
      <c r="F1676" s="144"/>
      <c r="G1676" s="144" t="s">
        <v>34</v>
      </c>
      <c r="H1676" s="144">
        <v>3</v>
      </c>
      <c r="I1676" s="144">
        <v>3169.7</v>
      </c>
      <c r="J1676" s="64">
        <v>1287.7</v>
      </c>
      <c r="K1676" s="64" t="s">
        <v>418</v>
      </c>
      <c r="L1676" s="147">
        <f>I1676*O1676</f>
        <v>124949.57399999999</v>
      </c>
      <c r="M1676" s="147">
        <f>I1676*P1676</f>
        <v>2662.5479999999998</v>
      </c>
      <c r="N1676" s="147">
        <f t="shared" si="180"/>
        <v>127612.12199999999</v>
      </c>
      <c r="O1676" s="146">
        <v>39.42</v>
      </c>
      <c r="P1676" s="146">
        <v>0.84</v>
      </c>
      <c r="Q1676" s="146"/>
      <c r="R1676" s="102"/>
      <c r="S1676" s="146" t="s">
        <v>265</v>
      </c>
      <c r="T1676" s="146" t="s">
        <v>596</v>
      </c>
      <c r="U1676" s="96"/>
      <c r="V1676" s="99"/>
      <c r="W1676" s="99"/>
    </row>
    <row r="1677" spans="1:23" x14ac:dyDescent="0.3">
      <c r="C1677" s="144">
        <v>13</v>
      </c>
      <c r="D1677" s="63" t="s">
        <v>646</v>
      </c>
      <c r="E1677" s="144">
        <v>1983</v>
      </c>
      <c r="F1677" s="144"/>
      <c r="G1677" s="144" t="s">
        <v>34</v>
      </c>
      <c r="H1677" s="144">
        <v>3</v>
      </c>
      <c r="I1677" s="144">
        <v>2674.8</v>
      </c>
      <c r="J1677" s="64">
        <v>1275.0999999999999</v>
      </c>
      <c r="K1677" s="64" t="s">
        <v>229</v>
      </c>
      <c r="L1677" s="147">
        <f>I1677*O1677</f>
        <v>2783343.3840000001</v>
      </c>
      <c r="M1677" s="147">
        <f>I1677*P1677</f>
        <v>59567.796000000002</v>
      </c>
      <c r="N1677" s="147">
        <f t="shared" si="180"/>
        <v>2842911.18</v>
      </c>
      <c r="O1677" s="146">
        <v>1040.58</v>
      </c>
      <c r="P1677" s="146">
        <v>22.27</v>
      </c>
      <c r="Q1677" s="146"/>
      <c r="R1677" s="102"/>
      <c r="S1677" s="146" t="s">
        <v>265</v>
      </c>
      <c r="T1677" s="146" t="s">
        <v>596</v>
      </c>
      <c r="U1677" s="96"/>
      <c r="V1677" s="99"/>
      <c r="W1677" s="99"/>
    </row>
    <row r="1678" spans="1:23" s="61" customFormat="1" x14ac:dyDescent="0.3">
      <c r="A1678" s="133"/>
      <c r="B1678" s="1"/>
      <c r="C1678" s="144">
        <v>14</v>
      </c>
      <c r="D1678" s="63" t="s">
        <v>647</v>
      </c>
      <c r="E1678" s="144">
        <v>1987</v>
      </c>
      <c r="F1678" s="144"/>
      <c r="G1678" s="144" t="s">
        <v>34</v>
      </c>
      <c r="H1678" s="144">
        <v>3</v>
      </c>
      <c r="I1678" s="144">
        <v>2150.9</v>
      </c>
      <c r="J1678" s="64">
        <v>1242.7</v>
      </c>
      <c r="K1678" s="64" t="s">
        <v>229</v>
      </c>
      <c r="L1678" s="147">
        <f>I1678*O1678</f>
        <v>2238183.5219999999</v>
      </c>
      <c r="M1678" s="147">
        <f>I1678*P1678</f>
        <v>47900.542999999998</v>
      </c>
      <c r="N1678" s="147">
        <f t="shared" si="180"/>
        <v>2286084.0649999999</v>
      </c>
      <c r="O1678" s="146">
        <v>1040.58</v>
      </c>
      <c r="P1678" s="146">
        <v>22.27</v>
      </c>
      <c r="Q1678" s="146"/>
      <c r="R1678" s="102"/>
      <c r="S1678" s="146" t="s">
        <v>265</v>
      </c>
      <c r="T1678" s="146" t="s">
        <v>596</v>
      </c>
      <c r="U1678" s="100" t="s">
        <v>600</v>
      </c>
      <c r="V1678" s="97"/>
      <c r="W1678" s="97"/>
    </row>
    <row r="1679" spans="1:23" s="61" customFormat="1" x14ac:dyDescent="0.3">
      <c r="A1679" s="133"/>
      <c r="B1679" s="1"/>
      <c r="C1679" s="32"/>
      <c r="D1679" s="62" t="s">
        <v>76</v>
      </c>
      <c r="E1679" s="32"/>
      <c r="F1679" s="32"/>
      <c r="G1679" s="32"/>
      <c r="H1679" s="32"/>
      <c r="I1679" s="32"/>
      <c r="J1679" s="27"/>
      <c r="K1679" s="27"/>
      <c r="L1679" s="30">
        <f>SUM(L1680:L1764)</f>
        <v>30746070.715900011</v>
      </c>
      <c r="M1679" s="30">
        <f>SUM(M1680:M1764)</f>
        <v>2193533.7105999994</v>
      </c>
      <c r="N1679" s="30">
        <f>SUM(N1680:N1764)</f>
        <v>32939604.426500008</v>
      </c>
      <c r="O1679" s="24"/>
      <c r="P1679" s="24"/>
      <c r="Q1679" s="24"/>
      <c r="R1679" s="47"/>
      <c r="S1679" s="146"/>
      <c r="T1679" s="146"/>
      <c r="U1679" s="101"/>
      <c r="V1679" s="97"/>
      <c r="W1679" s="97"/>
    </row>
    <row r="1680" spans="1:23" ht="37.5" x14ac:dyDescent="0.3">
      <c r="C1680" s="144">
        <v>1</v>
      </c>
      <c r="D1680" s="63" t="s">
        <v>648</v>
      </c>
      <c r="E1680" s="144">
        <v>1972</v>
      </c>
      <c r="F1680" s="144"/>
      <c r="G1680" s="144" t="s">
        <v>34</v>
      </c>
      <c r="H1680" s="144">
        <v>2</v>
      </c>
      <c r="I1680" s="144">
        <v>598.1</v>
      </c>
      <c r="J1680" s="64">
        <v>398.1</v>
      </c>
      <c r="K1680" s="64" t="s">
        <v>42</v>
      </c>
      <c r="L1680" s="147">
        <f t="shared" ref="L1680:L1688" si="181">I1680*O1680</f>
        <v>72818.675000000003</v>
      </c>
      <c r="M1680" s="147">
        <f t="shared" ref="M1680:M1688" si="182">I1680*P1680</f>
        <v>9085.1389999999992</v>
      </c>
      <c r="N1680" s="147">
        <f t="shared" ref="N1680:N1743" si="183">L1680+M1680</f>
        <v>81903.813999999998</v>
      </c>
      <c r="O1680" s="146">
        <v>121.75</v>
      </c>
      <c r="P1680" s="146">
        <v>15.19</v>
      </c>
      <c r="Q1680" s="146"/>
      <c r="R1680" s="102"/>
      <c r="S1680" s="146" t="s">
        <v>265</v>
      </c>
      <c r="T1680" s="146" t="s">
        <v>596</v>
      </c>
      <c r="U1680" s="96" t="s">
        <v>589</v>
      </c>
      <c r="V1680" s="99"/>
      <c r="W1680" s="99"/>
    </row>
    <row r="1681" spans="3:23" ht="37.5" x14ac:dyDescent="0.3">
      <c r="C1681" s="144">
        <v>2</v>
      </c>
      <c r="D1681" s="63" t="s">
        <v>649</v>
      </c>
      <c r="E1681" s="144">
        <v>1990</v>
      </c>
      <c r="F1681" s="144"/>
      <c r="G1681" s="144" t="s">
        <v>34</v>
      </c>
      <c r="H1681" s="144">
        <v>2</v>
      </c>
      <c r="I1681" s="144">
        <v>2141.6</v>
      </c>
      <c r="J1681" s="64">
        <v>932.5</v>
      </c>
      <c r="K1681" s="64" t="s">
        <v>53</v>
      </c>
      <c r="L1681" s="147">
        <f t="shared" si="181"/>
        <v>74891.751999999993</v>
      </c>
      <c r="M1681" s="147">
        <f t="shared" si="182"/>
        <v>28547.527999999998</v>
      </c>
      <c r="N1681" s="147">
        <f t="shared" si="183"/>
        <v>103439.28</v>
      </c>
      <c r="O1681" s="146">
        <v>34.97</v>
      </c>
      <c r="P1681" s="146">
        <v>13.33</v>
      </c>
      <c r="Q1681" s="146"/>
      <c r="R1681" s="102"/>
      <c r="S1681" s="146" t="s">
        <v>265</v>
      </c>
      <c r="T1681" s="146" t="s">
        <v>596</v>
      </c>
      <c r="U1681" s="96" t="s">
        <v>650</v>
      </c>
      <c r="V1681" s="99"/>
      <c r="W1681" s="99"/>
    </row>
    <row r="1682" spans="3:23" ht="37.5" x14ac:dyDescent="0.3">
      <c r="C1682" s="144">
        <v>3</v>
      </c>
      <c r="D1682" s="63" t="s">
        <v>651</v>
      </c>
      <c r="E1682" s="144">
        <v>1970</v>
      </c>
      <c r="F1682" s="144"/>
      <c r="G1682" s="144" t="s">
        <v>63</v>
      </c>
      <c r="H1682" s="144">
        <v>2</v>
      </c>
      <c r="I1682" s="144">
        <v>769.2</v>
      </c>
      <c r="J1682" s="64">
        <v>363.2</v>
      </c>
      <c r="K1682" s="64" t="s">
        <v>42</v>
      </c>
      <c r="L1682" s="147">
        <f t="shared" si="181"/>
        <v>120172.11599999999</v>
      </c>
      <c r="M1682" s="147">
        <f t="shared" si="182"/>
        <v>11745.684000000001</v>
      </c>
      <c r="N1682" s="147">
        <f t="shared" si="183"/>
        <v>131917.79999999999</v>
      </c>
      <c r="O1682" s="146">
        <v>156.22999999999999</v>
      </c>
      <c r="P1682" s="146">
        <v>15.27</v>
      </c>
      <c r="Q1682" s="146"/>
      <c r="R1682" s="102"/>
      <c r="S1682" s="146" t="s">
        <v>265</v>
      </c>
      <c r="T1682" s="146" t="s">
        <v>596</v>
      </c>
      <c r="U1682" s="96" t="s">
        <v>600</v>
      </c>
      <c r="V1682" s="99"/>
      <c r="W1682" s="99"/>
    </row>
    <row r="1683" spans="3:23" ht="37.5" x14ac:dyDescent="0.3">
      <c r="C1683" s="144">
        <v>4</v>
      </c>
      <c r="D1683" s="63" t="s">
        <v>652</v>
      </c>
      <c r="E1683" s="144">
        <v>1971</v>
      </c>
      <c r="F1683" s="144"/>
      <c r="G1683" s="144" t="s">
        <v>63</v>
      </c>
      <c r="H1683" s="144">
        <v>2</v>
      </c>
      <c r="I1683" s="144">
        <v>857.1</v>
      </c>
      <c r="J1683" s="64">
        <v>447.3</v>
      </c>
      <c r="K1683" s="64" t="s">
        <v>42</v>
      </c>
      <c r="L1683" s="147">
        <f t="shared" si="181"/>
        <v>133904.73300000001</v>
      </c>
      <c r="M1683" s="147">
        <f t="shared" si="182"/>
        <v>13087.916999999999</v>
      </c>
      <c r="N1683" s="147">
        <f t="shared" si="183"/>
        <v>146992.65</v>
      </c>
      <c r="O1683" s="146">
        <v>156.22999999999999</v>
      </c>
      <c r="P1683" s="146">
        <v>15.27</v>
      </c>
      <c r="Q1683" s="146"/>
      <c r="R1683" s="102"/>
      <c r="S1683" s="146" t="s">
        <v>265</v>
      </c>
      <c r="T1683" s="146" t="s">
        <v>596</v>
      </c>
      <c r="U1683" s="96" t="s">
        <v>600</v>
      </c>
      <c r="V1683" s="99"/>
      <c r="W1683" s="99"/>
    </row>
    <row r="1684" spans="3:23" ht="37.5" x14ac:dyDescent="0.3">
      <c r="C1684" s="144">
        <v>5</v>
      </c>
      <c r="D1684" s="63" t="s">
        <v>653</v>
      </c>
      <c r="E1684" s="144">
        <v>1972</v>
      </c>
      <c r="F1684" s="144"/>
      <c r="G1684" s="144" t="s">
        <v>63</v>
      </c>
      <c r="H1684" s="144">
        <v>2</v>
      </c>
      <c r="I1684" s="144">
        <v>912</v>
      </c>
      <c r="J1684" s="64">
        <v>503.2</v>
      </c>
      <c r="K1684" s="64" t="s">
        <v>42</v>
      </c>
      <c r="L1684" s="147">
        <f t="shared" si="181"/>
        <v>142481.75999999998</v>
      </c>
      <c r="M1684" s="147">
        <f t="shared" si="182"/>
        <v>13926.24</v>
      </c>
      <c r="N1684" s="147">
        <f t="shared" si="183"/>
        <v>156407.99999999997</v>
      </c>
      <c r="O1684" s="146">
        <v>156.22999999999999</v>
      </c>
      <c r="P1684" s="146">
        <v>15.27</v>
      </c>
      <c r="Q1684" s="146"/>
      <c r="R1684" s="102"/>
      <c r="S1684" s="146" t="s">
        <v>265</v>
      </c>
      <c r="T1684" s="146" t="s">
        <v>596</v>
      </c>
      <c r="U1684" s="96" t="s">
        <v>600</v>
      </c>
      <c r="V1684" s="99"/>
      <c r="W1684" s="99"/>
    </row>
    <row r="1685" spans="3:23" ht="37.5" x14ac:dyDescent="0.3">
      <c r="C1685" s="144">
        <v>6</v>
      </c>
      <c r="D1685" s="63" t="s">
        <v>654</v>
      </c>
      <c r="E1685" s="144">
        <v>1970</v>
      </c>
      <c r="F1685" s="144"/>
      <c r="G1685" s="144" t="s">
        <v>34</v>
      </c>
      <c r="H1685" s="144">
        <v>2</v>
      </c>
      <c r="I1685" s="144">
        <v>1742.7</v>
      </c>
      <c r="J1685" s="64">
        <v>976.4</v>
      </c>
      <c r="K1685" s="64" t="s">
        <v>42</v>
      </c>
      <c r="L1685" s="147">
        <f t="shared" si="181"/>
        <v>285367.125</v>
      </c>
      <c r="M1685" s="147">
        <f t="shared" si="182"/>
        <v>26489.040000000001</v>
      </c>
      <c r="N1685" s="147">
        <f t="shared" si="183"/>
        <v>311856.16499999998</v>
      </c>
      <c r="O1685" s="146">
        <v>163.75</v>
      </c>
      <c r="P1685" s="146">
        <v>15.2</v>
      </c>
      <c r="Q1685" s="146"/>
      <c r="R1685" s="102"/>
      <c r="S1685" s="146" t="s">
        <v>265</v>
      </c>
      <c r="T1685" s="146" t="s">
        <v>596</v>
      </c>
      <c r="U1685" s="96"/>
      <c r="V1685" s="99"/>
      <c r="W1685" s="99"/>
    </row>
    <row r="1686" spans="3:23" ht="37.5" x14ac:dyDescent="0.3">
      <c r="C1686" s="144">
        <v>7</v>
      </c>
      <c r="D1686" s="63" t="s">
        <v>655</v>
      </c>
      <c r="E1686" s="144">
        <v>1990</v>
      </c>
      <c r="F1686" s="144"/>
      <c r="G1686" s="144" t="s">
        <v>34</v>
      </c>
      <c r="H1686" s="144">
        <v>3</v>
      </c>
      <c r="I1686" s="144">
        <v>1790.4</v>
      </c>
      <c r="J1686" s="64">
        <v>888.3</v>
      </c>
      <c r="K1686" s="64" t="s">
        <v>42</v>
      </c>
      <c r="L1686" s="147">
        <f t="shared" si="181"/>
        <v>278407.2</v>
      </c>
      <c r="M1686" s="147">
        <f t="shared" si="182"/>
        <v>26802.288000000004</v>
      </c>
      <c r="N1686" s="147">
        <f t="shared" si="183"/>
        <v>305209.48800000001</v>
      </c>
      <c r="O1686" s="146">
        <v>155.5</v>
      </c>
      <c r="P1686" s="146">
        <v>14.97</v>
      </c>
      <c r="Q1686" s="146"/>
      <c r="R1686" s="102"/>
      <c r="S1686" s="146" t="s">
        <v>265</v>
      </c>
      <c r="T1686" s="146" t="s">
        <v>596</v>
      </c>
      <c r="U1686" s="96"/>
      <c r="V1686" s="99"/>
      <c r="W1686" s="99"/>
    </row>
    <row r="1687" spans="3:23" ht="37.5" x14ac:dyDescent="0.3">
      <c r="C1687" s="144">
        <v>8</v>
      </c>
      <c r="D1687" s="63" t="s">
        <v>656</v>
      </c>
      <c r="E1687" s="144">
        <v>1986</v>
      </c>
      <c r="F1687" s="144"/>
      <c r="G1687" s="144" t="s">
        <v>34</v>
      </c>
      <c r="H1687" s="144">
        <v>3</v>
      </c>
      <c r="I1687" s="144">
        <v>1943.9</v>
      </c>
      <c r="J1687" s="64">
        <v>1041.5999999999999</v>
      </c>
      <c r="K1687" s="64" t="s">
        <v>42</v>
      </c>
      <c r="L1687" s="147">
        <f t="shared" si="181"/>
        <v>302276.45</v>
      </c>
      <c r="M1687" s="147">
        <f t="shared" si="182"/>
        <v>29100.183000000001</v>
      </c>
      <c r="N1687" s="147">
        <f t="shared" si="183"/>
        <v>331376.63300000003</v>
      </c>
      <c r="O1687" s="146">
        <v>155.5</v>
      </c>
      <c r="P1687" s="146">
        <v>14.97</v>
      </c>
      <c r="Q1687" s="146"/>
      <c r="R1687" s="102"/>
      <c r="S1687" s="146" t="s">
        <v>265</v>
      </c>
      <c r="T1687" s="146" t="s">
        <v>596</v>
      </c>
      <c r="U1687" s="96"/>
      <c r="V1687" s="99"/>
      <c r="W1687" s="99"/>
    </row>
    <row r="1688" spans="3:23" ht="37.5" x14ac:dyDescent="0.3">
      <c r="C1688" s="144">
        <v>9</v>
      </c>
      <c r="D1688" s="63" t="s">
        <v>657</v>
      </c>
      <c r="E1688" s="144">
        <v>1955</v>
      </c>
      <c r="F1688" s="144"/>
      <c r="G1688" s="144" t="s">
        <v>63</v>
      </c>
      <c r="H1688" s="144">
        <v>2</v>
      </c>
      <c r="I1688" s="144">
        <v>1007.7</v>
      </c>
      <c r="J1688" s="64">
        <v>569.70000000000005</v>
      </c>
      <c r="K1688" s="64" t="s">
        <v>42</v>
      </c>
      <c r="L1688" s="147">
        <f t="shared" si="181"/>
        <v>168799.82699999999</v>
      </c>
      <c r="M1688" s="147">
        <f t="shared" si="182"/>
        <v>15387.579</v>
      </c>
      <c r="N1688" s="147">
        <f t="shared" si="183"/>
        <v>184187.40599999999</v>
      </c>
      <c r="O1688" s="146">
        <v>167.51</v>
      </c>
      <c r="P1688" s="146">
        <v>15.27</v>
      </c>
      <c r="Q1688" s="146"/>
      <c r="R1688" s="102"/>
      <c r="S1688" s="146" t="s">
        <v>265</v>
      </c>
      <c r="T1688" s="146" t="s">
        <v>596</v>
      </c>
      <c r="U1688" s="96"/>
      <c r="V1688" s="99"/>
      <c r="W1688" s="99"/>
    </row>
    <row r="1689" spans="3:23" ht="37.5" x14ac:dyDescent="0.3">
      <c r="C1689" s="144"/>
      <c r="D1689" s="63"/>
      <c r="E1689" s="144"/>
      <c r="F1689" s="144"/>
      <c r="G1689" s="144"/>
      <c r="H1689" s="144"/>
      <c r="I1689" s="144"/>
      <c r="J1689" s="64"/>
      <c r="K1689" s="64" t="s">
        <v>45</v>
      </c>
      <c r="L1689" s="147">
        <f>I1688*O1689</f>
        <v>431456.83200000005</v>
      </c>
      <c r="M1689" s="147">
        <f>I1688*P1689</f>
        <v>17685.135000000002</v>
      </c>
      <c r="N1689" s="147">
        <f t="shared" si="183"/>
        <v>449141.96700000006</v>
      </c>
      <c r="O1689" s="146">
        <v>428.16</v>
      </c>
      <c r="P1689" s="146">
        <v>17.55</v>
      </c>
      <c r="Q1689" s="146"/>
      <c r="R1689" s="102"/>
      <c r="S1689" s="146" t="s">
        <v>265</v>
      </c>
      <c r="T1689" s="146" t="s">
        <v>596</v>
      </c>
      <c r="U1689" s="96"/>
      <c r="V1689" s="99"/>
      <c r="W1689" s="99"/>
    </row>
    <row r="1690" spans="3:23" x14ac:dyDescent="0.3">
      <c r="C1690" s="144"/>
      <c r="D1690" s="63"/>
      <c r="E1690" s="144"/>
      <c r="F1690" s="144"/>
      <c r="G1690" s="144"/>
      <c r="H1690" s="144"/>
      <c r="I1690" s="144"/>
      <c r="J1690" s="64"/>
      <c r="K1690" s="64" t="s">
        <v>229</v>
      </c>
      <c r="L1690" s="147">
        <f>I1688*O1690</f>
        <v>1094090.121</v>
      </c>
      <c r="M1690" s="147">
        <f>I1688*P1690</f>
        <v>38967.759000000005</v>
      </c>
      <c r="N1690" s="147">
        <f t="shared" si="183"/>
        <v>1133057.8800000001</v>
      </c>
      <c r="O1690" s="146">
        <v>1085.73</v>
      </c>
      <c r="P1690" s="146">
        <v>38.67</v>
      </c>
      <c r="Q1690" s="146"/>
      <c r="R1690" s="102"/>
      <c r="S1690" s="146" t="s">
        <v>265</v>
      </c>
      <c r="T1690" s="146" t="s">
        <v>596</v>
      </c>
      <c r="U1690" s="96"/>
      <c r="V1690" s="99"/>
      <c r="W1690" s="99"/>
    </row>
    <row r="1691" spans="3:23" ht="37.5" x14ac:dyDescent="0.3">
      <c r="C1691" s="144">
        <v>10</v>
      </c>
      <c r="D1691" s="63" t="s">
        <v>658</v>
      </c>
      <c r="E1691" s="144">
        <v>1957</v>
      </c>
      <c r="F1691" s="144"/>
      <c r="G1691" s="144" t="s">
        <v>63</v>
      </c>
      <c r="H1691" s="144">
        <v>2</v>
      </c>
      <c r="I1691" s="144">
        <v>1031.0999999999999</v>
      </c>
      <c r="J1691" s="64">
        <v>582.29999999999995</v>
      </c>
      <c r="K1691" s="64" t="s">
        <v>42</v>
      </c>
      <c r="L1691" s="147">
        <f>I1691*O1691</f>
        <v>172719.56099999999</v>
      </c>
      <c r="M1691" s="147">
        <f>I1691*P1691</f>
        <v>15744.896999999999</v>
      </c>
      <c r="N1691" s="147">
        <f t="shared" si="183"/>
        <v>188464.45799999998</v>
      </c>
      <c r="O1691" s="146">
        <v>167.51</v>
      </c>
      <c r="P1691" s="146">
        <v>15.27</v>
      </c>
      <c r="Q1691" s="146"/>
      <c r="R1691" s="102"/>
      <c r="S1691" s="146" t="s">
        <v>265</v>
      </c>
      <c r="T1691" s="146" t="s">
        <v>596</v>
      </c>
      <c r="U1691" s="96"/>
      <c r="V1691" s="99"/>
      <c r="W1691" s="99"/>
    </row>
    <row r="1692" spans="3:23" ht="37.5" x14ac:dyDescent="0.3">
      <c r="C1692" s="144"/>
      <c r="D1692" s="63"/>
      <c r="E1692" s="144"/>
      <c r="F1692" s="144"/>
      <c r="G1692" s="144"/>
      <c r="H1692" s="144"/>
      <c r="I1692" s="144"/>
      <c r="J1692" s="64"/>
      <c r="K1692" s="64" t="s">
        <v>45</v>
      </c>
      <c r="L1692" s="147">
        <f>I1691*O1692</f>
        <v>441475.77600000001</v>
      </c>
      <c r="M1692" s="147">
        <f>I1691*P1692</f>
        <v>18095.805</v>
      </c>
      <c r="N1692" s="147">
        <f t="shared" si="183"/>
        <v>459571.58100000001</v>
      </c>
      <c r="O1692" s="146">
        <v>428.16</v>
      </c>
      <c r="P1692" s="146">
        <v>17.55</v>
      </c>
      <c r="Q1692" s="146"/>
      <c r="R1692" s="102"/>
      <c r="S1692" s="146" t="s">
        <v>265</v>
      </c>
      <c r="T1692" s="146" t="s">
        <v>596</v>
      </c>
      <c r="U1692" s="96"/>
      <c r="V1692" s="99"/>
      <c r="W1692" s="99"/>
    </row>
    <row r="1693" spans="3:23" x14ac:dyDescent="0.3">
      <c r="C1693" s="144"/>
      <c r="D1693" s="63"/>
      <c r="E1693" s="144"/>
      <c r="F1693" s="144"/>
      <c r="G1693" s="144"/>
      <c r="H1693" s="144"/>
      <c r="I1693" s="144"/>
      <c r="J1693" s="64"/>
      <c r="K1693" s="64" t="s">
        <v>229</v>
      </c>
      <c r="L1693" s="147">
        <f>I1691*O1693</f>
        <v>1119496.203</v>
      </c>
      <c r="M1693" s="147">
        <f>I1691*P1693</f>
        <v>39872.636999999995</v>
      </c>
      <c r="N1693" s="147">
        <f t="shared" si="183"/>
        <v>1159368.8400000001</v>
      </c>
      <c r="O1693" s="146">
        <v>1085.73</v>
      </c>
      <c r="P1693" s="146">
        <v>38.67</v>
      </c>
      <c r="Q1693" s="146"/>
      <c r="R1693" s="102"/>
      <c r="S1693" s="146" t="s">
        <v>265</v>
      </c>
      <c r="T1693" s="146" t="s">
        <v>596</v>
      </c>
      <c r="U1693" s="96"/>
      <c r="V1693" s="99"/>
      <c r="W1693" s="99"/>
    </row>
    <row r="1694" spans="3:23" ht="37.5" x14ac:dyDescent="0.3">
      <c r="C1694" s="144">
        <v>11</v>
      </c>
      <c r="D1694" s="63" t="s">
        <v>659</v>
      </c>
      <c r="E1694" s="144">
        <v>1959</v>
      </c>
      <c r="F1694" s="144"/>
      <c r="G1694" s="144" t="s">
        <v>63</v>
      </c>
      <c r="H1694" s="144">
        <v>2</v>
      </c>
      <c r="I1694" s="144">
        <v>1012.5</v>
      </c>
      <c r="J1694" s="64">
        <v>570</v>
      </c>
      <c r="K1694" s="64" t="s">
        <v>42</v>
      </c>
      <c r="L1694" s="147">
        <f>I1694*O1694</f>
        <v>169603.875</v>
      </c>
      <c r="M1694" s="147">
        <f>I1694*P1694</f>
        <v>15460.875</v>
      </c>
      <c r="N1694" s="147">
        <f t="shared" si="183"/>
        <v>185064.75</v>
      </c>
      <c r="O1694" s="146">
        <v>167.51</v>
      </c>
      <c r="P1694" s="146">
        <v>15.27</v>
      </c>
      <c r="Q1694" s="146"/>
      <c r="R1694" s="102"/>
      <c r="S1694" s="146" t="s">
        <v>265</v>
      </c>
      <c r="T1694" s="146" t="s">
        <v>596</v>
      </c>
      <c r="U1694" s="96"/>
      <c r="V1694" s="99"/>
      <c r="W1694" s="99"/>
    </row>
    <row r="1695" spans="3:23" ht="37.5" x14ac:dyDescent="0.3">
      <c r="C1695" s="144"/>
      <c r="D1695" s="63"/>
      <c r="E1695" s="144"/>
      <c r="F1695" s="144"/>
      <c r="G1695" s="144"/>
      <c r="H1695" s="144"/>
      <c r="I1695" s="144"/>
      <c r="J1695" s="64"/>
      <c r="K1695" s="64" t="s">
        <v>45</v>
      </c>
      <c r="L1695" s="147">
        <f>I1694*O1695</f>
        <v>433512</v>
      </c>
      <c r="M1695" s="147">
        <f>I1694*P1695</f>
        <v>17769.375</v>
      </c>
      <c r="N1695" s="147">
        <f t="shared" si="183"/>
        <v>451281.375</v>
      </c>
      <c r="O1695" s="146">
        <v>428.16</v>
      </c>
      <c r="P1695" s="146">
        <v>17.55</v>
      </c>
      <c r="Q1695" s="146"/>
      <c r="R1695" s="102"/>
      <c r="S1695" s="146" t="s">
        <v>265</v>
      </c>
      <c r="T1695" s="146" t="s">
        <v>596</v>
      </c>
      <c r="U1695" s="96"/>
      <c r="V1695" s="99"/>
      <c r="W1695" s="99"/>
    </row>
    <row r="1696" spans="3:23" x14ac:dyDescent="0.3">
      <c r="C1696" s="144"/>
      <c r="D1696" s="63"/>
      <c r="E1696" s="144"/>
      <c r="F1696" s="144"/>
      <c r="G1696" s="144"/>
      <c r="H1696" s="144"/>
      <c r="I1696" s="144"/>
      <c r="J1696" s="64"/>
      <c r="K1696" s="64" t="s">
        <v>229</v>
      </c>
      <c r="L1696" s="147">
        <f>I1694*O1696</f>
        <v>1099301.625</v>
      </c>
      <c r="M1696" s="147">
        <f>I1694*P1696</f>
        <v>39153.375</v>
      </c>
      <c r="N1696" s="147">
        <f t="shared" si="183"/>
        <v>1138455</v>
      </c>
      <c r="O1696" s="146">
        <v>1085.73</v>
      </c>
      <c r="P1696" s="146">
        <v>38.67</v>
      </c>
      <c r="Q1696" s="146"/>
      <c r="R1696" s="102"/>
      <c r="S1696" s="146" t="s">
        <v>265</v>
      </c>
      <c r="T1696" s="146" t="s">
        <v>596</v>
      </c>
      <c r="U1696" s="96"/>
      <c r="V1696" s="99"/>
      <c r="W1696" s="99"/>
    </row>
    <row r="1697" spans="3:23" ht="37.5" x14ac:dyDescent="0.3">
      <c r="C1697" s="144">
        <v>12</v>
      </c>
      <c r="D1697" s="63" t="s">
        <v>660</v>
      </c>
      <c r="E1697" s="144">
        <v>1961</v>
      </c>
      <c r="F1697" s="144"/>
      <c r="G1697" s="144" t="s">
        <v>63</v>
      </c>
      <c r="H1697" s="144">
        <v>1</v>
      </c>
      <c r="I1697" s="144">
        <v>1017.2</v>
      </c>
      <c r="J1697" s="64">
        <v>581</v>
      </c>
      <c r="K1697" s="64" t="s">
        <v>42</v>
      </c>
      <c r="L1697" s="147">
        <f>I1697*O1697</f>
        <v>170340.31200000001</v>
      </c>
      <c r="M1697" s="147">
        <f>I1697*P1697</f>
        <v>15522.472</v>
      </c>
      <c r="N1697" s="147">
        <f t="shared" si="183"/>
        <v>185862.78400000001</v>
      </c>
      <c r="O1697" s="146">
        <v>167.46</v>
      </c>
      <c r="P1697" s="146">
        <v>15.26</v>
      </c>
      <c r="Q1697" s="146"/>
      <c r="R1697" s="102"/>
      <c r="S1697" s="146" t="s">
        <v>265</v>
      </c>
      <c r="T1697" s="146" t="s">
        <v>596</v>
      </c>
      <c r="U1697" s="96"/>
      <c r="V1697" s="99"/>
      <c r="W1697" s="99"/>
    </row>
    <row r="1698" spans="3:23" ht="37.5" x14ac:dyDescent="0.3">
      <c r="C1698" s="144"/>
      <c r="D1698" s="63"/>
      <c r="E1698" s="144"/>
      <c r="F1698" s="144"/>
      <c r="G1698" s="144"/>
      <c r="H1698" s="144"/>
      <c r="I1698" s="144"/>
      <c r="J1698" s="64"/>
      <c r="K1698" s="64" t="s">
        <v>45</v>
      </c>
      <c r="L1698" s="147">
        <f>I1697*O1698</f>
        <v>435524.35200000007</v>
      </c>
      <c r="M1698" s="147">
        <f>I1697*P1698</f>
        <v>17851.86</v>
      </c>
      <c r="N1698" s="147">
        <f t="shared" si="183"/>
        <v>453376.21200000006</v>
      </c>
      <c r="O1698" s="146">
        <v>428.16</v>
      </c>
      <c r="P1698" s="146">
        <v>17.55</v>
      </c>
      <c r="Q1698" s="146"/>
      <c r="R1698" s="102"/>
      <c r="S1698" s="146" t="s">
        <v>265</v>
      </c>
      <c r="T1698" s="146" t="s">
        <v>596</v>
      </c>
      <c r="U1698" s="96"/>
      <c r="V1698" s="99"/>
      <c r="W1698" s="99"/>
    </row>
    <row r="1699" spans="3:23" x14ac:dyDescent="0.3">
      <c r="C1699" s="144"/>
      <c r="D1699" s="63"/>
      <c r="E1699" s="144"/>
      <c r="F1699" s="144"/>
      <c r="G1699" s="144"/>
      <c r="H1699" s="144"/>
      <c r="I1699" s="144"/>
      <c r="J1699" s="64"/>
      <c r="K1699" s="64" t="s">
        <v>229</v>
      </c>
      <c r="L1699" s="147">
        <f>I1697*O1699</f>
        <v>1133303.2080000001</v>
      </c>
      <c r="M1699" s="147">
        <f>I1697*P1699</f>
        <v>36130.944000000003</v>
      </c>
      <c r="N1699" s="147">
        <f t="shared" si="183"/>
        <v>1169434.152</v>
      </c>
      <c r="O1699" s="146">
        <v>1114.1400000000001</v>
      </c>
      <c r="P1699" s="146">
        <v>35.520000000000003</v>
      </c>
      <c r="Q1699" s="146"/>
      <c r="R1699" s="102"/>
      <c r="S1699" s="146" t="s">
        <v>265</v>
      </c>
      <c r="T1699" s="146" t="s">
        <v>596</v>
      </c>
      <c r="U1699" s="96"/>
      <c r="V1699" s="99"/>
      <c r="W1699" s="99"/>
    </row>
    <row r="1700" spans="3:23" x14ac:dyDescent="0.3">
      <c r="C1700" s="144">
        <v>13</v>
      </c>
      <c r="D1700" s="63" t="s">
        <v>661</v>
      </c>
      <c r="E1700" s="144">
        <v>1961</v>
      </c>
      <c r="F1700" s="144"/>
      <c r="G1700" s="144" t="s">
        <v>63</v>
      </c>
      <c r="H1700" s="144">
        <v>2</v>
      </c>
      <c r="I1700" s="144">
        <v>1038.3</v>
      </c>
      <c r="J1700" s="64">
        <v>590.4</v>
      </c>
      <c r="K1700" s="64" t="s">
        <v>229</v>
      </c>
      <c r="L1700" s="147">
        <f>I1700*O1700</f>
        <v>1156811.5620000002</v>
      </c>
      <c r="M1700" s="147">
        <f>I1700*P1700</f>
        <v>36880.416000000005</v>
      </c>
      <c r="N1700" s="147">
        <f t="shared" si="183"/>
        <v>1193691.9780000001</v>
      </c>
      <c r="O1700" s="146">
        <v>1114.1400000000001</v>
      </c>
      <c r="P1700" s="146">
        <v>35.520000000000003</v>
      </c>
      <c r="Q1700" s="146"/>
      <c r="R1700" s="102"/>
      <c r="S1700" s="146" t="s">
        <v>265</v>
      </c>
      <c r="T1700" s="146" t="s">
        <v>596</v>
      </c>
      <c r="U1700" s="96"/>
      <c r="V1700" s="99"/>
      <c r="W1700" s="99"/>
    </row>
    <row r="1701" spans="3:23" ht="37.5" x14ac:dyDescent="0.3">
      <c r="C1701" s="144"/>
      <c r="D1701" s="63"/>
      <c r="E1701" s="144"/>
      <c r="F1701" s="144"/>
      <c r="G1701" s="144"/>
      <c r="H1701" s="144"/>
      <c r="I1701" s="144"/>
      <c r="J1701" s="64"/>
      <c r="K1701" s="64" t="s">
        <v>45</v>
      </c>
      <c r="L1701" s="147">
        <f>I1700*O1701</f>
        <v>444558.52799999999</v>
      </c>
      <c r="M1701" s="147">
        <f>I1700*P1701</f>
        <v>18222.165000000001</v>
      </c>
      <c r="N1701" s="147">
        <f t="shared" si="183"/>
        <v>462780.69299999997</v>
      </c>
      <c r="O1701" s="146">
        <v>428.16</v>
      </c>
      <c r="P1701" s="146">
        <v>17.55</v>
      </c>
      <c r="Q1701" s="146"/>
      <c r="R1701" s="102"/>
      <c r="S1701" s="146" t="s">
        <v>265</v>
      </c>
      <c r="T1701" s="146" t="s">
        <v>596</v>
      </c>
      <c r="U1701" s="96"/>
      <c r="V1701" s="99"/>
      <c r="W1701" s="99"/>
    </row>
    <row r="1702" spans="3:23" ht="37.5" x14ac:dyDescent="0.3">
      <c r="C1702" s="144">
        <v>14</v>
      </c>
      <c r="D1702" s="63" t="s">
        <v>662</v>
      </c>
      <c r="E1702" s="144">
        <v>1991</v>
      </c>
      <c r="F1702" s="144"/>
      <c r="G1702" s="144" t="s">
        <v>34</v>
      </c>
      <c r="H1702" s="144">
        <v>3</v>
      </c>
      <c r="I1702" s="144">
        <v>3205.7</v>
      </c>
      <c r="J1702" s="64">
        <v>1486.3</v>
      </c>
      <c r="K1702" s="64" t="s">
        <v>53</v>
      </c>
      <c r="L1702" s="147">
        <f>I1702*O1702</f>
        <v>109506.71199999998</v>
      </c>
      <c r="M1702" s="147">
        <f>I1702*P1702</f>
        <v>35166.529000000002</v>
      </c>
      <c r="N1702" s="147">
        <f t="shared" si="183"/>
        <v>144673.24099999998</v>
      </c>
      <c r="O1702" s="146">
        <v>34.159999999999997</v>
      </c>
      <c r="P1702" s="146">
        <v>10.97</v>
      </c>
      <c r="Q1702" s="146"/>
      <c r="R1702" s="102"/>
      <c r="S1702" s="146" t="s">
        <v>265</v>
      </c>
      <c r="T1702" s="146" t="s">
        <v>596</v>
      </c>
      <c r="U1702" s="96"/>
      <c r="V1702" s="99"/>
      <c r="W1702" s="99"/>
    </row>
    <row r="1703" spans="3:23" x14ac:dyDescent="0.3">
      <c r="C1703" s="144"/>
      <c r="D1703" s="63"/>
      <c r="E1703" s="144"/>
      <c r="F1703" s="144"/>
      <c r="G1703" s="144"/>
      <c r="H1703" s="144"/>
      <c r="I1703" s="144"/>
      <c r="J1703" s="64"/>
      <c r="K1703" s="64" t="s">
        <v>229</v>
      </c>
      <c r="L1703" s="147">
        <f>I1702*O1703</f>
        <v>3335787.3059999994</v>
      </c>
      <c r="M1703" s="147">
        <f>I1702*P1703</f>
        <v>71390.938999999998</v>
      </c>
      <c r="N1703" s="147">
        <f t="shared" si="183"/>
        <v>3407178.2449999992</v>
      </c>
      <c r="O1703" s="146">
        <v>1040.58</v>
      </c>
      <c r="P1703" s="146">
        <v>22.27</v>
      </c>
      <c r="Q1703" s="146"/>
      <c r="R1703" s="102"/>
      <c r="S1703" s="146" t="s">
        <v>265</v>
      </c>
      <c r="T1703" s="146" t="s">
        <v>596</v>
      </c>
      <c r="U1703" s="96"/>
      <c r="V1703" s="99"/>
      <c r="W1703" s="99"/>
    </row>
    <row r="1704" spans="3:23" ht="37.5" x14ac:dyDescent="0.3">
      <c r="C1704" s="144">
        <v>15</v>
      </c>
      <c r="D1704" s="63" t="s">
        <v>663</v>
      </c>
      <c r="E1704" s="144">
        <v>1973</v>
      </c>
      <c r="F1704" s="144"/>
      <c r="G1704" s="144" t="s">
        <v>63</v>
      </c>
      <c r="H1704" s="144">
        <v>2</v>
      </c>
      <c r="I1704" s="144">
        <v>619.6</v>
      </c>
      <c r="J1704" s="64">
        <v>379.2</v>
      </c>
      <c r="K1704" s="64" t="s">
        <v>42</v>
      </c>
      <c r="L1704" s="147">
        <f>I1704*O1704</f>
        <v>77226.944000000003</v>
      </c>
      <c r="M1704" s="147">
        <f>I1704*P1704</f>
        <v>9448.9</v>
      </c>
      <c r="N1704" s="147">
        <f t="shared" si="183"/>
        <v>86675.843999999997</v>
      </c>
      <c r="O1704" s="146">
        <v>124.64</v>
      </c>
      <c r="P1704" s="146">
        <v>15.25</v>
      </c>
      <c r="Q1704" s="146"/>
      <c r="R1704" s="102"/>
      <c r="S1704" s="146" t="s">
        <v>265</v>
      </c>
      <c r="T1704" s="146" t="s">
        <v>596</v>
      </c>
      <c r="U1704" s="96"/>
      <c r="V1704" s="99"/>
      <c r="W1704" s="99"/>
    </row>
    <row r="1705" spans="3:23" x14ac:dyDescent="0.3">
      <c r="C1705" s="144"/>
      <c r="D1705" s="63"/>
      <c r="E1705" s="144"/>
      <c r="F1705" s="144"/>
      <c r="G1705" s="144"/>
      <c r="H1705" s="144"/>
      <c r="I1705" s="144"/>
      <c r="J1705" s="64"/>
      <c r="K1705" s="64" t="s">
        <v>229</v>
      </c>
      <c r="L1705" s="147">
        <f>I1704*O1705</f>
        <v>527248.62</v>
      </c>
      <c r="M1705" s="147">
        <f>I1704*P1705</f>
        <v>11282.916000000001</v>
      </c>
      <c r="N1705" s="147">
        <f t="shared" si="183"/>
        <v>538531.53599999996</v>
      </c>
      <c r="O1705" s="146">
        <v>850.95</v>
      </c>
      <c r="P1705" s="146">
        <v>18.21</v>
      </c>
      <c r="Q1705" s="146"/>
      <c r="R1705" s="102"/>
      <c r="S1705" s="146" t="s">
        <v>265</v>
      </c>
      <c r="T1705" s="146" t="s">
        <v>596</v>
      </c>
      <c r="U1705" s="96"/>
      <c r="V1705" s="99"/>
      <c r="W1705" s="99"/>
    </row>
    <row r="1706" spans="3:23" ht="37.5" x14ac:dyDescent="0.3">
      <c r="C1706" s="144">
        <v>16</v>
      </c>
      <c r="D1706" s="63" t="s">
        <v>664</v>
      </c>
      <c r="E1706" s="144">
        <v>1967</v>
      </c>
      <c r="F1706" s="144"/>
      <c r="G1706" s="144" t="s">
        <v>63</v>
      </c>
      <c r="H1706" s="144">
        <v>2</v>
      </c>
      <c r="I1706" s="144">
        <v>581.85</v>
      </c>
      <c r="J1706" s="64">
        <v>335.32</v>
      </c>
      <c r="K1706" s="64" t="s">
        <v>42</v>
      </c>
      <c r="L1706" s="147">
        <f>I1706*O1706</f>
        <v>72521.784</v>
      </c>
      <c r="M1706" s="147">
        <f>I1706*P1706</f>
        <v>8873.2124999999996</v>
      </c>
      <c r="N1706" s="147">
        <f t="shared" si="183"/>
        <v>81394.996499999994</v>
      </c>
      <c r="O1706" s="146">
        <v>124.64</v>
      </c>
      <c r="P1706" s="146">
        <v>15.25</v>
      </c>
      <c r="Q1706" s="146"/>
      <c r="R1706" s="102"/>
      <c r="S1706" s="146" t="s">
        <v>265</v>
      </c>
      <c r="T1706" s="146" t="s">
        <v>596</v>
      </c>
      <c r="U1706" s="96"/>
      <c r="V1706" s="99"/>
      <c r="W1706" s="99"/>
    </row>
    <row r="1707" spans="3:23" x14ac:dyDescent="0.3">
      <c r="C1707" s="144"/>
      <c r="D1707" s="63"/>
      <c r="E1707" s="144"/>
      <c r="F1707" s="144"/>
      <c r="G1707" s="144"/>
      <c r="H1707" s="144"/>
      <c r="I1707" s="144"/>
      <c r="J1707" s="64"/>
      <c r="K1707" s="64" t="s">
        <v>229</v>
      </c>
      <c r="L1707" s="147">
        <f>I1706*O1707</f>
        <v>495125.25750000007</v>
      </c>
      <c r="M1707" s="147">
        <f>I1706*P1707</f>
        <v>10595.488500000001</v>
      </c>
      <c r="N1707" s="147">
        <f t="shared" si="183"/>
        <v>505720.74600000004</v>
      </c>
      <c r="O1707" s="146">
        <v>850.95</v>
      </c>
      <c r="P1707" s="146">
        <v>18.21</v>
      </c>
      <c r="Q1707" s="146"/>
      <c r="R1707" s="102"/>
      <c r="S1707" s="146" t="s">
        <v>265</v>
      </c>
      <c r="T1707" s="146" t="s">
        <v>596</v>
      </c>
      <c r="U1707" s="96"/>
      <c r="V1707" s="99"/>
      <c r="W1707" s="99"/>
    </row>
    <row r="1708" spans="3:23" ht="37.5" x14ac:dyDescent="0.3">
      <c r="C1708" s="144">
        <v>17</v>
      </c>
      <c r="D1708" s="63" t="s">
        <v>665</v>
      </c>
      <c r="E1708" s="144">
        <v>1993</v>
      </c>
      <c r="F1708" s="144"/>
      <c r="G1708" s="144" t="s">
        <v>63</v>
      </c>
      <c r="H1708" s="144">
        <v>2</v>
      </c>
      <c r="I1708" s="144">
        <v>1087.5999999999999</v>
      </c>
      <c r="J1708" s="64">
        <v>650.79999999999995</v>
      </c>
      <c r="K1708" s="64" t="s">
        <v>42</v>
      </c>
      <c r="L1708" s="147">
        <f t="shared" ref="L1708:L1713" si="184">I1708*O1708</f>
        <v>178366.4</v>
      </c>
      <c r="M1708" s="147">
        <f t="shared" ref="M1708:M1713" si="185">I1708*P1708</f>
        <v>16542.396000000001</v>
      </c>
      <c r="N1708" s="147">
        <f t="shared" si="183"/>
        <v>194908.796</v>
      </c>
      <c r="O1708" s="146">
        <v>164</v>
      </c>
      <c r="P1708" s="146">
        <v>15.21</v>
      </c>
      <c r="Q1708" s="146"/>
      <c r="R1708" s="102"/>
      <c r="S1708" s="146" t="s">
        <v>265</v>
      </c>
      <c r="T1708" s="146" t="s">
        <v>596</v>
      </c>
      <c r="U1708" s="96"/>
      <c r="V1708" s="99"/>
      <c r="W1708" s="99"/>
    </row>
    <row r="1709" spans="3:23" ht="37.5" x14ac:dyDescent="0.3">
      <c r="C1709" s="144">
        <v>18</v>
      </c>
      <c r="D1709" s="63" t="s">
        <v>666</v>
      </c>
      <c r="E1709" s="144">
        <v>1975</v>
      </c>
      <c r="F1709" s="144"/>
      <c r="G1709" s="144" t="s">
        <v>63</v>
      </c>
      <c r="H1709" s="144">
        <v>2</v>
      </c>
      <c r="I1709" s="144">
        <v>953.4</v>
      </c>
      <c r="J1709" s="64">
        <v>583.20000000000005</v>
      </c>
      <c r="K1709" s="64" t="s">
        <v>42</v>
      </c>
      <c r="L1709" s="147">
        <f t="shared" si="184"/>
        <v>159656.364</v>
      </c>
      <c r="M1709" s="147">
        <f t="shared" si="185"/>
        <v>14548.884</v>
      </c>
      <c r="N1709" s="147">
        <f t="shared" si="183"/>
        <v>174205.24799999999</v>
      </c>
      <c r="O1709" s="146">
        <v>167.46</v>
      </c>
      <c r="P1709" s="146">
        <v>15.26</v>
      </c>
      <c r="Q1709" s="146"/>
      <c r="R1709" s="102"/>
      <c r="S1709" s="146" t="s">
        <v>265</v>
      </c>
      <c r="T1709" s="146" t="s">
        <v>596</v>
      </c>
      <c r="U1709" s="96"/>
      <c r="V1709" s="99"/>
      <c r="W1709" s="99"/>
    </row>
    <row r="1710" spans="3:23" ht="37.5" x14ac:dyDescent="0.3">
      <c r="C1710" s="144">
        <v>19</v>
      </c>
      <c r="D1710" s="63" t="s">
        <v>667</v>
      </c>
      <c r="E1710" s="144">
        <v>1980</v>
      </c>
      <c r="F1710" s="144"/>
      <c r="G1710" s="144" t="s">
        <v>34</v>
      </c>
      <c r="H1710" s="144">
        <v>2</v>
      </c>
      <c r="I1710" s="144">
        <v>1647.7</v>
      </c>
      <c r="J1710" s="64">
        <v>944.8</v>
      </c>
      <c r="K1710" s="64" t="s">
        <v>42</v>
      </c>
      <c r="L1710" s="147">
        <f t="shared" si="184"/>
        <v>269777.92099999997</v>
      </c>
      <c r="M1710" s="147">
        <f t="shared" si="185"/>
        <v>25045.040000000001</v>
      </c>
      <c r="N1710" s="147">
        <f t="shared" si="183"/>
        <v>294822.96099999995</v>
      </c>
      <c r="O1710" s="146">
        <v>163.72999999999999</v>
      </c>
      <c r="P1710" s="146">
        <v>15.2</v>
      </c>
      <c r="Q1710" s="146"/>
      <c r="R1710" s="102"/>
      <c r="S1710" s="146" t="s">
        <v>265</v>
      </c>
      <c r="T1710" s="146" t="s">
        <v>596</v>
      </c>
      <c r="U1710" s="96"/>
      <c r="V1710" s="99"/>
      <c r="W1710" s="99"/>
    </row>
    <row r="1711" spans="3:23" ht="37.5" x14ac:dyDescent="0.3">
      <c r="C1711" s="144">
        <v>20</v>
      </c>
      <c r="D1711" s="63" t="s">
        <v>668</v>
      </c>
      <c r="E1711" s="144">
        <v>1980</v>
      </c>
      <c r="F1711" s="144"/>
      <c r="G1711" s="144" t="s">
        <v>34</v>
      </c>
      <c r="H1711" s="144">
        <v>2</v>
      </c>
      <c r="I1711" s="144">
        <v>1647.7</v>
      </c>
      <c r="J1711" s="64">
        <v>944.8</v>
      </c>
      <c r="K1711" s="64" t="s">
        <v>42</v>
      </c>
      <c r="L1711" s="147">
        <f t="shared" si="184"/>
        <v>269777.92099999997</v>
      </c>
      <c r="M1711" s="147">
        <f t="shared" si="185"/>
        <v>25045.040000000001</v>
      </c>
      <c r="N1711" s="147">
        <f t="shared" si="183"/>
        <v>294822.96099999995</v>
      </c>
      <c r="O1711" s="146">
        <v>163.72999999999999</v>
      </c>
      <c r="P1711" s="146">
        <v>15.2</v>
      </c>
      <c r="Q1711" s="146"/>
      <c r="R1711" s="102"/>
      <c r="S1711" s="146" t="s">
        <v>265</v>
      </c>
      <c r="T1711" s="146" t="s">
        <v>596</v>
      </c>
      <c r="U1711" s="96"/>
      <c r="V1711" s="99"/>
      <c r="W1711" s="99"/>
    </row>
    <row r="1712" spans="3:23" ht="37.5" x14ac:dyDescent="0.3">
      <c r="C1712" s="144">
        <v>21</v>
      </c>
      <c r="D1712" s="63" t="s">
        <v>669</v>
      </c>
      <c r="E1712" s="144">
        <v>1980</v>
      </c>
      <c r="F1712" s="144"/>
      <c r="G1712" s="144" t="s">
        <v>34</v>
      </c>
      <c r="H1712" s="144">
        <v>2</v>
      </c>
      <c r="I1712" s="144">
        <v>1645.3</v>
      </c>
      <c r="J1712" s="64">
        <v>942.4</v>
      </c>
      <c r="K1712" s="64" t="s">
        <v>42</v>
      </c>
      <c r="L1712" s="147">
        <f t="shared" si="184"/>
        <v>269384.96899999998</v>
      </c>
      <c r="M1712" s="147">
        <f t="shared" si="185"/>
        <v>25008.559999999998</v>
      </c>
      <c r="N1712" s="147">
        <f t="shared" si="183"/>
        <v>294393.52899999998</v>
      </c>
      <c r="O1712" s="146">
        <v>163.72999999999999</v>
      </c>
      <c r="P1712" s="146">
        <v>15.2</v>
      </c>
      <c r="Q1712" s="146"/>
      <c r="R1712" s="102"/>
      <c r="S1712" s="146" t="s">
        <v>265</v>
      </c>
      <c r="T1712" s="146" t="s">
        <v>596</v>
      </c>
      <c r="U1712" s="96" t="s">
        <v>600</v>
      </c>
      <c r="V1712" s="99"/>
      <c r="W1712" s="99"/>
    </row>
    <row r="1713" spans="3:23" ht="56.25" x14ac:dyDescent="0.3">
      <c r="C1713" s="144">
        <v>22</v>
      </c>
      <c r="D1713" s="63" t="s">
        <v>670</v>
      </c>
      <c r="E1713" s="144">
        <v>1958</v>
      </c>
      <c r="F1713" s="144"/>
      <c r="G1713" s="144" t="s">
        <v>56</v>
      </c>
      <c r="H1713" s="144">
        <v>2</v>
      </c>
      <c r="I1713" s="144">
        <v>1582.2</v>
      </c>
      <c r="J1713" s="64">
        <v>656.2</v>
      </c>
      <c r="K1713" s="64" t="s">
        <v>42</v>
      </c>
      <c r="L1713" s="147">
        <f t="shared" si="184"/>
        <v>243010.098</v>
      </c>
      <c r="M1713" s="147">
        <f t="shared" si="185"/>
        <v>24065.262000000002</v>
      </c>
      <c r="N1713" s="147">
        <f t="shared" si="183"/>
        <v>267075.36</v>
      </c>
      <c r="O1713" s="146">
        <v>153.59</v>
      </c>
      <c r="P1713" s="146">
        <v>15.21</v>
      </c>
      <c r="Q1713" s="146"/>
      <c r="R1713" s="102"/>
      <c r="S1713" s="146" t="s">
        <v>265</v>
      </c>
      <c r="T1713" s="146" t="s">
        <v>596</v>
      </c>
      <c r="U1713" s="96"/>
      <c r="V1713" s="99"/>
      <c r="W1713" s="99"/>
    </row>
    <row r="1714" spans="3:23" ht="37.5" x14ac:dyDescent="0.3">
      <c r="C1714" s="144"/>
      <c r="D1714" s="63"/>
      <c r="E1714" s="144"/>
      <c r="F1714" s="144"/>
      <c r="G1714" s="144"/>
      <c r="H1714" s="144"/>
      <c r="I1714" s="144"/>
      <c r="J1714" s="64"/>
      <c r="K1714" s="64" t="s">
        <v>45</v>
      </c>
      <c r="L1714" s="147">
        <f>I1713*O1714</f>
        <v>677434.75200000009</v>
      </c>
      <c r="M1714" s="147">
        <f>I1713*P1714</f>
        <v>27767.61</v>
      </c>
      <c r="N1714" s="147">
        <f t="shared" si="183"/>
        <v>705202.36200000008</v>
      </c>
      <c r="O1714" s="146">
        <v>428.16</v>
      </c>
      <c r="P1714" s="146">
        <v>17.55</v>
      </c>
      <c r="Q1714" s="146"/>
      <c r="R1714" s="102"/>
      <c r="S1714" s="146" t="s">
        <v>265</v>
      </c>
      <c r="T1714" s="146" t="s">
        <v>596</v>
      </c>
      <c r="U1714" s="96"/>
      <c r="V1714" s="99"/>
      <c r="W1714" s="99"/>
    </row>
    <row r="1715" spans="3:23" ht="56.25" x14ac:dyDescent="0.3">
      <c r="C1715" s="144"/>
      <c r="D1715" s="63"/>
      <c r="E1715" s="144"/>
      <c r="F1715" s="144"/>
      <c r="G1715" s="144"/>
      <c r="H1715" s="144"/>
      <c r="I1715" s="144"/>
      <c r="J1715" s="64"/>
      <c r="K1715" s="64" t="s">
        <v>35</v>
      </c>
      <c r="L1715" s="147">
        <f>I1713*O1715</f>
        <v>85343.868000000002</v>
      </c>
      <c r="M1715" s="147">
        <f>I1713*P1715</f>
        <v>21739.428</v>
      </c>
      <c r="N1715" s="147">
        <f t="shared" si="183"/>
        <v>107083.296</v>
      </c>
      <c r="O1715" s="146">
        <v>53.94</v>
      </c>
      <c r="P1715" s="146">
        <v>13.74</v>
      </c>
      <c r="Q1715" s="146"/>
      <c r="R1715" s="102"/>
      <c r="S1715" s="146" t="s">
        <v>265</v>
      </c>
      <c r="T1715" s="146" t="s">
        <v>596</v>
      </c>
      <c r="U1715" s="96"/>
      <c r="V1715" s="99"/>
      <c r="W1715" s="99"/>
    </row>
    <row r="1716" spans="3:23" ht="37.5" x14ac:dyDescent="0.3">
      <c r="C1716" s="144"/>
      <c r="D1716" s="63"/>
      <c r="E1716" s="144"/>
      <c r="F1716" s="144"/>
      <c r="G1716" s="144"/>
      <c r="H1716" s="144"/>
      <c r="I1716" s="144"/>
      <c r="J1716" s="64"/>
      <c r="K1716" s="64" t="s">
        <v>53</v>
      </c>
      <c r="L1716" s="147">
        <f>I1713*O1716</f>
        <v>53098.632000000005</v>
      </c>
      <c r="M1716" s="147">
        <f>I1713*P1716</f>
        <v>21043.260000000002</v>
      </c>
      <c r="N1716" s="147">
        <f t="shared" si="183"/>
        <v>74141.892000000007</v>
      </c>
      <c r="O1716" s="146">
        <v>33.56</v>
      </c>
      <c r="P1716" s="146">
        <v>13.3</v>
      </c>
      <c r="Q1716" s="146"/>
      <c r="R1716" s="102"/>
      <c r="S1716" s="146" t="s">
        <v>265</v>
      </c>
      <c r="T1716" s="146" t="s">
        <v>596</v>
      </c>
      <c r="U1716" s="96"/>
      <c r="V1716" s="99"/>
      <c r="W1716" s="99"/>
    </row>
    <row r="1717" spans="3:23" ht="56.25" x14ac:dyDescent="0.3">
      <c r="C1717" s="144">
        <v>23</v>
      </c>
      <c r="D1717" s="63" t="s">
        <v>671</v>
      </c>
      <c r="E1717" s="144">
        <v>1959</v>
      </c>
      <c r="F1717" s="144"/>
      <c r="G1717" s="144" t="s">
        <v>56</v>
      </c>
      <c r="H1717" s="144">
        <v>2</v>
      </c>
      <c r="I1717" s="144">
        <v>763.6</v>
      </c>
      <c r="J1717" s="64">
        <v>425.1</v>
      </c>
      <c r="K1717" s="64" t="s">
        <v>42</v>
      </c>
      <c r="L1717" s="147">
        <f>I1717*O1717</f>
        <v>125291.48800000001</v>
      </c>
      <c r="M1717" s="147">
        <f>I1717*P1717</f>
        <v>11614.356000000002</v>
      </c>
      <c r="N1717" s="147">
        <f t="shared" si="183"/>
        <v>136905.84400000001</v>
      </c>
      <c r="O1717" s="146">
        <v>164.08</v>
      </c>
      <c r="P1717" s="146">
        <v>15.21</v>
      </c>
      <c r="Q1717" s="146"/>
      <c r="R1717" s="102"/>
      <c r="S1717" s="146" t="s">
        <v>265</v>
      </c>
      <c r="T1717" s="146" t="s">
        <v>596</v>
      </c>
      <c r="U1717" s="96"/>
      <c r="V1717" s="99"/>
      <c r="W1717" s="99"/>
    </row>
    <row r="1718" spans="3:23" ht="56.25" x14ac:dyDescent="0.3">
      <c r="C1718" s="144">
        <v>24</v>
      </c>
      <c r="D1718" s="63" t="s">
        <v>672</v>
      </c>
      <c r="E1718" s="144">
        <v>1957</v>
      </c>
      <c r="F1718" s="144"/>
      <c r="G1718" s="144" t="s">
        <v>56</v>
      </c>
      <c r="H1718" s="144">
        <v>2</v>
      </c>
      <c r="I1718" s="144">
        <v>1315.5</v>
      </c>
      <c r="J1718" s="64">
        <v>800.9</v>
      </c>
      <c r="K1718" s="64" t="s">
        <v>42</v>
      </c>
      <c r="L1718" s="147">
        <f>I1718*O1718</f>
        <v>215847.24000000002</v>
      </c>
      <c r="M1718" s="147">
        <f>I1718*P1718</f>
        <v>20008.755000000001</v>
      </c>
      <c r="N1718" s="147">
        <f t="shared" si="183"/>
        <v>235855.99500000002</v>
      </c>
      <c r="O1718" s="146">
        <v>164.08</v>
      </c>
      <c r="P1718" s="146">
        <v>15.21</v>
      </c>
      <c r="Q1718" s="146"/>
      <c r="R1718" s="102"/>
      <c r="S1718" s="146" t="s">
        <v>265</v>
      </c>
      <c r="T1718" s="146" t="s">
        <v>596</v>
      </c>
      <c r="U1718" s="96"/>
      <c r="V1718" s="99"/>
      <c r="W1718" s="99"/>
    </row>
    <row r="1719" spans="3:23" ht="37.5" x14ac:dyDescent="0.3">
      <c r="C1719" s="144"/>
      <c r="D1719" s="63"/>
      <c r="E1719" s="144"/>
      <c r="F1719" s="144"/>
      <c r="G1719" s="144"/>
      <c r="H1719" s="144"/>
      <c r="I1719" s="144"/>
      <c r="J1719" s="64"/>
      <c r="K1719" s="64" t="s">
        <v>45</v>
      </c>
      <c r="L1719" s="147">
        <f>I1718*O1719</f>
        <v>563244.48</v>
      </c>
      <c r="M1719" s="147">
        <f>I1718*P1719</f>
        <v>23087.025000000001</v>
      </c>
      <c r="N1719" s="147">
        <f t="shared" si="183"/>
        <v>586331.505</v>
      </c>
      <c r="O1719" s="146">
        <v>428.16</v>
      </c>
      <c r="P1719" s="146">
        <v>17.55</v>
      </c>
      <c r="Q1719" s="146"/>
      <c r="R1719" s="102"/>
      <c r="S1719" s="146" t="s">
        <v>265</v>
      </c>
      <c r="T1719" s="146" t="s">
        <v>596</v>
      </c>
      <c r="U1719" s="96"/>
      <c r="V1719" s="99"/>
      <c r="W1719" s="99"/>
    </row>
    <row r="1720" spans="3:23" ht="56.25" x14ac:dyDescent="0.3">
      <c r="C1720" s="144"/>
      <c r="D1720" s="63"/>
      <c r="E1720" s="144"/>
      <c r="F1720" s="144"/>
      <c r="G1720" s="144"/>
      <c r="H1720" s="144"/>
      <c r="I1720" s="144"/>
      <c r="J1720" s="64"/>
      <c r="K1720" s="64" t="s">
        <v>35</v>
      </c>
      <c r="L1720" s="147">
        <f>I1718*O1720</f>
        <v>70958.069999999992</v>
      </c>
      <c r="M1720" s="147">
        <f>I1718*P1720</f>
        <v>18074.97</v>
      </c>
      <c r="N1720" s="147">
        <f t="shared" si="183"/>
        <v>89033.04</v>
      </c>
      <c r="O1720" s="146">
        <v>53.94</v>
      </c>
      <c r="P1720" s="146">
        <v>13.74</v>
      </c>
      <c r="Q1720" s="146"/>
      <c r="R1720" s="102"/>
      <c r="S1720" s="146" t="s">
        <v>265</v>
      </c>
      <c r="T1720" s="146" t="s">
        <v>596</v>
      </c>
      <c r="U1720" s="96"/>
      <c r="V1720" s="99"/>
      <c r="W1720" s="99"/>
    </row>
    <row r="1721" spans="3:23" ht="56.25" x14ac:dyDescent="0.3">
      <c r="C1721" s="144">
        <v>25</v>
      </c>
      <c r="D1721" s="63" t="s">
        <v>673</v>
      </c>
      <c r="E1721" s="144">
        <v>1954</v>
      </c>
      <c r="F1721" s="144"/>
      <c r="G1721" s="144" t="s">
        <v>56</v>
      </c>
      <c r="H1721" s="144">
        <v>2</v>
      </c>
      <c r="I1721" s="144">
        <v>702.7</v>
      </c>
      <c r="J1721" s="64">
        <v>374</v>
      </c>
      <c r="K1721" s="64" t="s">
        <v>45</v>
      </c>
      <c r="L1721" s="147">
        <f>I1721*O1721</f>
        <v>300868.03200000006</v>
      </c>
      <c r="M1721" s="147">
        <f>I1721*P1721</f>
        <v>12332.385000000002</v>
      </c>
      <c r="N1721" s="147">
        <f t="shared" si="183"/>
        <v>313200.41700000007</v>
      </c>
      <c r="O1721" s="146">
        <v>428.16</v>
      </c>
      <c r="P1721" s="146">
        <v>17.55</v>
      </c>
      <c r="Q1721" s="146"/>
      <c r="R1721" s="102"/>
      <c r="S1721" s="146" t="s">
        <v>265</v>
      </c>
      <c r="T1721" s="146" t="s">
        <v>596</v>
      </c>
      <c r="U1721" s="96"/>
      <c r="V1721" s="99"/>
      <c r="W1721" s="99"/>
    </row>
    <row r="1722" spans="3:23" ht="56.25" x14ac:dyDescent="0.3">
      <c r="C1722" s="144"/>
      <c r="D1722" s="63"/>
      <c r="E1722" s="144"/>
      <c r="F1722" s="144"/>
      <c r="G1722" s="144"/>
      <c r="H1722" s="144"/>
      <c r="I1722" s="144"/>
      <c r="J1722" s="64"/>
      <c r="K1722" s="64" t="s">
        <v>35</v>
      </c>
      <c r="L1722" s="147">
        <f>I1721*O1722</f>
        <v>37903.637999999999</v>
      </c>
      <c r="M1722" s="147">
        <f>I1721*P1722</f>
        <v>9655.098</v>
      </c>
      <c r="N1722" s="147">
        <f t="shared" si="183"/>
        <v>47558.735999999997</v>
      </c>
      <c r="O1722" s="146">
        <v>53.94</v>
      </c>
      <c r="P1722" s="146">
        <v>13.74</v>
      </c>
      <c r="Q1722" s="146"/>
      <c r="R1722" s="102"/>
      <c r="S1722" s="146" t="s">
        <v>265</v>
      </c>
      <c r="T1722" s="146" t="s">
        <v>596</v>
      </c>
      <c r="U1722" s="96"/>
      <c r="V1722" s="99"/>
      <c r="W1722" s="99"/>
    </row>
    <row r="1723" spans="3:23" ht="37.5" x14ac:dyDescent="0.3">
      <c r="C1723" s="144"/>
      <c r="D1723" s="63"/>
      <c r="E1723" s="144"/>
      <c r="F1723" s="144"/>
      <c r="G1723" s="144"/>
      <c r="H1723" s="144"/>
      <c r="I1723" s="144"/>
      <c r="J1723" s="64"/>
      <c r="K1723" s="64" t="s">
        <v>53</v>
      </c>
      <c r="L1723" s="147">
        <f>I1721*O1723</f>
        <v>23582.612000000005</v>
      </c>
      <c r="M1723" s="147">
        <f>I1721*P1723</f>
        <v>9345.9100000000017</v>
      </c>
      <c r="N1723" s="147">
        <f t="shared" si="183"/>
        <v>32928.522000000004</v>
      </c>
      <c r="O1723" s="146">
        <v>33.56</v>
      </c>
      <c r="P1723" s="146">
        <v>13.3</v>
      </c>
      <c r="Q1723" s="146"/>
      <c r="R1723" s="102"/>
      <c r="S1723" s="146" t="s">
        <v>265</v>
      </c>
      <c r="T1723" s="146" t="s">
        <v>596</v>
      </c>
      <c r="U1723" s="96"/>
      <c r="V1723" s="99"/>
      <c r="W1723" s="99"/>
    </row>
    <row r="1724" spans="3:23" ht="56.25" x14ac:dyDescent="0.3">
      <c r="C1724" s="144">
        <v>26</v>
      </c>
      <c r="D1724" s="63" t="s">
        <v>674</v>
      </c>
      <c r="E1724" s="144">
        <v>1952</v>
      </c>
      <c r="F1724" s="144"/>
      <c r="G1724" s="144" t="s">
        <v>56</v>
      </c>
      <c r="H1724" s="144">
        <v>2</v>
      </c>
      <c r="I1724" s="144">
        <v>714.1</v>
      </c>
      <c r="J1724" s="64">
        <v>378.5</v>
      </c>
      <c r="K1724" s="64" t="s">
        <v>42</v>
      </c>
      <c r="L1724" s="147">
        <f>I1724*O1724</f>
        <v>117169.52800000001</v>
      </c>
      <c r="M1724" s="147">
        <f>I1724*P1724</f>
        <v>10861.461000000001</v>
      </c>
      <c r="N1724" s="147">
        <f t="shared" si="183"/>
        <v>128030.989</v>
      </c>
      <c r="O1724" s="146">
        <v>164.08</v>
      </c>
      <c r="P1724" s="146">
        <v>15.21</v>
      </c>
      <c r="Q1724" s="146"/>
      <c r="R1724" s="102"/>
      <c r="S1724" s="146" t="s">
        <v>265</v>
      </c>
      <c r="T1724" s="146" t="s">
        <v>596</v>
      </c>
      <c r="U1724" s="96"/>
      <c r="V1724" s="99"/>
      <c r="W1724" s="99"/>
    </row>
    <row r="1725" spans="3:23" ht="56.25" x14ac:dyDescent="0.3">
      <c r="C1725" s="144">
        <v>27</v>
      </c>
      <c r="D1725" s="63" t="s">
        <v>675</v>
      </c>
      <c r="E1725" s="144">
        <v>1952</v>
      </c>
      <c r="F1725" s="144"/>
      <c r="G1725" s="144" t="s">
        <v>56</v>
      </c>
      <c r="H1725" s="144">
        <v>2</v>
      </c>
      <c r="I1725" s="144">
        <v>715.3</v>
      </c>
      <c r="J1725" s="64">
        <v>379.7</v>
      </c>
      <c r="K1725" s="64" t="s">
        <v>42</v>
      </c>
      <c r="L1725" s="147">
        <f>I1725*O1725</f>
        <v>117366.424</v>
      </c>
      <c r="M1725" s="147">
        <f>I1725*P1725</f>
        <v>10879.713</v>
      </c>
      <c r="N1725" s="147">
        <f t="shared" si="183"/>
        <v>128246.137</v>
      </c>
      <c r="O1725" s="146">
        <v>164.08</v>
      </c>
      <c r="P1725" s="146">
        <v>15.21</v>
      </c>
      <c r="Q1725" s="146"/>
      <c r="R1725" s="102"/>
      <c r="S1725" s="146" t="s">
        <v>265</v>
      </c>
      <c r="T1725" s="146" t="s">
        <v>596</v>
      </c>
      <c r="U1725" s="96"/>
      <c r="V1725" s="99"/>
      <c r="W1725" s="99"/>
    </row>
    <row r="1726" spans="3:23" ht="37.5" x14ac:dyDescent="0.3">
      <c r="C1726" s="144"/>
      <c r="D1726" s="63"/>
      <c r="E1726" s="144"/>
      <c r="F1726" s="144"/>
      <c r="G1726" s="144"/>
      <c r="H1726" s="144"/>
      <c r="I1726" s="144"/>
      <c r="J1726" s="64"/>
      <c r="K1726" s="64" t="s">
        <v>45</v>
      </c>
      <c r="L1726" s="147">
        <f>I1725*O1726</f>
        <v>306262.848</v>
      </c>
      <c r="M1726" s="147">
        <f>I1725*P1726</f>
        <v>12553.514999999999</v>
      </c>
      <c r="N1726" s="147">
        <f t="shared" si="183"/>
        <v>318816.36300000001</v>
      </c>
      <c r="O1726" s="146">
        <v>428.16</v>
      </c>
      <c r="P1726" s="146">
        <v>17.55</v>
      </c>
      <c r="Q1726" s="146"/>
      <c r="R1726" s="102"/>
      <c r="S1726" s="146" t="s">
        <v>265</v>
      </c>
      <c r="T1726" s="146" t="s">
        <v>596</v>
      </c>
      <c r="U1726" s="96"/>
      <c r="V1726" s="99"/>
      <c r="W1726" s="99"/>
    </row>
    <row r="1727" spans="3:23" ht="56.25" x14ac:dyDescent="0.3">
      <c r="C1727" s="144"/>
      <c r="D1727" s="63"/>
      <c r="E1727" s="144"/>
      <c r="F1727" s="144"/>
      <c r="G1727" s="144"/>
      <c r="H1727" s="144"/>
      <c r="I1727" s="144"/>
      <c r="J1727" s="64"/>
      <c r="K1727" s="64" t="s">
        <v>35</v>
      </c>
      <c r="L1727" s="147">
        <f>I1725*O1727</f>
        <v>38583.281999999999</v>
      </c>
      <c r="M1727" s="147">
        <f>I1725*P1727</f>
        <v>9828.2219999999998</v>
      </c>
      <c r="N1727" s="147">
        <f t="shared" si="183"/>
        <v>48411.504000000001</v>
      </c>
      <c r="O1727" s="146">
        <v>53.94</v>
      </c>
      <c r="P1727" s="146">
        <v>13.74</v>
      </c>
      <c r="Q1727" s="146"/>
      <c r="R1727" s="102"/>
      <c r="S1727" s="146" t="s">
        <v>265</v>
      </c>
      <c r="T1727" s="146" t="s">
        <v>596</v>
      </c>
      <c r="U1727" s="96"/>
      <c r="V1727" s="99"/>
      <c r="W1727" s="99"/>
    </row>
    <row r="1728" spans="3:23" ht="37.5" x14ac:dyDescent="0.3">
      <c r="C1728" s="144"/>
      <c r="D1728" s="63"/>
      <c r="E1728" s="144"/>
      <c r="F1728" s="144"/>
      <c r="G1728" s="144"/>
      <c r="H1728" s="144"/>
      <c r="I1728" s="144"/>
      <c r="J1728" s="64"/>
      <c r="K1728" s="64" t="s">
        <v>53</v>
      </c>
      <c r="L1728" s="147">
        <f>I1725*O1728</f>
        <v>24005.468000000001</v>
      </c>
      <c r="M1728" s="147">
        <f>I1725*P1728</f>
        <v>9513.49</v>
      </c>
      <c r="N1728" s="147">
        <f t="shared" si="183"/>
        <v>33518.957999999999</v>
      </c>
      <c r="O1728" s="146">
        <v>33.56</v>
      </c>
      <c r="P1728" s="146">
        <v>13.3</v>
      </c>
      <c r="Q1728" s="146"/>
      <c r="R1728" s="102"/>
      <c r="S1728" s="146" t="s">
        <v>265</v>
      </c>
      <c r="T1728" s="146" t="s">
        <v>596</v>
      </c>
      <c r="U1728" s="96"/>
      <c r="V1728" s="99"/>
      <c r="W1728" s="99"/>
    </row>
    <row r="1729" spans="3:23" ht="56.25" x14ac:dyDescent="0.3">
      <c r="C1729" s="144">
        <v>28</v>
      </c>
      <c r="D1729" s="63" t="s">
        <v>676</v>
      </c>
      <c r="E1729" s="144">
        <v>1967</v>
      </c>
      <c r="F1729" s="144"/>
      <c r="G1729" s="144" t="s">
        <v>56</v>
      </c>
      <c r="H1729" s="144">
        <v>2</v>
      </c>
      <c r="I1729" s="144">
        <v>756.1</v>
      </c>
      <c r="J1729" s="64">
        <v>419.6</v>
      </c>
      <c r="K1729" s="64" t="s">
        <v>42</v>
      </c>
      <c r="L1729" s="147">
        <f t="shared" ref="L1729:L1747" si="186">I1729*O1729</f>
        <v>124000.40000000001</v>
      </c>
      <c r="M1729" s="147">
        <f t="shared" ref="M1729:M1747" si="187">I1729*P1729</f>
        <v>11500.281000000001</v>
      </c>
      <c r="N1729" s="147">
        <f t="shared" si="183"/>
        <v>135500.68100000001</v>
      </c>
      <c r="O1729" s="146">
        <v>164</v>
      </c>
      <c r="P1729" s="146">
        <v>15.21</v>
      </c>
      <c r="Q1729" s="146"/>
      <c r="R1729" s="102"/>
      <c r="S1729" s="146" t="s">
        <v>265</v>
      </c>
      <c r="T1729" s="146" t="s">
        <v>596</v>
      </c>
      <c r="U1729" s="96"/>
      <c r="V1729" s="99"/>
      <c r="W1729" s="99"/>
    </row>
    <row r="1730" spans="3:23" ht="37.5" x14ac:dyDescent="0.3">
      <c r="C1730" s="144">
        <v>29</v>
      </c>
      <c r="D1730" s="63" t="s">
        <v>677</v>
      </c>
      <c r="E1730" s="144">
        <v>1969</v>
      </c>
      <c r="F1730" s="144"/>
      <c r="G1730" s="144" t="s">
        <v>34</v>
      </c>
      <c r="H1730" s="144">
        <v>2</v>
      </c>
      <c r="I1730" s="144">
        <v>1066.5999999999999</v>
      </c>
      <c r="J1730" s="64">
        <v>616.6</v>
      </c>
      <c r="K1730" s="64" t="s">
        <v>42</v>
      </c>
      <c r="L1730" s="147">
        <f t="shared" si="186"/>
        <v>174655.74999999997</v>
      </c>
      <c r="M1730" s="147">
        <f t="shared" si="187"/>
        <v>16212.319999999998</v>
      </c>
      <c r="N1730" s="147">
        <f t="shared" si="183"/>
        <v>190868.06999999998</v>
      </c>
      <c r="O1730" s="146">
        <v>163.75</v>
      </c>
      <c r="P1730" s="146">
        <v>15.2</v>
      </c>
      <c r="Q1730" s="146"/>
      <c r="R1730" s="102"/>
      <c r="S1730" s="146" t="s">
        <v>265</v>
      </c>
      <c r="T1730" s="146" t="s">
        <v>596</v>
      </c>
      <c r="U1730" s="96"/>
      <c r="V1730" s="99"/>
      <c r="W1730" s="99"/>
    </row>
    <row r="1731" spans="3:23" ht="37.5" x14ac:dyDescent="0.3">
      <c r="C1731" s="144">
        <v>30</v>
      </c>
      <c r="D1731" s="63" t="s">
        <v>678</v>
      </c>
      <c r="E1731" s="144">
        <v>1968</v>
      </c>
      <c r="F1731" s="144"/>
      <c r="G1731" s="144" t="s">
        <v>63</v>
      </c>
      <c r="H1731" s="144">
        <v>2</v>
      </c>
      <c r="I1731" s="144">
        <v>571.32000000000005</v>
      </c>
      <c r="J1731" s="64">
        <v>354.6</v>
      </c>
      <c r="K1731" s="64" t="s">
        <v>42</v>
      </c>
      <c r="L1731" s="147">
        <f t="shared" si="186"/>
        <v>95696.1</v>
      </c>
      <c r="M1731" s="147">
        <f t="shared" si="187"/>
        <v>8718.3432000000012</v>
      </c>
      <c r="N1731" s="147">
        <f t="shared" si="183"/>
        <v>104414.44320000001</v>
      </c>
      <c r="O1731" s="146">
        <v>167.5</v>
      </c>
      <c r="P1731" s="146">
        <v>15.26</v>
      </c>
      <c r="Q1731" s="146"/>
      <c r="R1731" s="102"/>
      <c r="S1731" s="146" t="s">
        <v>265</v>
      </c>
      <c r="T1731" s="146" t="s">
        <v>596</v>
      </c>
      <c r="U1731" s="96" t="s">
        <v>679</v>
      </c>
      <c r="V1731" s="99"/>
      <c r="W1731" s="99"/>
    </row>
    <row r="1732" spans="3:23" ht="37.5" x14ac:dyDescent="0.3">
      <c r="C1732" s="144">
        <v>31</v>
      </c>
      <c r="D1732" s="63" t="s">
        <v>680</v>
      </c>
      <c r="E1732" s="144">
        <v>1968</v>
      </c>
      <c r="F1732" s="144"/>
      <c r="G1732" s="144" t="s">
        <v>63</v>
      </c>
      <c r="H1732" s="144">
        <v>2</v>
      </c>
      <c r="I1732" s="144">
        <v>560.52</v>
      </c>
      <c r="J1732" s="64">
        <v>343.8</v>
      </c>
      <c r="K1732" s="64" t="s">
        <v>42</v>
      </c>
      <c r="L1732" s="147">
        <f t="shared" si="186"/>
        <v>93864.679199999999</v>
      </c>
      <c r="M1732" s="147">
        <f t="shared" si="187"/>
        <v>8553.5352000000003</v>
      </c>
      <c r="N1732" s="147">
        <f t="shared" si="183"/>
        <v>102418.2144</v>
      </c>
      <c r="O1732" s="146">
        <v>167.46</v>
      </c>
      <c r="P1732" s="146">
        <v>15.26</v>
      </c>
      <c r="Q1732" s="146"/>
      <c r="R1732" s="102"/>
      <c r="S1732" s="146" t="s">
        <v>265</v>
      </c>
      <c r="T1732" s="146" t="s">
        <v>596</v>
      </c>
      <c r="U1732" s="96" t="s">
        <v>679</v>
      </c>
      <c r="V1732" s="99"/>
      <c r="W1732" s="99"/>
    </row>
    <row r="1733" spans="3:23" ht="37.5" x14ac:dyDescent="0.3">
      <c r="C1733" s="144">
        <v>32</v>
      </c>
      <c r="D1733" s="63" t="s">
        <v>681</v>
      </c>
      <c r="E1733" s="144">
        <v>1980</v>
      </c>
      <c r="F1733" s="144"/>
      <c r="G1733" s="144" t="s">
        <v>63</v>
      </c>
      <c r="H1733" s="144">
        <v>2</v>
      </c>
      <c r="I1733" s="144">
        <v>627.5</v>
      </c>
      <c r="J1733" s="64">
        <v>383.2</v>
      </c>
      <c r="K1733" s="64" t="s">
        <v>42</v>
      </c>
      <c r="L1733" s="147">
        <f t="shared" si="186"/>
        <v>105081.15000000001</v>
      </c>
      <c r="M1733" s="147">
        <f t="shared" si="187"/>
        <v>9575.65</v>
      </c>
      <c r="N1733" s="147">
        <f t="shared" si="183"/>
        <v>114656.8</v>
      </c>
      <c r="O1733" s="146">
        <v>167.46</v>
      </c>
      <c r="P1733" s="146">
        <v>15.26</v>
      </c>
      <c r="Q1733" s="146"/>
      <c r="R1733" s="102"/>
      <c r="S1733" s="146" t="s">
        <v>265</v>
      </c>
      <c r="T1733" s="146" t="s">
        <v>596</v>
      </c>
      <c r="U1733" s="96" t="s">
        <v>682</v>
      </c>
      <c r="V1733" s="99"/>
      <c r="W1733" s="99"/>
    </row>
    <row r="1734" spans="3:23" ht="37.5" x14ac:dyDescent="0.3">
      <c r="C1734" s="144">
        <v>33</v>
      </c>
      <c r="D1734" s="63" t="s">
        <v>683</v>
      </c>
      <c r="E1734" s="144">
        <v>1968</v>
      </c>
      <c r="F1734" s="144"/>
      <c r="G1734" s="144" t="s">
        <v>63</v>
      </c>
      <c r="H1734" s="144">
        <v>2</v>
      </c>
      <c r="I1734" s="144">
        <v>560.52</v>
      </c>
      <c r="J1734" s="64">
        <v>343.1</v>
      </c>
      <c r="K1734" s="64" t="s">
        <v>42</v>
      </c>
      <c r="L1734" s="147">
        <f t="shared" si="186"/>
        <v>93864.679199999999</v>
      </c>
      <c r="M1734" s="147">
        <f t="shared" si="187"/>
        <v>8553.5352000000003</v>
      </c>
      <c r="N1734" s="147">
        <f t="shared" si="183"/>
        <v>102418.2144</v>
      </c>
      <c r="O1734" s="146">
        <v>167.46</v>
      </c>
      <c r="P1734" s="146">
        <v>15.26</v>
      </c>
      <c r="Q1734" s="146"/>
      <c r="R1734" s="102"/>
      <c r="S1734" s="146" t="s">
        <v>265</v>
      </c>
      <c r="T1734" s="146" t="s">
        <v>596</v>
      </c>
      <c r="U1734" s="96" t="s">
        <v>679</v>
      </c>
      <c r="V1734" s="99"/>
      <c r="W1734" s="99"/>
    </row>
    <row r="1735" spans="3:23" ht="37.5" x14ac:dyDescent="0.3">
      <c r="C1735" s="144">
        <v>34</v>
      </c>
      <c r="D1735" s="63" t="s">
        <v>684</v>
      </c>
      <c r="E1735" s="144">
        <v>1969</v>
      </c>
      <c r="F1735" s="144"/>
      <c r="G1735" s="144" t="s">
        <v>63</v>
      </c>
      <c r="H1735" s="144">
        <v>2</v>
      </c>
      <c r="I1735" s="144">
        <v>1061.8</v>
      </c>
      <c r="J1735" s="64">
        <v>506.4</v>
      </c>
      <c r="K1735" s="64" t="s">
        <v>42</v>
      </c>
      <c r="L1735" s="147">
        <f t="shared" si="186"/>
        <v>177851.5</v>
      </c>
      <c r="M1735" s="147">
        <f t="shared" si="187"/>
        <v>16203.067999999999</v>
      </c>
      <c r="N1735" s="147">
        <f t="shared" si="183"/>
        <v>194054.568</v>
      </c>
      <c r="O1735" s="146">
        <v>167.5</v>
      </c>
      <c r="P1735" s="146">
        <v>15.26</v>
      </c>
      <c r="Q1735" s="146"/>
      <c r="R1735" s="102"/>
      <c r="S1735" s="146" t="s">
        <v>265</v>
      </c>
      <c r="T1735" s="146" t="s">
        <v>596</v>
      </c>
      <c r="U1735" s="96" t="s">
        <v>679</v>
      </c>
      <c r="V1735" s="99"/>
      <c r="W1735" s="99"/>
    </row>
    <row r="1736" spans="3:23" ht="37.5" x14ac:dyDescent="0.3">
      <c r="C1736" s="144">
        <v>35</v>
      </c>
      <c r="D1736" s="63" t="s">
        <v>685</v>
      </c>
      <c r="E1736" s="144">
        <v>1974</v>
      </c>
      <c r="F1736" s="144"/>
      <c r="G1736" s="144" t="s">
        <v>34</v>
      </c>
      <c r="H1736" s="144">
        <v>2</v>
      </c>
      <c r="I1736" s="144">
        <v>1326</v>
      </c>
      <c r="J1736" s="64">
        <v>751.2</v>
      </c>
      <c r="K1736" s="64" t="s">
        <v>42</v>
      </c>
      <c r="L1736" s="147">
        <f t="shared" si="186"/>
        <v>217132.5</v>
      </c>
      <c r="M1736" s="147">
        <f t="shared" si="187"/>
        <v>20155.2</v>
      </c>
      <c r="N1736" s="147">
        <f t="shared" si="183"/>
        <v>237287.7</v>
      </c>
      <c r="O1736" s="146">
        <v>163.75</v>
      </c>
      <c r="P1736" s="146">
        <v>15.2</v>
      </c>
      <c r="Q1736" s="146"/>
      <c r="R1736" s="102"/>
      <c r="S1736" s="146" t="s">
        <v>265</v>
      </c>
      <c r="T1736" s="146" t="s">
        <v>596</v>
      </c>
      <c r="U1736" s="96"/>
      <c r="V1736" s="99"/>
      <c r="W1736" s="99"/>
    </row>
    <row r="1737" spans="3:23" ht="37.5" x14ac:dyDescent="0.3">
      <c r="C1737" s="144">
        <v>36</v>
      </c>
      <c r="D1737" s="63" t="s">
        <v>686</v>
      </c>
      <c r="E1737" s="144">
        <v>1972</v>
      </c>
      <c r="F1737" s="144"/>
      <c r="G1737" s="144" t="s">
        <v>34</v>
      </c>
      <c r="H1737" s="144">
        <v>2</v>
      </c>
      <c r="I1737" s="144">
        <v>1397.5</v>
      </c>
      <c r="J1737" s="64">
        <v>823.4</v>
      </c>
      <c r="K1737" s="64" t="s">
        <v>42</v>
      </c>
      <c r="L1737" s="147">
        <f t="shared" si="186"/>
        <v>228840.625</v>
      </c>
      <c r="M1737" s="147">
        <f t="shared" si="187"/>
        <v>21242</v>
      </c>
      <c r="N1737" s="147">
        <f t="shared" si="183"/>
        <v>250082.625</v>
      </c>
      <c r="O1737" s="146">
        <v>163.75</v>
      </c>
      <c r="P1737" s="146">
        <v>15.2</v>
      </c>
      <c r="Q1737" s="146"/>
      <c r="R1737" s="102"/>
      <c r="S1737" s="146" t="s">
        <v>265</v>
      </c>
      <c r="T1737" s="146" t="s">
        <v>596</v>
      </c>
      <c r="U1737" s="96"/>
      <c r="V1737" s="99"/>
      <c r="W1737" s="99"/>
    </row>
    <row r="1738" spans="3:23" ht="37.5" x14ac:dyDescent="0.3">
      <c r="C1738" s="144">
        <v>37</v>
      </c>
      <c r="D1738" s="63" t="s">
        <v>687</v>
      </c>
      <c r="E1738" s="144">
        <v>1978</v>
      </c>
      <c r="F1738" s="144"/>
      <c r="G1738" s="144" t="s">
        <v>34</v>
      </c>
      <c r="H1738" s="144">
        <v>2</v>
      </c>
      <c r="I1738" s="144">
        <v>1537.2</v>
      </c>
      <c r="J1738" s="64">
        <v>841.6</v>
      </c>
      <c r="K1738" s="64" t="s">
        <v>42</v>
      </c>
      <c r="L1738" s="147">
        <f t="shared" si="186"/>
        <v>251716.5</v>
      </c>
      <c r="M1738" s="147">
        <f t="shared" si="187"/>
        <v>23365.439999999999</v>
      </c>
      <c r="N1738" s="147">
        <f t="shared" si="183"/>
        <v>275081.94</v>
      </c>
      <c r="O1738" s="146">
        <v>163.75</v>
      </c>
      <c r="P1738" s="146">
        <v>15.2</v>
      </c>
      <c r="Q1738" s="146"/>
      <c r="R1738" s="102"/>
      <c r="S1738" s="146" t="s">
        <v>265</v>
      </c>
      <c r="T1738" s="146" t="s">
        <v>596</v>
      </c>
      <c r="U1738" s="96"/>
      <c r="V1738" s="99"/>
      <c r="W1738" s="99"/>
    </row>
    <row r="1739" spans="3:23" ht="37.5" x14ac:dyDescent="0.3">
      <c r="C1739" s="144">
        <v>38</v>
      </c>
      <c r="D1739" s="63" t="s">
        <v>688</v>
      </c>
      <c r="E1739" s="144">
        <v>1980</v>
      </c>
      <c r="F1739" s="144"/>
      <c r="G1739" s="144" t="s">
        <v>34</v>
      </c>
      <c r="H1739" s="144">
        <v>2</v>
      </c>
      <c r="I1739" s="144">
        <v>2177.4</v>
      </c>
      <c r="J1739" s="64">
        <v>845.5</v>
      </c>
      <c r="K1739" s="64" t="s">
        <v>42</v>
      </c>
      <c r="L1739" s="147">
        <f t="shared" si="186"/>
        <v>333882.516</v>
      </c>
      <c r="M1739" s="147">
        <f t="shared" si="187"/>
        <v>33096.480000000003</v>
      </c>
      <c r="N1739" s="147">
        <f t="shared" si="183"/>
        <v>366978.99599999998</v>
      </c>
      <c r="O1739" s="146">
        <v>153.34</v>
      </c>
      <c r="P1739" s="146">
        <v>15.2</v>
      </c>
      <c r="Q1739" s="146"/>
      <c r="R1739" s="102"/>
      <c r="S1739" s="146" t="s">
        <v>265</v>
      </c>
      <c r="T1739" s="146" t="s">
        <v>596</v>
      </c>
      <c r="U1739" s="96"/>
      <c r="V1739" s="99"/>
      <c r="W1739" s="99"/>
    </row>
    <row r="1740" spans="3:23" ht="37.5" x14ac:dyDescent="0.3">
      <c r="C1740" s="144">
        <v>39</v>
      </c>
      <c r="D1740" s="63" t="s">
        <v>689</v>
      </c>
      <c r="E1740" s="144">
        <v>1980</v>
      </c>
      <c r="F1740" s="144"/>
      <c r="G1740" s="144" t="s">
        <v>34</v>
      </c>
      <c r="H1740" s="144">
        <v>1</v>
      </c>
      <c r="I1740" s="144">
        <v>2073.6999999999998</v>
      </c>
      <c r="J1740" s="64">
        <v>830.9</v>
      </c>
      <c r="K1740" s="64" t="s">
        <v>42</v>
      </c>
      <c r="L1740" s="147">
        <f t="shared" si="186"/>
        <v>317981.158</v>
      </c>
      <c r="M1740" s="147">
        <f t="shared" si="187"/>
        <v>31520.239999999994</v>
      </c>
      <c r="N1740" s="147">
        <f t="shared" si="183"/>
        <v>349501.39799999999</v>
      </c>
      <c r="O1740" s="146">
        <v>153.34</v>
      </c>
      <c r="P1740" s="146">
        <v>15.2</v>
      </c>
      <c r="Q1740" s="146"/>
      <c r="R1740" s="102"/>
      <c r="S1740" s="146" t="s">
        <v>265</v>
      </c>
      <c r="T1740" s="146" t="s">
        <v>596</v>
      </c>
      <c r="U1740" s="96"/>
      <c r="V1740" s="99"/>
      <c r="W1740" s="99"/>
    </row>
    <row r="1741" spans="3:23" ht="37.5" x14ac:dyDescent="0.3">
      <c r="C1741" s="144">
        <v>40</v>
      </c>
      <c r="D1741" s="63" t="s">
        <v>333</v>
      </c>
      <c r="E1741" s="144">
        <v>1982</v>
      </c>
      <c r="F1741" s="144"/>
      <c r="G1741" s="144" t="s">
        <v>34</v>
      </c>
      <c r="H1741" s="144">
        <v>2</v>
      </c>
      <c r="I1741" s="144">
        <v>2138.1</v>
      </c>
      <c r="J1741" s="64">
        <v>879</v>
      </c>
      <c r="K1741" s="64" t="s">
        <v>53</v>
      </c>
      <c r="L1741" s="147">
        <f t="shared" si="186"/>
        <v>74769.356999999989</v>
      </c>
      <c r="M1741" s="147">
        <f t="shared" si="187"/>
        <v>28500.873</v>
      </c>
      <c r="N1741" s="147">
        <f t="shared" si="183"/>
        <v>103270.22999999998</v>
      </c>
      <c r="O1741" s="146">
        <v>34.97</v>
      </c>
      <c r="P1741" s="146">
        <v>13.33</v>
      </c>
      <c r="Q1741" s="146"/>
      <c r="R1741" s="102"/>
      <c r="S1741" s="146" t="s">
        <v>265</v>
      </c>
      <c r="T1741" s="146" t="s">
        <v>596</v>
      </c>
      <c r="U1741" s="96" t="s">
        <v>690</v>
      </c>
      <c r="V1741" s="99"/>
      <c r="W1741" s="99"/>
    </row>
    <row r="1742" spans="3:23" ht="37.5" x14ac:dyDescent="0.3">
      <c r="C1742" s="144">
        <v>41</v>
      </c>
      <c r="D1742" s="63" t="s">
        <v>691</v>
      </c>
      <c r="E1742" s="144">
        <v>1982</v>
      </c>
      <c r="F1742" s="144"/>
      <c r="G1742" s="144" t="s">
        <v>34</v>
      </c>
      <c r="H1742" s="144">
        <v>2</v>
      </c>
      <c r="I1742" s="144">
        <v>2141.8000000000002</v>
      </c>
      <c r="J1742" s="64">
        <v>834</v>
      </c>
      <c r="K1742" s="64" t="s">
        <v>42</v>
      </c>
      <c r="L1742" s="147">
        <f t="shared" si="186"/>
        <v>328423.61200000002</v>
      </c>
      <c r="M1742" s="147">
        <f t="shared" si="187"/>
        <v>32555.360000000001</v>
      </c>
      <c r="N1742" s="147">
        <f t="shared" si="183"/>
        <v>360978.97200000001</v>
      </c>
      <c r="O1742" s="146">
        <v>153.34</v>
      </c>
      <c r="P1742" s="146">
        <v>15.2</v>
      </c>
      <c r="Q1742" s="146"/>
      <c r="R1742" s="102"/>
      <c r="S1742" s="146" t="s">
        <v>265</v>
      </c>
      <c r="T1742" s="146" t="s">
        <v>596</v>
      </c>
      <c r="U1742" s="96"/>
      <c r="V1742" s="99"/>
      <c r="W1742" s="99"/>
    </row>
    <row r="1743" spans="3:23" ht="37.5" x14ac:dyDescent="0.3">
      <c r="C1743" s="144">
        <v>42</v>
      </c>
      <c r="D1743" s="63" t="s">
        <v>692</v>
      </c>
      <c r="E1743" s="144">
        <v>1985</v>
      </c>
      <c r="F1743" s="144"/>
      <c r="G1743" s="144" t="s">
        <v>34</v>
      </c>
      <c r="H1743" s="144">
        <v>2</v>
      </c>
      <c r="I1743" s="144">
        <v>2308.5</v>
      </c>
      <c r="J1743" s="64">
        <v>998.1</v>
      </c>
      <c r="K1743" s="64" t="s">
        <v>53</v>
      </c>
      <c r="L1743" s="147">
        <f t="shared" si="186"/>
        <v>80728.244999999995</v>
      </c>
      <c r="M1743" s="147">
        <f t="shared" si="187"/>
        <v>30772.305</v>
      </c>
      <c r="N1743" s="147">
        <f t="shared" si="183"/>
        <v>111500.54999999999</v>
      </c>
      <c r="O1743" s="146">
        <v>34.97</v>
      </c>
      <c r="P1743" s="146">
        <v>13.33</v>
      </c>
      <c r="Q1743" s="146"/>
      <c r="R1743" s="102"/>
      <c r="S1743" s="146" t="s">
        <v>265</v>
      </c>
      <c r="T1743" s="146" t="s">
        <v>596</v>
      </c>
      <c r="U1743" s="96" t="s">
        <v>690</v>
      </c>
      <c r="V1743" s="99"/>
      <c r="W1743" s="99"/>
    </row>
    <row r="1744" spans="3:23" ht="37.5" x14ac:dyDescent="0.3">
      <c r="C1744" s="144">
        <v>43</v>
      </c>
      <c r="D1744" s="63" t="s">
        <v>693</v>
      </c>
      <c r="E1744" s="144">
        <v>1987</v>
      </c>
      <c r="F1744" s="144"/>
      <c r="G1744" s="144" t="s">
        <v>34</v>
      </c>
      <c r="H1744" s="144">
        <v>1</v>
      </c>
      <c r="I1744" s="144">
        <v>2162.9</v>
      </c>
      <c r="J1744" s="64">
        <v>878.1</v>
      </c>
      <c r="K1744" s="64" t="s">
        <v>42</v>
      </c>
      <c r="L1744" s="147">
        <f t="shared" si="186"/>
        <v>331659.08600000001</v>
      </c>
      <c r="M1744" s="147">
        <f t="shared" si="187"/>
        <v>32876.080000000002</v>
      </c>
      <c r="N1744" s="147">
        <f t="shared" ref="N1744:N1764" si="188">L1744+M1744</f>
        <v>364535.16600000003</v>
      </c>
      <c r="O1744" s="146">
        <v>153.34</v>
      </c>
      <c r="P1744" s="146">
        <v>15.2</v>
      </c>
      <c r="Q1744" s="146"/>
      <c r="R1744" s="102"/>
      <c r="S1744" s="146" t="s">
        <v>265</v>
      </c>
      <c r="T1744" s="146" t="s">
        <v>596</v>
      </c>
      <c r="U1744" s="96"/>
      <c r="V1744" s="99"/>
      <c r="W1744" s="99"/>
    </row>
    <row r="1745" spans="2:23" ht="37.5" x14ac:dyDescent="0.3">
      <c r="C1745" s="144">
        <v>44</v>
      </c>
      <c r="D1745" s="63" t="s">
        <v>694</v>
      </c>
      <c r="E1745" s="144">
        <v>1991</v>
      </c>
      <c r="F1745" s="144"/>
      <c r="G1745" s="144" t="s">
        <v>34</v>
      </c>
      <c r="H1745" s="144">
        <v>3</v>
      </c>
      <c r="I1745" s="144">
        <v>3798.7</v>
      </c>
      <c r="J1745" s="64">
        <v>2000.5</v>
      </c>
      <c r="K1745" s="64" t="s">
        <v>42</v>
      </c>
      <c r="L1745" s="147">
        <f t="shared" si="186"/>
        <v>590697.85</v>
      </c>
      <c r="M1745" s="147">
        <f t="shared" si="187"/>
        <v>56866.538999999997</v>
      </c>
      <c r="N1745" s="147">
        <f t="shared" si="188"/>
        <v>647564.38899999997</v>
      </c>
      <c r="O1745" s="146">
        <v>155.5</v>
      </c>
      <c r="P1745" s="146">
        <v>14.97</v>
      </c>
      <c r="Q1745" s="146"/>
      <c r="R1745" s="102"/>
      <c r="S1745" s="146" t="s">
        <v>265</v>
      </c>
      <c r="T1745" s="146" t="s">
        <v>596</v>
      </c>
      <c r="U1745" s="96"/>
      <c r="V1745" s="99"/>
      <c r="W1745" s="99"/>
    </row>
    <row r="1746" spans="2:23" ht="56.25" x14ac:dyDescent="0.3">
      <c r="C1746" s="144">
        <v>45</v>
      </c>
      <c r="D1746" s="63" t="s">
        <v>695</v>
      </c>
      <c r="E1746" s="144">
        <v>1962</v>
      </c>
      <c r="F1746" s="144"/>
      <c r="G1746" s="144" t="s">
        <v>56</v>
      </c>
      <c r="H1746" s="144">
        <v>2</v>
      </c>
      <c r="I1746" s="144">
        <v>684.3</v>
      </c>
      <c r="J1746" s="64">
        <v>325.39999999999998</v>
      </c>
      <c r="K1746" s="64" t="s">
        <v>45</v>
      </c>
      <c r="L1746" s="147">
        <f t="shared" si="186"/>
        <v>292989.88799999998</v>
      </c>
      <c r="M1746" s="147">
        <f t="shared" si="187"/>
        <v>12009.465</v>
      </c>
      <c r="N1746" s="147">
        <f t="shared" si="188"/>
        <v>304999.353</v>
      </c>
      <c r="O1746" s="146">
        <v>428.16</v>
      </c>
      <c r="P1746" s="146">
        <v>17.55</v>
      </c>
      <c r="Q1746" s="146"/>
      <c r="R1746" s="102"/>
      <c r="S1746" s="146" t="s">
        <v>265</v>
      </c>
      <c r="T1746" s="146" t="s">
        <v>596</v>
      </c>
      <c r="U1746" s="96" t="s">
        <v>589</v>
      </c>
      <c r="V1746" s="99"/>
      <c r="W1746" s="99"/>
    </row>
    <row r="1747" spans="2:23" ht="37.5" x14ac:dyDescent="0.3">
      <c r="C1747" s="144">
        <v>46</v>
      </c>
      <c r="D1747" s="63" t="s">
        <v>696</v>
      </c>
      <c r="E1747" s="144">
        <v>1977</v>
      </c>
      <c r="F1747" s="144"/>
      <c r="G1747" s="144" t="s">
        <v>34</v>
      </c>
      <c r="H1747" s="144">
        <v>2</v>
      </c>
      <c r="I1747" s="144">
        <v>1277</v>
      </c>
      <c r="J1747" s="64">
        <v>728</v>
      </c>
      <c r="K1747" s="64" t="s">
        <v>45</v>
      </c>
      <c r="L1747" s="147">
        <f t="shared" si="186"/>
        <v>569937.87</v>
      </c>
      <c r="M1747" s="147">
        <f t="shared" si="187"/>
        <v>22909.38</v>
      </c>
      <c r="N1747" s="147">
        <f t="shared" si="188"/>
        <v>592847.25</v>
      </c>
      <c r="O1747" s="146">
        <v>446.31</v>
      </c>
      <c r="P1747" s="146">
        <v>17.940000000000001</v>
      </c>
      <c r="Q1747" s="146"/>
      <c r="R1747" s="102"/>
      <c r="S1747" s="146" t="s">
        <v>265</v>
      </c>
      <c r="T1747" s="146" t="s">
        <v>596</v>
      </c>
      <c r="U1747" s="96" t="s">
        <v>690</v>
      </c>
      <c r="V1747" s="99"/>
      <c r="W1747" s="99"/>
    </row>
    <row r="1748" spans="2:23" ht="37.5" x14ac:dyDescent="0.3">
      <c r="C1748" s="144"/>
      <c r="D1748" s="63"/>
      <c r="E1748" s="144"/>
      <c r="F1748" s="144"/>
      <c r="G1748" s="144"/>
      <c r="H1748" s="144"/>
      <c r="I1748" s="144"/>
      <c r="J1748" s="64"/>
      <c r="K1748" s="64" t="s">
        <v>42</v>
      </c>
      <c r="L1748" s="147">
        <f>I1747*O1748</f>
        <v>209108.75</v>
      </c>
      <c r="M1748" s="147">
        <f>I1747*P1748</f>
        <v>19410.399999999998</v>
      </c>
      <c r="N1748" s="147">
        <f t="shared" si="188"/>
        <v>228519.15</v>
      </c>
      <c r="O1748" s="146">
        <v>163.75</v>
      </c>
      <c r="P1748" s="146">
        <v>15.2</v>
      </c>
      <c r="Q1748" s="146"/>
      <c r="R1748" s="102"/>
      <c r="S1748" s="146" t="s">
        <v>265</v>
      </c>
      <c r="T1748" s="146" t="s">
        <v>596</v>
      </c>
      <c r="U1748" s="96"/>
      <c r="V1748" s="99"/>
      <c r="W1748" s="99"/>
    </row>
    <row r="1749" spans="2:23" ht="37.5" x14ac:dyDescent="0.3">
      <c r="C1749" s="144">
        <v>47</v>
      </c>
      <c r="D1749" s="63" t="s">
        <v>697</v>
      </c>
      <c r="E1749" s="144">
        <v>1971</v>
      </c>
      <c r="F1749" s="144"/>
      <c r="G1749" s="144" t="s">
        <v>34</v>
      </c>
      <c r="H1749" s="144">
        <v>2</v>
      </c>
      <c r="I1749" s="144">
        <v>684.4</v>
      </c>
      <c r="J1749" s="64">
        <v>359.2</v>
      </c>
      <c r="K1749" s="64" t="s">
        <v>42</v>
      </c>
      <c r="L1749" s="147">
        <f t="shared" ref="L1749:L1764" si="189">I1749*O1749</f>
        <v>112070.5</v>
      </c>
      <c r="M1749" s="147">
        <f t="shared" ref="M1749:M1764" si="190">I1749*P1749</f>
        <v>10402.879999999999</v>
      </c>
      <c r="N1749" s="147">
        <f t="shared" si="188"/>
        <v>122473.38</v>
      </c>
      <c r="O1749" s="146">
        <v>163.75</v>
      </c>
      <c r="P1749" s="146">
        <v>15.2</v>
      </c>
      <c r="Q1749" s="146"/>
      <c r="R1749" s="102"/>
      <c r="S1749" s="146" t="s">
        <v>265</v>
      </c>
      <c r="T1749" s="146" t="s">
        <v>596</v>
      </c>
      <c r="U1749" s="96"/>
      <c r="V1749" s="99"/>
      <c r="W1749" s="99"/>
    </row>
    <row r="1750" spans="2:23" ht="37.5" x14ac:dyDescent="0.3">
      <c r="C1750" s="144">
        <v>48</v>
      </c>
      <c r="D1750" s="63" t="s">
        <v>698</v>
      </c>
      <c r="E1750" s="144">
        <v>1978</v>
      </c>
      <c r="F1750" s="144"/>
      <c r="G1750" s="144" t="s">
        <v>34</v>
      </c>
      <c r="H1750" s="144">
        <v>2</v>
      </c>
      <c r="I1750" s="144">
        <v>1285</v>
      </c>
      <c r="J1750" s="64">
        <v>702</v>
      </c>
      <c r="K1750" s="64" t="s">
        <v>42</v>
      </c>
      <c r="L1750" s="147">
        <f t="shared" si="189"/>
        <v>210418.75</v>
      </c>
      <c r="M1750" s="147">
        <f t="shared" si="190"/>
        <v>19532</v>
      </c>
      <c r="N1750" s="147">
        <f t="shared" si="188"/>
        <v>229950.75</v>
      </c>
      <c r="O1750" s="146">
        <v>163.75</v>
      </c>
      <c r="P1750" s="146">
        <v>15.2</v>
      </c>
      <c r="Q1750" s="146"/>
      <c r="R1750" s="102"/>
      <c r="S1750" s="146" t="s">
        <v>265</v>
      </c>
      <c r="T1750" s="146" t="s">
        <v>596</v>
      </c>
      <c r="U1750" s="96" t="s">
        <v>690</v>
      </c>
      <c r="V1750" s="99"/>
      <c r="W1750" s="99"/>
    </row>
    <row r="1751" spans="2:23" ht="37.5" x14ac:dyDescent="0.3">
      <c r="C1751" s="144">
        <v>49</v>
      </c>
      <c r="D1751" s="63" t="s">
        <v>699</v>
      </c>
      <c r="E1751" s="144">
        <v>1976</v>
      </c>
      <c r="F1751" s="144"/>
      <c r="G1751" s="144" t="s">
        <v>83</v>
      </c>
      <c r="H1751" s="144">
        <v>3</v>
      </c>
      <c r="I1751" s="144">
        <v>3166.3</v>
      </c>
      <c r="J1751" s="64">
        <v>1648.65</v>
      </c>
      <c r="K1751" s="64" t="s">
        <v>42</v>
      </c>
      <c r="L1751" s="147">
        <f t="shared" si="189"/>
        <v>468010.80300000001</v>
      </c>
      <c r="M1751" s="147">
        <f t="shared" si="190"/>
        <v>47209.533000000003</v>
      </c>
      <c r="N1751" s="147">
        <f t="shared" si="188"/>
        <v>515220.33600000001</v>
      </c>
      <c r="O1751" s="146">
        <v>147.81</v>
      </c>
      <c r="P1751" s="146">
        <v>14.91</v>
      </c>
      <c r="Q1751" s="146"/>
      <c r="R1751" s="102"/>
      <c r="S1751" s="146" t="s">
        <v>265</v>
      </c>
      <c r="T1751" s="146" t="s">
        <v>596</v>
      </c>
      <c r="U1751" s="96" t="s">
        <v>589</v>
      </c>
      <c r="V1751" s="99"/>
      <c r="W1751" s="99"/>
    </row>
    <row r="1752" spans="2:23" ht="37.5" x14ac:dyDescent="0.3">
      <c r="B1752" s="137"/>
      <c r="C1752" s="144">
        <v>50</v>
      </c>
      <c r="D1752" s="63" t="s">
        <v>700</v>
      </c>
      <c r="E1752" s="144">
        <v>1976</v>
      </c>
      <c r="F1752" s="144"/>
      <c r="G1752" s="144" t="s">
        <v>83</v>
      </c>
      <c r="H1752" s="144">
        <v>3</v>
      </c>
      <c r="I1752" s="144">
        <v>3767.6</v>
      </c>
      <c r="J1752" s="64">
        <v>2362.8000000000002</v>
      </c>
      <c r="K1752" s="64" t="s">
        <v>42</v>
      </c>
      <c r="L1752" s="147">
        <f t="shared" si="189"/>
        <v>556888.95600000001</v>
      </c>
      <c r="M1752" s="147">
        <f t="shared" si="190"/>
        <v>56174.915999999997</v>
      </c>
      <c r="N1752" s="147">
        <f t="shared" si="188"/>
        <v>613063.87199999997</v>
      </c>
      <c r="O1752" s="146">
        <v>147.81</v>
      </c>
      <c r="P1752" s="146">
        <v>14.91</v>
      </c>
      <c r="Q1752" s="146"/>
      <c r="R1752" s="102"/>
      <c r="S1752" s="146" t="s">
        <v>265</v>
      </c>
      <c r="T1752" s="146" t="s">
        <v>596</v>
      </c>
      <c r="U1752" s="96" t="s">
        <v>589</v>
      </c>
      <c r="V1752" s="99"/>
      <c r="W1752" s="99"/>
    </row>
    <row r="1753" spans="2:23" ht="37.5" x14ac:dyDescent="0.3">
      <c r="B1753" s="103"/>
      <c r="C1753" s="144">
        <v>51</v>
      </c>
      <c r="D1753" s="63" t="s">
        <v>701</v>
      </c>
      <c r="E1753" s="144">
        <v>1976</v>
      </c>
      <c r="G1753" s="144" t="s">
        <v>34</v>
      </c>
      <c r="H1753" s="144">
        <v>3</v>
      </c>
      <c r="I1753" s="144">
        <v>2971.5</v>
      </c>
      <c r="J1753" s="64">
        <v>1782.9</v>
      </c>
      <c r="K1753" s="64" t="s">
        <v>42</v>
      </c>
      <c r="L1753" s="147">
        <f t="shared" si="189"/>
        <v>447062.17499999999</v>
      </c>
      <c r="M1753" s="147">
        <f t="shared" si="190"/>
        <v>44453.64</v>
      </c>
      <c r="N1753" s="147">
        <f t="shared" si="188"/>
        <v>491515.815</v>
      </c>
      <c r="O1753" s="146">
        <v>150.44999999999999</v>
      </c>
      <c r="P1753" s="146">
        <v>14.96</v>
      </c>
      <c r="Q1753" s="146"/>
      <c r="R1753" s="102"/>
      <c r="S1753" s="146" t="s">
        <v>265</v>
      </c>
      <c r="T1753" s="146" t="s">
        <v>596</v>
      </c>
      <c r="U1753" s="96" t="s">
        <v>702</v>
      </c>
      <c r="V1753" s="99"/>
      <c r="W1753" s="99"/>
    </row>
    <row r="1754" spans="2:23" ht="37.5" x14ac:dyDescent="0.3">
      <c r="B1754" s="137"/>
      <c r="C1754" s="144">
        <v>52</v>
      </c>
      <c r="D1754" s="63" t="s">
        <v>703</v>
      </c>
      <c r="E1754" s="144">
        <v>1976</v>
      </c>
      <c r="F1754" s="144"/>
      <c r="G1754" s="144" t="s">
        <v>83</v>
      </c>
      <c r="H1754" s="144">
        <v>3</v>
      </c>
      <c r="I1754" s="144">
        <v>3621.8</v>
      </c>
      <c r="J1754" s="64">
        <v>2170.6999999999998</v>
      </c>
      <c r="K1754" s="64" t="s">
        <v>42</v>
      </c>
      <c r="L1754" s="147">
        <f t="shared" si="189"/>
        <v>535338.25800000003</v>
      </c>
      <c r="M1754" s="147">
        <f t="shared" si="190"/>
        <v>54001.038</v>
      </c>
      <c r="N1754" s="147">
        <f t="shared" si="188"/>
        <v>589339.29600000009</v>
      </c>
      <c r="O1754" s="146">
        <v>147.81</v>
      </c>
      <c r="P1754" s="146">
        <v>14.91</v>
      </c>
      <c r="Q1754" s="146"/>
      <c r="R1754" s="102"/>
      <c r="S1754" s="146" t="s">
        <v>265</v>
      </c>
      <c r="T1754" s="146" t="s">
        <v>596</v>
      </c>
      <c r="U1754" s="96" t="s">
        <v>589</v>
      </c>
      <c r="V1754" s="99"/>
      <c r="W1754" s="99"/>
    </row>
    <row r="1755" spans="2:23" ht="37.5" x14ac:dyDescent="0.3">
      <c r="B1755" s="137"/>
      <c r="C1755" s="144">
        <v>53</v>
      </c>
      <c r="D1755" s="63" t="s">
        <v>704</v>
      </c>
      <c r="E1755" s="144">
        <v>1975</v>
      </c>
      <c r="F1755" s="144"/>
      <c r="G1755" s="144" t="s">
        <v>83</v>
      </c>
      <c r="H1755" s="144">
        <v>3</v>
      </c>
      <c r="I1755" s="144">
        <v>3615.4</v>
      </c>
      <c r="J1755" s="64">
        <v>2161.6</v>
      </c>
      <c r="K1755" s="64" t="s">
        <v>42</v>
      </c>
      <c r="L1755" s="147">
        <f t="shared" si="189"/>
        <v>534392.27399999998</v>
      </c>
      <c r="M1755" s="147">
        <f t="shared" si="190"/>
        <v>53905.614000000001</v>
      </c>
      <c r="N1755" s="147">
        <f t="shared" si="188"/>
        <v>588297.88800000004</v>
      </c>
      <c r="O1755" s="146">
        <v>147.81</v>
      </c>
      <c r="P1755" s="146">
        <v>14.91</v>
      </c>
      <c r="Q1755" s="146"/>
      <c r="R1755" s="102"/>
      <c r="S1755" s="146" t="s">
        <v>265</v>
      </c>
      <c r="T1755" s="146" t="s">
        <v>596</v>
      </c>
      <c r="U1755" s="96" t="s">
        <v>589</v>
      </c>
      <c r="V1755" s="99"/>
      <c r="W1755" s="99"/>
    </row>
    <row r="1756" spans="2:23" ht="37.5" x14ac:dyDescent="0.3">
      <c r="B1756" s="137"/>
      <c r="C1756" s="144">
        <v>54</v>
      </c>
      <c r="D1756" s="63" t="s">
        <v>705</v>
      </c>
      <c r="E1756" s="144">
        <v>1976</v>
      </c>
      <c r="F1756" s="144"/>
      <c r="G1756" s="144" t="s">
        <v>83</v>
      </c>
      <c r="H1756" s="144">
        <v>3</v>
      </c>
      <c r="I1756" s="144">
        <v>3165.5</v>
      </c>
      <c r="J1756" s="64">
        <v>1738.1</v>
      </c>
      <c r="K1756" s="64" t="s">
        <v>42</v>
      </c>
      <c r="L1756" s="147">
        <f t="shared" si="189"/>
        <v>467892.55499999999</v>
      </c>
      <c r="M1756" s="147">
        <f t="shared" si="190"/>
        <v>47197.605000000003</v>
      </c>
      <c r="N1756" s="147">
        <f t="shared" si="188"/>
        <v>515090.16</v>
      </c>
      <c r="O1756" s="146">
        <v>147.81</v>
      </c>
      <c r="P1756" s="146">
        <v>14.91</v>
      </c>
      <c r="Q1756" s="146"/>
      <c r="R1756" s="102"/>
      <c r="S1756" s="146" t="s">
        <v>265</v>
      </c>
      <c r="T1756" s="146" t="s">
        <v>596</v>
      </c>
      <c r="U1756" s="96" t="s">
        <v>589</v>
      </c>
      <c r="V1756" s="99"/>
      <c r="W1756" s="99"/>
    </row>
    <row r="1757" spans="2:23" ht="37.5" x14ac:dyDescent="0.3">
      <c r="B1757" s="103"/>
      <c r="C1757" s="144">
        <v>55</v>
      </c>
      <c r="D1757" s="63" t="s">
        <v>706</v>
      </c>
      <c r="E1757" s="144">
        <v>1979</v>
      </c>
      <c r="G1757" s="144" t="s">
        <v>34</v>
      </c>
      <c r="H1757" s="144">
        <v>3</v>
      </c>
      <c r="I1757" s="144">
        <v>5805</v>
      </c>
      <c r="J1757" s="64">
        <v>3242.6</v>
      </c>
      <c r="K1757" s="64" t="s">
        <v>42</v>
      </c>
      <c r="L1757" s="147">
        <f t="shared" si="189"/>
        <v>873362.24999999988</v>
      </c>
      <c r="M1757" s="147">
        <f t="shared" si="190"/>
        <v>86842.8</v>
      </c>
      <c r="N1757" s="147">
        <f t="shared" si="188"/>
        <v>960205.04999999993</v>
      </c>
      <c r="O1757" s="146">
        <v>150.44999999999999</v>
      </c>
      <c r="P1757" s="146">
        <v>14.96</v>
      </c>
      <c r="Q1757" s="146"/>
      <c r="R1757" s="102"/>
      <c r="S1757" s="146" t="s">
        <v>265</v>
      </c>
      <c r="T1757" s="146" t="s">
        <v>596</v>
      </c>
      <c r="U1757" s="96" t="s">
        <v>702</v>
      </c>
      <c r="V1757" s="99"/>
      <c r="W1757" s="99"/>
    </row>
    <row r="1758" spans="2:23" ht="37.5" x14ac:dyDescent="0.3">
      <c r="B1758" s="103"/>
      <c r="C1758" s="144">
        <v>56</v>
      </c>
      <c r="D1758" s="63" t="s">
        <v>707</v>
      </c>
      <c r="E1758" s="144">
        <v>1978</v>
      </c>
      <c r="G1758" s="144" t="s">
        <v>83</v>
      </c>
      <c r="H1758" s="144">
        <v>3</v>
      </c>
      <c r="I1758" s="144">
        <v>3053.1</v>
      </c>
      <c r="J1758" s="64">
        <v>1716.3</v>
      </c>
      <c r="K1758" s="64" t="s">
        <v>42</v>
      </c>
      <c r="L1758" s="147">
        <f t="shared" si="189"/>
        <v>451278.71100000001</v>
      </c>
      <c r="M1758" s="147">
        <f t="shared" si="190"/>
        <v>45521.720999999998</v>
      </c>
      <c r="N1758" s="147">
        <f t="shared" si="188"/>
        <v>496800.43200000003</v>
      </c>
      <c r="O1758" s="146">
        <v>147.81</v>
      </c>
      <c r="P1758" s="146">
        <v>14.91</v>
      </c>
      <c r="Q1758" s="146"/>
      <c r="R1758" s="102"/>
      <c r="S1758" s="146" t="s">
        <v>265</v>
      </c>
      <c r="T1758" s="146" t="s">
        <v>596</v>
      </c>
      <c r="U1758" s="96" t="s">
        <v>702</v>
      </c>
      <c r="V1758" s="99"/>
      <c r="W1758" s="99"/>
    </row>
    <row r="1759" spans="2:23" ht="37.5" x14ac:dyDescent="0.3">
      <c r="B1759" s="137"/>
      <c r="C1759" s="144">
        <v>57</v>
      </c>
      <c r="D1759" s="63" t="s">
        <v>708</v>
      </c>
      <c r="E1759" s="144">
        <v>1982</v>
      </c>
      <c r="F1759" s="144"/>
      <c r="G1759" s="144" t="s">
        <v>34</v>
      </c>
      <c r="H1759" s="144">
        <v>3</v>
      </c>
      <c r="I1759" s="144">
        <v>2930.4</v>
      </c>
      <c r="J1759" s="64">
        <v>1530</v>
      </c>
      <c r="K1759" s="64" t="s">
        <v>42</v>
      </c>
      <c r="L1759" s="147">
        <f t="shared" si="189"/>
        <v>440878.68</v>
      </c>
      <c r="M1759" s="147">
        <f t="shared" si="190"/>
        <v>43838.784000000007</v>
      </c>
      <c r="N1759" s="147">
        <f t="shared" si="188"/>
        <v>484717.46399999998</v>
      </c>
      <c r="O1759" s="146">
        <v>150.44999999999999</v>
      </c>
      <c r="P1759" s="146">
        <v>14.96</v>
      </c>
      <c r="Q1759" s="146"/>
      <c r="R1759" s="102"/>
      <c r="S1759" s="146" t="s">
        <v>265</v>
      </c>
      <c r="T1759" s="146" t="s">
        <v>596</v>
      </c>
      <c r="U1759" s="96" t="s">
        <v>589</v>
      </c>
      <c r="V1759" s="99"/>
      <c r="W1759" s="99"/>
    </row>
    <row r="1760" spans="2:23" ht="37.5" x14ac:dyDescent="0.3">
      <c r="B1760" s="137"/>
      <c r="C1760" s="144">
        <v>58</v>
      </c>
      <c r="D1760" s="63" t="s">
        <v>709</v>
      </c>
      <c r="E1760" s="144">
        <v>1976</v>
      </c>
      <c r="F1760" s="144"/>
      <c r="G1760" s="144" t="s">
        <v>83</v>
      </c>
      <c r="H1760" s="144">
        <v>3</v>
      </c>
      <c r="I1760" s="144">
        <v>2988.9</v>
      </c>
      <c r="J1760" s="64">
        <v>1718.1</v>
      </c>
      <c r="K1760" s="64" t="s">
        <v>42</v>
      </c>
      <c r="L1760" s="147">
        <f t="shared" si="189"/>
        <v>441789.30900000001</v>
      </c>
      <c r="M1760" s="147">
        <f t="shared" si="190"/>
        <v>44564.499000000003</v>
      </c>
      <c r="N1760" s="147">
        <f t="shared" si="188"/>
        <v>486353.80800000002</v>
      </c>
      <c r="O1760" s="146">
        <v>147.81</v>
      </c>
      <c r="P1760" s="146">
        <v>14.91</v>
      </c>
      <c r="Q1760" s="146"/>
      <c r="R1760" s="102"/>
      <c r="S1760" s="146" t="s">
        <v>265</v>
      </c>
      <c r="T1760" s="146" t="s">
        <v>596</v>
      </c>
      <c r="U1760" s="96" t="s">
        <v>589</v>
      </c>
      <c r="V1760" s="99"/>
      <c r="W1760" s="99"/>
    </row>
    <row r="1761" spans="1:23" ht="37.5" x14ac:dyDescent="0.3">
      <c r="B1761" s="103"/>
      <c r="C1761" s="144">
        <v>59</v>
      </c>
      <c r="D1761" s="63" t="s">
        <v>710</v>
      </c>
      <c r="E1761" s="144">
        <v>1978</v>
      </c>
      <c r="G1761" s="144" t="s">
        <v>83</v>
      </c>
      <c r="H1761" s="144">
        <v>3</v>
      </c>
      <c r="I1761" s="144">
        <v>3146.8</v>
      </c>
      <c r="J1761" s="64">
        <v>1700</v>
      </c>
      <c r="K1761" s="64" t="s">
        <v>42</v>
      </c>
      <c r="L1761" s="147">
        <f t="shared" si="189"/>
        <v>465128.50800000003</v>
      </c>
      <c r="M1761" s="147">
        <f t="shared" si="190"/>
        <v>46918.788</v>
      </c>
      <c r="N1761" s="147">
        <f t="shared" si="188"/>
        <v>512047.29600000003</v>
      </c>
      <c r="O1761" s="146">
        <v>147.81</v>
      </c>
      <c r="P1761" s="146">
        <v>14.91</v>
      </c>
      <c r="Q1761" s="146"/>
      <c r="R1761" s="102"/>
      <c r="S1761" s="146" t="s">
        <v>265</v>
      </c>
      <c r="T1761" s="146" t="s">
        <v>596</v>
      </c>
      <c r="U1761" s="96" t="s">
        <v>702</v>
      </c>
      <c r="V1761" s="99"/>
      <c r="W1761" s="99"/>
    </row>
    <row r="1762" spans="1:23" ht="37.5" x14ac:dyDescent="0.3">
      <c r="B1762" s="137"/>
      <c r="C1762" s="144">
        <v>60</v>
      </c>
      <c r="D1762" s="63" t="s">
        <v>711</v>
      </c>
      <c r="E1762" s="144">
        <v>1978</v>
      </c>
      <c r="F1762" s="144"/>
      <c r="G1762" s="144" t="s">
        <v>83</v>
      </c>
      <c r="H1762" s="144">
        <v>3</v>
      </c>
      <c r="I1762" s="144">
        <v>3181.4</v>
      </c>
      <c r="J1762" s="64">
        <v>1741</v>
      </c>
      <c r="K1762" s="64" t="s">
        <v>42</v>
      </c>
      <c r="L1762" s="147">
        <f t="shared" si="189"/>
        <v>470242.734</v>
      </c>
      <c r="M1762" s="147">
        <f t="shared" si="190"/>
        <v>47434.673999999999</v>
      </c>
      <c r="N1762" s="147">
        <f t="shared" si="188"/>
        <v>517677.408</v>
      </c>
      <c r="O1762" s="146">
        <v>147.81</v>
      </c>
      <c r="P1762" s="146">
        <v>14.91</v>
      </c>
      <c r="Q1762" s="146"/>
      <c r="R1762" s="102"/>
      <c r="S1762" s="146" t="s">
        <v>265</v>
      </c>
      <c r="T1762" s="146" t="s">
        <v>596</v>
      </c>
      <c r="U1762" s="96" t="s">
        <v>589</v>
      </c>
      <c r="V1762" s="99"/>
      <c r="W1762" s="99"/>
    </row>
    <row r="1763" spans="1:23" ht="37.5" x14ac:dyDescent="0.3">
      <c r="B1763" s="137"/>
      <c r="C1763" s="144">
        <v>61</v>
      </c>
      <c r="D1763" s="63" t="s">
        <v>712</v>
      </c>
      <c r="E1763" s="144">
        <v>1979</v>
      </c>
      <c r="F1763" s="144"/>
      <c r="G1763" s="144" t="s">
        <v>83</v>
      </c>
      <c r="H1763" s="144">
        <v>3</v>
      </c>
      <c r="I1763" s="144">
        <v>3127.7</v>
      </c>
      <c r="J1763" s="64">
        <v>1751.7</v>
      </c>
      <c r="K1763" s="64" t="s">
        <v>42</v>
      </c>
      <c r="L1763" s="147">
        <f t="shared" si="189"/>
        <v>462305.337</v>
      </c>
      <c r="M1763" s="147">
        <f t="shared" si="190"/>
        <v>46634.006999999998</v>
      </c>
      <c r="N1763" s="147">
        <f t="shared" si="188"/>
        <v>508939.34399999998</v>
      </c>
      <c r="O1763" s="146">
        <v>147.81</v>
      </c>
      <c r="P1763" s="146">
        <v>14.91</v>
      </c>
      <c r="Q1763" s="146"/>
      <c r="R1763" s="102"/>
      <c r="S1763" s="146" t="s">
        <v>265</v>
      </c>
      <c r="T1763" s="146" t="s">
        <v>596</v>
      </c>
      <c r="U1763" s="98"/>
      <c r="V1763" s="99"/>
      <c r="W1763" s="99"/>
    </row>
    <row r="1764" spans="1:23" s="61" customFormat="1" ht="37.5" x14ac:dyDescent="0.3">
      <c r="A1764" s="133"/>
      <c r="B1764" s="138"/>
      <c r="C1764" s="144">
        <v>62</v>
      </c>
      <c r="D1764" s="63" t="s">
        <v>713</v>
      </c>
      <c r="E1764" s="144">
        <v>1978</v>
      </c>
      <c r="F1764" s="144"/>
      <c r="G1764" s="144" t="s">
        <v>83</v>
      </c>
      <c r="H1764" s="144">
        <v>3</v>
      </c>
      <c r="I1764" s="144">
        <v>3182.9</v>
      </c>
      <c r="J1764" s="64">
        <v>1640.1</v>
      </c>
      <c r="K1764" s="64" t="s">
        <v>42</v>
      </c>
      <c r="L1764" s="147">
        <f t="shared" si="189"/>
        <v>470464.44900000002</v>
      </c>
      <c r="M1764" s="147">
        <f t="shared" si="190"/>
        <v>47457.039000000004</v>
      </c>
      <c r="N1764" s="147">
        <f t="shared" si="188"/>
        <v>517921.48800000001</v>
      </c>
      <c r="O1764" s="146">
        <v>147.81</v>
      </c>
      <c r="P1764" s="146">
        <v>14.91</v>
      </c>
      <c r="Q1764" s="146"/>
      <c r="R1764" s="102"/>
      <c r="S1764" s="146" t="s">
        <v>265</v>
      </c>
      <c r="T1764" s="146" t="s">
        <v>596</v>
      </c>
      <c r="U1764" s="100"/>
      <c r="V1764" s="97"/>
      <c r="W1764" s="97"/>
    </row>
    <row r="1765" spans="1:23" s="61" customFormat="1" x14ac:dyDescent="0.3">
      <c r="A1765" s="133"/>
      <c r="B1765" s="1"/>
      <c r="C1765" s="32"/>
      <c r="D1765" s="62" t="s">
        <v>107</v>
      </c>
      <c r="E1765" s="32"/>
      <c r="F1765" s="32"/>
      <c r="G1765" s="32"/>
      <c r="H1765" s="32"/>
      <c r="I1765" s="32"/>
      <c r="J1765" s="27"/>
      <c r="K1765" s="27"/>
      <c r="L1765" s="30">
        <f>SUM(L1766:L1778)</f>
        <v>7104041.0959999999</v>
      </c>
      <c r="M1765" s="30">
        <f>SUM(M1766:M1778)</f>
        <v>388169.38900000002</v>
      </c>
      <c r="N1765" s="30">
        <f>SUM(N1766:N1778)</f>
        <v>7492210.4849999994</v>
      </c>
      <c r="O1765" s="24"/>
      <c r="P1765" s="24"/>
      <c r="Q1765" s="24"/>
      <c r="R1765" s="47"/>
      <c r="S1765" s="146"/>
      <c r="T1765" s="146"/>
      <c r="U1765" s="101"/>
      <c r="V1765" s="97"/>
      <c r="W1765" s="97"/>
    </row>
    <row r="1766" spans="1:23" ht="37.5" x14ac:dyDescent="0.3">
      <c r="C1766" s="144">
        <v>1</v>
      </c>
      <c r="D1766" s="63" t="s">
        <v>714</v>
      </c>
      <c r="E1766" s="144">
        <v>1980</v>
      </c>
      <c r="F1766" s="144"/>
      <c r="G1766" s="144" t="s">
        <v>34</v>
      </c>
      <c r="H1766" s="144">
        <v>3</v>
      </c>
      <c r="I1766" s="144">
        <v>2704.4</v>
      </c>
      <c r="J1766" s="64">
        <v>1307.4000000000001</v>
      </c>
      <c r="K1766" s="64" t="s">
        <v>42</v>
      </c>
      <c r="L1766" s="147">
        <f>I1766*O1766</f>
        <v>420534.2</v>
      </c>
      <c r="M1766" s="147">
        <f>I1766*P1766</f>
        <v>40484.868000000002</v>
      </c>
      <c r="N1766" s="147">
        <f t="shared" ref="N1766:N1778" si="191">L1766+M1766</f>
        <v>461019.06800000003</v>
      </c>
      <c r="O1766" s="146">
        <v>155.5</v>
      </c>
      <c r="P1766" s="146">
        <v>14.97</v>
      </c>
      <c r="Q1766" s="146"/>
      <c r="R1766" s="102"/>
      <c r="S1766" s="146" t="s">
        <v>265</v>
      </c>
      <c r="T1766" s="146" t="s">
        <v>596</v>
      </c>
      <c r="U1766" s="96"/>
      <c r="V1766" s="99"/>
      <c r="W1766" s="99"/>
    </row>
    <row r="1767" spans="1:23" ht="37.5" x14ac:dyDescent="0.3">
      <c r="C1767" s="144">
        <v>2</v>
      </c>
      <c r="D1767" s="63" t="s">
        <v>715</v>
      </c>
      <c r="E1767" s="144">
        <v>1975</v>
      </c>
      <c r="F1767" s="144"/>
      <c r="G1767" s="144" t="s">
        <v>83</v>
      </c>
      <c r="H1767" s="144">
        <v>3</v>
      </c>
      <c r="I1767" s="144">
        <v>1207.0999999999999</v>
      </c>
      <c r="J1767" s="64">
        <v>635.29999999999995</v>
      </c>
      <c r="K1767" s="64" t="s">
        <v>42</v>
      </c>
      <c r="L1767" s="147">
        <f>I1767*O1767</f>
        <v>184541.44799999997</v>
      </c>
      <c r="M1767" s="147">
        <f>I1767*P1767</f>
        <v>17997.860999999997</v>
      </c>
      <c r="N1767" s="147">
        <f t="shared" si="191"/>
        <v>202539.30899999998</v>
      </c>
      <c r="O1767" s="146">
        <v>152.88</v>
      </c>
      <c r="P1767" s="146">
        <v>14.91</v>
      </c>
      <c r="Q1767" s="146"/>
      <c r="R1767" s="102"/>
      <c r="S1767" s="146" t="s">
        <v>265</v>
      </c>
      <c r="T1767" s="146" t="s">
        <v>596</v>
      </c>
      <c r="U1767" s="96"/>
      <c r="V1767" s="99"/>
      <c r="W1767" s="99"/>
    </row>
    <row r="1768" spans="1:23" ht="37.5" x14ac:dyDescent="0.3">
      <c r="C1768" s="144">
        <v>3</v>
      </c>
      <c r="D1768" s="63" t="s">
        <v>716</v>
      </c>
      <c r="E1768" s="144">
        <v>1970</v>
      </c>
      <c r="F1768" s="144"/>
      <c r="G1768" s="144" t="s">
        <v>63</v>
      </c>
      <c r="H1768" s="144">
        <v>2</v>
      </c>
      <c r="I1768" s="144">
        <v>580.9</v>
      </c>
      <c r="J1768" s="64">
        <v>342.4</v>
      </c>
      <c r="K1768" s="64" t="s">
        <v>42</v>
      </c>
      <c r="L1768" s="147">
        <f>I1768*O1768</f>
        <v>97300.75</v>
      </c>
      <c r="M1768" s="147">
        <f>I1768*P1768</f>
        <v>8864.5339999999997</v>
      </c>
      <c r="N1768" s="147">
        <f t="shared" si="191"/>
        <v>106165.284</v>
      </c>
      <c r="O1768" s="146">
        <v>167.5</v>
      </c>
      <c r="P1768" s="146">
        <v>15.26</v>
      </c>
      <c r="Q1768" s="146"/>
      <c r="R1768" s="102"/>
      <c r="S1768" s="146" t="s">
        <v>265</v>
      </c>
      <c r="T1768" s="146" t="s">
        <v>596</v>
      </c>
      <c r="U1768" s="96"/>
      <c r="V1768" s="99"/>
      <c r="W1768" s="99"/>
    </row>
    <row r="1769" spans="1:23" x14ac:dyDescent="0.3">
      <c r="C1769" s="144"/>
      <c r="D1769" s="63"/>
      <c r="E1769" s="144"/>
      <c r="F1769" s="144"/>
      <c r="G1769" s="144"/>
      <c r="H1769" s="144"/>
      <c r="I1769" s="144"/>
      <c r="J1769" s="64"/>
      <c r="K1769" s="64" t="s">
        <v>229</v>
      </c>
      <c r="L1769" s="147">
        <f>I1768*O1769</f>
        <v>641046.38599999994</v>
      </c>
      <c r="M1769" s="147">
        <f>I1768*P1769</f>
        <v>20633.567999999999</v>
      </c>
      <c r="N1769" s="147">
        <f t="shared" si="191"/>
        <v>661679.95399999991</v>
      </c>
      <c r="O1769" s="146">
        <v>1103.54</v>
      </c>
      <c r="P1769" s="146">
        <v>35.520000000000003</v>
      </c>
      <c r="Q1769" s="146"/>
      <c r="R1769" s="102"/>
      <c r="S1769" s="146" t="s">
        <v>265</v>
      </c>
      <c r="T1769" s="146" t="s">
        <v>596</v>
      </c>
      <c r="U1769" s="96"/>
      <c r="V1769" s="99"/>
      <c r="W1769" s="99"/>
    </row>
    <row r="1770" spans="1:23" ht="37.5" x14ac:dyDescent="0.3">
      <c r="C1770" s="144">
        <v>4</v>
      </c>
      <c r="D1770" s="63" t="s">
        <v>717</v>
      </c>
      <c r="E1770" s="144">
        <v>1967</v>
      </c>
      <c r="F1770" s="144"/>
      <c r="G1770" s="144" t="s">
        <v>34</v>
      </c>
      <c r="H1770" s="144">
        <v>2</v>
      </c>
      <c r="I1770" s="144">
        <v>1530.5</v>
      </c>
      <c r="J1770" s="64">
        <v>596.9</v>
      </c>
      <c r="K1770" s="64" t="s">
        <v>42</v>
      </c>
      <c r="L1770" s="147">
        <f>I1770*O1770</f>
        <v>234686.87</v>
      </c>
      <c r="M1770" s="147">
        <f>I1770*P1770</f>
        <v>23263.599999999999</v>
      </c>
      <c r="N1770" s="147">
        <f t="shared" si="191"/>
        <v>257950.47</v>
      </c>
      <c r="O1770" s="146">
        <v>153.34</v>
      </c>
      <c r="P1770" s="146">
        <v>15.2</v>
      </c>
      <c r="Q1770" s="146"/>
      <c r="R1770" s="102"/>
      <c r="S1770" s="146" t="s">
        <v>265</v>
      </c>
      <c r="T1770" s="146" t="s">
        <v>596</v>
      </c>
      <c r="U1770" s="96"/>
      <c r="V1770" s="99"/>
      <c r="W1770" s="99"/>
    </row>
    <row r="1771" spans="1:23" ht="37.5" x14ac:dyDescent="0.3">
      <c r="C1771" s="144"/>
      <c r="D1771" s="63"/>
      <c r="E1771" s="144"/>
      <c r="F1771" s="144"/>
      <c r="G1771" s="144"/>
      <c r="H1771" s="144"/>
      <c r="I1771" s="144"/>
      <c r="J1771" s="64"/>
      <c r="K1771" s="64" t="s">
        <v>45</v>
      </c>
      <c r="L1771" s="147">
        <f>I1770*O1771</f>
        <v>683077.45499999996</v>
      </c>
      <c r="M1771" s="147">
        <f>I1770*P1771</f>
        <v>27457.170000000002</v>
      </c>
      <c r="N1771" s="147">
        <f t="shared" si="191"/>
        <v>710534.625</v>
      </c>
      <c r="O1771" s="146">
        <v>446.31</v>
      </c>
      <c r="P1771" s="146">
        <v>17.940000000000001</v>
      </c>
      <c r="Q1771" s="146"/>
      <c r="R1771" s="102"/>
      <c r="S1771" s="146" t="s">
        <v>265</v>
      </c>
      <c r="T1771" s="146" t="s">
        <v>596</v>
      </c>
      <c r="U1771" s="96"/>
      <c r="V1771" s="99"/>
      <c r="W1771" s="99"/>
    </row>
    <row r="1772" spans="1:23" ht="37.5" x14ac:dyDescent="0.3">
      <c r="C1772" s="144">
        <v>5</v>
      </c>
      <c r="D1772" s="63" t="s">
        <v>718</v>
      </c>
      <c r="E1772" s="144">
        <v>1987</v>
      </c>
      <c r="F1772" s="144"/>
      <c r="G1772" s="144" t="s">
        <v>63</v>
      </c>
      <c r="H1772" s="144">
        <v>2</v>
      </c>
      <c r="I1772" s="144">
        <v>1015.9</v>
      </c>
      <c r="J1772" s="64">
        <v>576.6</v>
      </c>
      <c r="K1772" s="64" t="s">
        <v>42</v>
      </c>
      <c r="L1772" s="147">
        <f>I1772*O1772</f>
        <v>126621.776</v>
      </c>
      <c r="M1772" s="147">
        <f>I1772*P1772</f>
        <v>15492.475</v>
      </c>
      <c r="N1772" s="147">
        <f t="shared" si="191"/>
        <v>142114.25099999999</v>
      </c>
      <c r="O1772" s="146">
        <v>124.64</v>
      </c>
      <c r="P1772" s="146">
        <v>15.25</v>
      </c>
      <c r="Q1772" s="146"/>
      <c r="R1772" s="102"/>
      <c r="S1772" s="146" t="s">
        <v>265</v>
      </c>
      <c r="T1772" s="146" t="s">
        <v>596</v>
      </c>
      <c r="U1772" s="96"/>
      <c r="V1772" s="99"/>
      <c r="W1772" s="99"/>
    </row>
    <row r="1773" spans="1:23" ht="37.5" x14ac:dyDescent="0.3">
      <c r="C1773" s="144">
        <v>6</v>
      </c>
      <c r="D1773" s="63" t="s">
        <v>719</v>
      </c>
      <c r="E1773" s="144">
        <v>1985</v>
      </c>
      <c r="F1773" s="144"/>
      <c r="G1773" s="144" t="s">
        <v>63</v>
      </c>
      <c r="H1773" s="144">
        <v>1</v>
      </c>
      <c r="I1773" s="144">
        <v>579.9</v>
      </c>
      <c r="J1773" s="64">
        <v>386.6</v>
      </c>
      <c r="K1773" s="64" t="s">
        <v>42</v>
      </c>
      <c r="L1773" s="147">
        <f>I1773*O1773</f>
        <v>72278.736000000004</v>
      </c>
      <c r="M1773" s="147">
        <f>I1773*P1773</f>
        <v>8843.4750000000004</v>
      </c>
      <c r="N1773" s="147">
        <f t="shared" si="191"/>
        <v>81122.21100000001</v>
      </c>
      <c r="O1773" s="146">
        <v>124.64</v>
      </c>
      <c r="P1773" s="146">
        <v>15.25</v>
      </c>
      <c r="Q1773" s="146"/>
      <c r="R1773" s="102"/>
      <c r="S1773" s="146" t="s">
        <v>265</v>
      </c>
      <c r="T1773" s="146" t="s">
        <v>596</v>
      </c>
      <c r="U1773" s="96" t="s">
        <v>600</v>
      </c>
      <c r="V1773" s="99"/>
      <c r="W1773" s="99"/>
    </row>
    <row r="1774" spans="1:23" ht="37.5" x14ac:dyDescent="0.3">
      <c r="C1774" s="144">
        <v>7</v>
      </c>
      <c r="D1774" s="63" t="s">
        <v>720</v>
      </c>
      <c r="E1774" s="144">
        <v>1974</v>
      </c>
      <c r="F1774" s="144"/>
      <c r="G1774" s="144" t="s">
        <v>34</v>
      </c>
      <c r="H1774" s="144">
        <v>2</v>
      </c>
      <c r="I1774" s="144">
        <v>1571.6</v>
      </c>
      <c r="J1774" s="64">
        <v>865.7</v>
      </c>
      <c r="K1774" s="64" t="s">
        <v>42</v>
      </c>
      <c r="L1774" s="147">
        <f>I1774*O1774</f>
        <v>257349.49999999997</v>
      </c>
      <c r="M1774" s="147">
        <f>I1774*P1774</f>
        <v>23888.319999999996</v>
      </c>
      <c r="N1774" s="147">
        <f t="shared" si="191"/>
        <v>281237.81999999995</v>
      </c>
      <c r="O1774" s="146">
        <v>163.75</v>
      </c>
      <c r="P1774" s="146">
        <v>15.2</v>
      </c>
      <c r="Q1774" s="146"/>
      <c r="R1774" s="102"/>
      <c r="S1774" s="146" t="s">
        <v>265</v>
      </c>
      <c r="T1774" s="146" t="s">
        <v>596</v>
      </c>
      <c r="U1774" s="96"/>
      <c r="V1774" s="99"/>
      <c r="W1774" s="99"/>
    </row>
    <row r="1775" spans="1:23" x14ac:dyDescent="0.3">
      <c r="C1775" s="144"/>
      <c r="D1775" s="63"/>
      <c r="E1775" s="144"/>
      <c r="F1775" s="144"/>
      <c r="G1775" s="144"/>
      <c r="H1775" s="144"/>
      <c r="I1775" s="144"/>
      <c r="J1775" s="64"/>
      <c r="K1775" s="64" t="s">
        <v>229</v>
      </c>
      <c r="L1775" s="147">
        <f>I1774*O1775</f>
        <v>1784551.7999999998</v>
      </c>
      <c r="M1775" s="147">
        <f>I1774*P1775</f>
        <v>61591.003999999994</v>
      </c>
      <c r="N1775" s="147">
        <f t="shared" si="191"/>
        <v>1846142.8039999998</v>
      </c>
      <c r="O1775" s="146">
        <v>1135.5</v>
      </c>
      <c r="P1775" s="146">
        <v>39.19</v>
      </c>
      <c r="Q1775" s="146"/>
      <c r="R1775" s="102"/>
      <c r="S1775" s="146" t="s">
        <v>265</v>
      </c>
      <c r="T1775" s="146" t="s">
        <v>596</v>
      </c>
      <c r="U1775" s="96"/>
      <c r="V1775" s="99"/>
      <c r="W1775" s="99"/>
    </row>
    <row r="1776" spans="1:23" ht="37.5" x14ac:dyDescent="0.3">
      <c r="C1776" s="144">
        <v>8</v>
      </c>
      <c r="D1776" s="63" t="s">
        <v>721</v>
      </c>
      <c r="E1776" s="144">
        <v>1973</v>
      </c>
      <c r="F1776" s="144"/>
      <c r="G1776" s="144" t="s">
        <v>34</v>
      </c>
      <c r="H1776" s="144">
        <v>2</v>
      </c>
      <c r="I1776" s="144">
        <v>1568.1</v>
      </c>
      <c r="J1776" s="64">
        <v>862</v>
      </c>
      <c r="K1776" s="64" t="s">
        <v>42</v>
      </c>
      <c r="L1776" s="147">
        <f>I1776*O1776</f>
        <v>256776.37499999997</v>
      </c>
      <c r="M1776" s="147">
        <f>I1776*P1776</f>
        <v>23835.119999999999</v>
      </c>
      <c r="N1776" s="147">
        <f t="shared" si="191"/>
        <v>280611.495</v>
      </c>
      <c r="O1776" s="146">
        <v>163.75</v>
      </c>
      <c r="P1776" s="146">
        <v>15.2</v>
      </c>
      <c r="Q1776" s="146"/>
      <c r="R1776" s="102"/>
      <c r="S1776" s="146" t="s">
        <v>265</v>
      </c>
      <c r="T1776" s="146" t="s">
        <v>596</v>
      </c>
      <c r="U1776" s="96"/>
      <c r="V1776" s="99"/>
      <c r="W1776" s="99"/>
    </row>
    <row r="1777" spans="1:23" x14ac:dyDescent="0.3">
      <c r="C1777" s="144"/>
      <c r="D1777" s="63"/>
      <c r="E1777" s="144"/>
      <c r="F1777" s="144"/>
      <c r="G1777" s="144"/>
      <c r="H1777" s="144"/>
      <c r="I1777" s="144"/>
      <c r="J1777" s="64"/>
      <c r="K1777" s="64" t="s">
        <v>229</v>
      </c>
      <c r="L1777" s="147">
        <f>I1776*O1777</f>
        <v>1780577.5499999998</v>
      </c>
      <c r="M1777" s="147">
        <f>I1776*P1777</f>
        <v>61453.838999999993</v>
      </c>
      <c r="N1777" s="147">
        <f t="shared" si="191"/>
        <v>1842031.3889999997</v>
      </c>
      <c r="O1777" s="146">
        <v>1135.5</v>
      </c>
      <c r="P1777" s="146">
        <v>39.19</v>
      </c>
      <c r="Q1777" s="146"/>
      <c r="R1777" s="102"/>
      <c r="S1777" s="146" t="s">
        <v>265</v>
      </c>
      <c r="T1777" s="146" t="s">
        <v>596</v>
      </c>
      <c r="U1777" s="96"/>
      <c r="V1777" s="99"/>
      <c r="W1777" s="99"/>
    </row>
    <row r="1778" spans="1:23" s="61" customFormat="1" ht="37.5" x14ac:dyDescent="0.3">
      <c r="A1778" s="133"/>
      <c r="B1778" s="1"/>
      <c r="C1778" s="144">
        <v>9</v>
      </c>
      <c r="D1778" s="63" t="s">
        <v>722</v>
      </c>
      <c r="E1778" s="144">
        <v>1989</v>
      </c>
      <c r="F1778" s="144"/>
      <c r="G1778" s="144" t="s">
        <v>34</v>
      </c>
      <c r="H1778" s="144">
        <v>5</v>
      </c>
      <c r="I1778" s="144">
        <v>3631.5</v>
      </c>
      <c r="J1778" s="64">
        <v>2241.3000000000002</v>
      </c>
      <c r="K1778" s="64" t="s">
        <v>42</v>
      </c>
      <c r="L1778" s="147">
        <f>I1778*O1778</f>
        <v>564698.25</v>
      </c>
      <c r="M1778" s="147">
        <f>I1778*P1778</f>
        <v>54363.555</v>
      </c>
      <c r="N1778" s="147">
        <f t="shared" si="191"/>
        <v>619061.80500000005</v>
      </c>
      <c r="O1778" s="146">
        <v>155.5</v>
      </c>
      <c r="P1778" s="146">
        <v>14.97</v>
      </c>
      <c r="Q1778" s="146"/>
      <c r="R1778" s="102"/>
      <c r="S1778" s="146" t="s">
        <v>265</v>
      </c>
      <c r="T1778" s="146" t="s">
        <v>596</v>
      </c>
      <c r="U1778" s="100" t="s">
        <v>600</v>
      </c>
      <c r="V1778" s="97"/>
      <c r="W1778" s="97"/>
    </row>
    <row r="1779" spans="1:23" s="61" customFormat="1" x14ac:dyDescent="0.3">
      <c r="A1779" s="133"/>
      <c r="B1779" s="1"/>
      <c r="C1779" s="32"/>
      <c r="D1779" s="62" t="s">
        <v>109</v>
      </c>
      <c r="E1779" s="32"/>
      <c r="F1779" s="32"/>
      <c r="G1779" s="32"/>
      <c r="H1779" s="32"/>
      <c r="I1779" s="32"/>
      <c r="J1779" s="27"/>
      <c r="K1779" s="27"/>
      <c r="L1779" s="30">
        <f>SUM(L1780:L1784)</f>
        <v>4796717.1519999998</v>
      </c>
      <c r="M1779" s="30">
        <f>SUM(M1780:M1784)</f>
        <v>233453.01699999993</v>
      </c>
      <c r="N1779" s="30">
        <f>SUM(N1780:N1784)</f>
        <v>5030170.1689999998</v>
      </c>
      <c r="O1779" s="24"/>
      <c r="P1779" s="24"/>
      <c r="Q1779" s="24"/>
      <c r="R1779" s="47"/>
      <c r="S1779" s="146"/>
      <c r="T1779" s="146"/>
      <c r="U1779" s="101"/>
      <c r="V1779" s="97"/>
      <c r="W1779" s="97"/>
    </row>
    <row r="1780" spans="1:23" ht="37.5" x14ac:dyDescent="0.3">
      <c r="C1780" s="144">
        <v>1</v>
      </c>
      <c r="D1780" s="63" t="s">
        <v>723</v>
      </c>
      <c r="E1780" s="144">
        <v>1983</v>
      </c>
      <c r="F1780" s="144"/>
      <c r="G1780" s="144" t="s">
        <v>34</v>
      </c>
      <c r="H1780" s="144">
        <v>2</v>
      </c>
      <c r="I1780" s="144">
        <v>2145.1</v>
      </c>
      <c r="J1780" s="64">
        <v>834.9</v>
      </c>
      <c r="K1780" s="64" t="s">
        <v>42</v>
      </c>
      <c r="L1780" s="147">
        <f>I1780*O1780</f>
        <v>328929.63400000002</v>
      </c>
      <c r="M1780" s="147">
        <f>I1780*P1780</f>
        <v>32605.519999999997</v>
      </c>
      <c r="N1780" s="147">
        <f>L1780+M1780</f>
        <v>361535.15400000004</v>
      </c>
      <c r="O1780" s="147">
        <v>153.34</v>
      </c>
      <c r="P1780" s="147">
        <v>15.2</v>
      </c>
      <c r="Q1780" s="146"/>
      <c r="R1780" s="102"/>
      <c r="S1780" s="146" t="s">
        <v>265</v>
      </c>
      <c r="T1780" s="146" t="s">
        <v>596</v>
      </c>
      <c r="U1780" s="96"/>
      <c r="V1780" s="99"/>
      <c r="W1780" s="99"/>
    </row>
    <row r="1781" spans="1:23" ht="37.5" x14ac:dyDescent="0.3">
      <c r="C1781" s="144">
        <v>2</v>
      </c>
      <c r="D1781" s="63" t="s">
        <v>724</v>
      </c>
      <c r="E1781" s="144">
        <v>1984</v>
      </c>
      <c r="F1781" s="144"/>
      <c r="G1781" s="144" t="s">
        <v>34</v>
      </c>
      <c r="H1781" s="144">
        <v>2</v>
      </c>
      <c r="I1781" s="144">
        <v>2055.6999999999998</v>
      </c>
      <c r="J1781" s="64">
        <v>834.5</v>
      </c>
      <c r="K1781" s="64" t="s">
        <v>42</v>
      </c>
      <c r="L1781" s="147">
        <f>I1781*O1781</f>
        <v>315221.038</v>
      </c>
      <c r="M1781" s="147">
        <f>I1781*P1781</f>
        <v>31246.639999999996</v>
      </c>
      <c r="N1781" s="147">
        <f>L1781+M1781</f>
        <v>346467.67800000001</v>
      </c>
      <c r="O1781" s="147">
        <v>153.34</v>
      </c>
      <c r="P1781" s="147">
        <v>15.2</v>
      </c>
      <c r="Q1781" s="146"/>
      <c r="R1781" s="102"/>
      <c r="S1781" s="146" t="s">
        <v>265</v>
      </c>
      <c r="T1781" s="146" t="s">
        <v>596</v>
      </c>
      <c r="U1781" s="96"/>
      <c r="V1781" s="99"/>
      <c r="W1781" s="99"/>
    </row>
    <row r="1782" spans="1:23" ht="37.5" x14ac:dyDescent="0.3">
      <c r="C1782" s="144">
        <v>3</v>
      </c>
      <c r="D1782" s="63" t="s">
        <v>725</v>
      </c>
      <c r="E1782" s="144">
        <v>1974</v>
      </c>
      <c r="F1782" s="144"/>
      <c r="G1782" s="144" t="s">
        <v>34</v>
      </c>
      <c r="H1782" s="144">
        <v>2</v>
      </c>
      <c r="I1782" s="144">
        <v>1808.3</v>
      </c>
      <c r="J1782" s="64">
        <v>712.6</v>
      </c>
      <c r="K1782" s="64" t="s">
        <v>42</v>
      </c>
      <c r="L1782" s="147">
        <f>I1782*O1782</f>
        <v>277284.72200000001</v>
      </c>
      <c r="M1782" s="147">
        <f>I1782*P1782</f>
        <v>27486.159999999996</v>
      </c>
      <c r="N1782" s="147">
        <f>L1782+M1782</f>
        <v>304770.88199999998</v>
      </c>
      <c r="O1782" s="147">
        <v>153.34</v>
      </c>
      <c r="P1782" s="147">
        <v>15.2</v>
      </c>
      <c r="Q1782" s="146"/>
      <c r="R1782" s="102"/>
      <c r="S1782" s="146" t="s">
        <v>265</v>
      </c>
      <c r="T1782" s="146" t="s">
        <v>596</v>
      </c>
      <c r="U1782" s="96"/>
      <c r="V1782" s="99"/>
      <c r="W1782" s="99"/>
    </row>
    <row r="1783" spans="1:23" x14ac:dyDescent="0.3">
      <c r="C1783" s="144"/>
      <c r="D1783" s="63"/>
      <c r="E1783" s="144"/>
      <c r="F1783" s="144"/>
      <c r="G1783" s="144"/>
      <c r="H1783" s="144"/>
      <c r="I1783" s="144"/>
      <c r="J1783" s="64"/>
      <c r="K1783" s="64" t="s">
        <v>229</v>
      </c>
      <c r="L1783" s="147">
        <f>I1782*O1783</f>
        <v>1932457.878</v>
      </c>
      <c r="M1783" s="147">
        <f>I1782*P1783</f>
        <v>70867.276999999987</v>
      </c>
      <c r="N1783" s="147">
        <f>L1783+M1783</f>
        <v>2003325.155</v>
      </c>
      <c r="O1783" s="147">
        <v>1068.6600000000001</v>
      </c>
      <c r="P1783" s="147">
        <v>39.19</v>
      </c>
      <c r="Q1783" s="146"/>
      <c r="R1783" s="102"/>
      <c r="S1783" s="146" t="s">
        <v>265</v>
      </c>
      <c r="T1783" s="146" t="s">
        <v>596</v>
      </c>
      <c r="U1783" s="96"/>
      <c r="V1783" s="99"/>
      <c r="W1783" s="99"/>
    </row>
    <row r="1784" spans="1:23" s="61" customFormat="1" x14ac:dyDescent="0.3">
      <c r="A1784" s="133"/>
      <c r="B1784" s="1"/>
      <c r="C1784" s="144">
        <v>4</v>
      </c>
      <c r="D1784" s="63" t="s">
        <v>726</v>
      </c>
      <c r="E1784" s="144">
        <v>1972</v>
      </c>
      <c r="F1784" s="144"/>
      <c r="G1784" s="144" t="s">
        <v>34</v>
      </c>
      <c r="H1784" s="144">
        <v>2</v>
      </c>
      <c r="I1784" s="144">
        <v>1818</v>
      </c>
      <c r="J1784" s="64">
        <v>727</v>
      </c>
      <c r="K1784" s="64" t="s">
        <v>229</v>
      </c>
      <c r="L1784" s="147">
        <f>I1784*O1784</f>
        <v>1942823.8800000001</v>
      </c>
      <c r="M1784" s="147">
        <f>I1784*P1784</f>
        <v>71247.42</v>
      </c>
      <c r="N1784" s="147">
        <f>L1784+M1784</f>
        <v>2014071.3</v>
      </c>
      <c r="O1784" s="147">
        <v>1068.6600000000001</v>
      </c>
      <c r="P1784" s="147">
        <v>39.19</v>
      </c>
      <c r="Q1784" s="146"/>
      <c r="R1784" s="102"/>
      <c r="S1784" s="146" t="s">
        <v>265</v>
      </c>
      <c r="T1784" s="146" t="s">
        <v>596</v>
      </c>
      <c r="U1784" s="100"/>
      <c r="V1784" s="97"/>
      <c r="W1784" s="97"/>
    </row>
    <row r="1785" spans="1:23" s="61" customFormat="1" x14ac:dyDescent="0.3">
      <c r="A1785" s="133"/>
      <c r="B1785" s="1"/>
      <c r="C1785" s="32"/>
      <c r="D1785" s="62" t="s">
        <v>111</v>
      </c>
      <c r="E1785" s="32"/>
      <c r="F1785" s="32"/>
      <c r="G1785" s="32"/>
      <c r="H1785" s="32"/>
      <c r="I1785" s="32"/>
      <c r="J1785" s="27"/>
      <c r="K1785" s="27"/>
      <c r="L1785" s="30">
        <f>SUM(L1786:L1819)</f>
        <v>13365598.535399999</v>
      </c>
      <c r="M1785" s="30">
        <f>SUM(M1786:M1819)</f>
        <v>699337.32200000004</v>
      </c>
      <c r="N1785" s="30">
        <f>SUM(N1786:N1819)</f>
        <v>14064935.857399998</v>
      </c>
      <c r="O1785" s="30"/>
      <c r="P1785" s="30"/>
      <c r="Q1785" s="24"/>
      <c r="R1785" s="47"/>
      <c r="S1785" s="146"/>
      <c r="T1785" s="146"/>
      <c r="U1785" s="101"/>
      <c r="V1785" s="97"/>
      <c r="W1785" s="97"/>
    </row>
    <row r="1786" spans="1:23" ht="56.25" x14ac:dyDescent="0.3">
      <c r="C1786" s="144">
        <v>1</v>
      </c>
      <c r="D1786" s="63" t="s">
        <v>727</v>
      </c>
      <c r="E1786" s="144">
        <v>1961</v>
      </c>
      <c r="F1786" s="144"/>
      <c r="G1786" s="144" t="s">
        <v>56</v>
      </c>
      <c r="H1786" s="144">
        <v>2</v>
      </c>
      <c r="I1786" s="144">
        <v>774.02</v>
      </c>
      <c r="J1786" s="64">
        <v>427.65</v>
      </c>
      <c r="K1786" s="64" t="s">
        <v>42</v>
      </c>
      <c r="L1786" s="147">
        <f>I1786*O1786</f>
        <v>126939.28</v>
      </c>
      <c r="M1786" s="147">
        <f>I1786*P1786</f>
        <v>11772.8442</v>
      </c>
      <c r="N1786" s="147">
        <f t="shared" ref="N1786:N1819" si="192">L1786+M1786</f>
        <v>138712.12419999999</v>
      </c>
      <c r="O1786" s="147">
        <v>164</v>
      </c>
      <c r="P1786" s="147">
        <v>15.21</v>
      </c>
      <c r="Q1786" s="146"/>
      <c r="R1786" s="102"/>
      <c r="S1786" s="146" t="s">
        <v>265</v>
      </c>
      <c r="T1786" s="146" t="s">
        <v>596</v>
      </c>
      <c r="U1786" s="96"/>
      <c r="V1786" s="99"/>
      <c r="W1786" s="99"/>
    </row>
    <row r="1787" spans="1:23" ht="37.5" x14ac:dyDescent="0.3">
      <c r="C1787" s="144"/>
      <c r="D1787" s="63"/>
      <c r="E1787" s="144"/>
      <c r="F1787" s="144"/>
      <c r="G1787" s="144"/>
      <c r="H1787" s="144"/>
      <c r="I1787" s="144"/>
      <c r="J1787" s="64"/>
      <c r="K1787" s="64" t="s">
        <v>45</v>
      </c>
      <c r="L1787" s="147">
        <f>I1786*O1787</f>
        <v>331404.4032</v>
      </c>
      <c r="M1787" s="147">
        <f>I1786*P1787</f>
        <v>13584.050999999999</v>
      </c>
      <c r="N1787" s="147">
        <f t="shared" si="192"/>
        <v>344988.45419999998</v>
      </c>
      <c r="O1787" s="147">
        <v>428.16</v>
      </c>
      <c r="P1787" s="147">
        <v>17.55</v>
      </c>
      <c r="Q1787" s="146"/>
      <c r="R1787" s="102"/>
      <c r="S1787" s="146" t="s">
        <v>265</v>
      </c>
      <c r="T1787" s="146" t="s">
        <v>596</v>
      </c>
      <c r="U1787" s="96"/>
      <c r="V1787" s="99"/>
      <c r="W1787" s="99"/>
    </row>
    <row r="1788" spans="1:23" ht="56.25" x14ac:dyDescent="0.3">
      <c r="C1788" s="144"/>
      <c r="D1788" s="63"/>
      <c r="E1788" s="144"/>
      <c r="F1788" s="144"/>
      <c r="G1788" s="144"/>
      <c r="H1788" s="144"/>
      <c r="I1788" s="144"/>
      <c r="J1788" s="64"/>
      <c r="K1788" s="64" t="s">
        <v>35</v>
      </c>
      <c r="L1788" s="147">
        <f>I1786*O1788</f>
        <v>41750.638800000001</v>
      </c>
      <c r="M1788" s="147">
        <f>I1786*P1788</f>
        <v>10635.034799999999</v>
      </c>
      <c r="N1788" s="147">
        <f t="shared" si="192"/>
        <v>52385.673600000002</v>
      </c>
      <c r="O1788" s="147">
        <v>53.94</v>
      </c>
      <c r="P1788" s="147">
        <v>13.74</v>
      </c>
      <c r="Q1788" s="146"/>
      <c r="R1788" s="102"/>
      <c r="S1788" s="146" t="s">
        <v>265</v>
      </c>
      <c r="T1788" s="146" t="s">
        <v>596</v>
      </c>
      <c r="U1788" s="96"/>
      <c r="V1788" s="99"/>
      <c r="W1788" s="99"/>
    </row>
    <row r="1789" spans="1:23" ht="37.5" x14ac:dyDescent="0.3">
      <c r="C1789" s="144"/>
      <c r="D1789" s="63"/>
      <c r="E1789" s="144"/>
      <c r="F1789" s="144"/>
      <c r="G1789" s="144"/>
      <c r="H1789" s="144"/>
      <c r="I1789" s="144"/>
      <c r="J1789" s="64"/>
      <c r="K1789" s="64" t="s">
        <v>53</v>
      </c>
      <c r="L1789" s="147">
        <f>I1786*O1789</f>
        <v>25976.111199999999</v>
      </c>
      <c r="M1789" s="147">
        <f>I1786*P1789</f>
        <v>10294.466</v>
      </c>
      <c r="N1789" s="147">
        <f t="shared" si="192"/>
        <v>36270.5772</v>
      </c>
      <c r="O1789" s="147">
        <v>33.56</v>
      </c>
      <c r="P1789" s="147">
        <v>13.3</v>
      </c>
      <c r="Q1789" s="146"/>
      <c r="R1789" s="102"/>
      <c r="S1789" s="146" t="s">
        <v>265</v>
      </c>
      <c r="T1789" s="146" t="s">
        <v>596</v>
      </c>
      <c r="U1789" s="96"/>
      <c r="V1789" s="99"/>
      <c r="W1789" s="99"/>
    </row>
    <row r="1790" spans="1:23" x14ac:dyDescent="0.3">
      <c r="C1790" s="144"/>
      <c r="D1790" s="63"/>
      <c r="E1790" s="144"/>
      <c r="F1790" s="144"/>
      <c r="G1790" s="144"/>
      <c r="H1790" s="144"/>
      <c r="I1790" s="144"/>
      <c r="J1790" s="64"/>
      <c r="K1790" s="64" t="s">
        <v>229</v>
      </c>
      <c r="L1790" s="147">
        <f>I1786*O1790</f>
        <v>843287.04980000004</v>
      </c>
      <c r="M1790" s="147">
        <f>I1786*P1790</f>
        <v>29753.328799999999</v>
      </c>
      <c r="N1790" s="147">
        <f t="shared" si="192"/>
        <v>873040.37860000005</v>
      </c>
      <c r="O1790" s="147">
        <v>1089.49</v>
      </c>
      <c r="P1790" s="147">
        <v>38.44</v>
      </c>
      <c r="Q1790" s="146"/>
      <c r="R1790" s="102"/>
      <c r="S1790" s="146" t="s">
        <v>265</v>
      </c>
      <c r="T1790" s="146" t="s">
        <v>596</v>
      </c>
      <c r="U1790" s="96"/>
      <c r="V1790" s="99"/>
      <c r="W1790" s="99"/>
    </row>
    <row r="1791" spans="1:23" ht="37.5" x14ac:dyDescent="0.3">
      <c r="C1791" s="144">
        <v>2</v>
      </c>
      <c r="D1791" s="63" t="s">
        <v>728</v>
      </c>
      <c r="E1791" s="144">
        <v>1968</v>
      </c>
      <c r="F1791" s="144"/>
      <c r="G1791" s="144" t="s">
        <v>34</v>
      </c>
      <c r="H1791" s="144">
        <v>3</v>
      </c>
      <c r="I1791" s="144">
        <v>1680.75</v>
      </c>
      <c r="J1791" s="64">
        <v>967.19</v>
      </c>
      <c r="K1791" s="64" t="s">
        <v>42</v>
      </c>
      <c r="L1791" s="147">
        <f>I1791*O1791</f>
        <v>261356.625</v>
      </c>
      <c r="M1791" s="147">
        <f>I1791*P1791</f>
        <v>25160.827499999999</v>
      </c>
      <c r="N1791" s="147">
        <f t="shared" si="192"/>
        <v>286517.45250000001</v>
      </c>
      <c r="O1791" s="147">
        <v>155.5</v>
      </c>
      <c r="P1791" s="147">
        <v>14.97</v>
      </c>
      <c r="Q1791" s="146"/>
      <c r="R1791" s="102"/>
      <c r="S1791" s="146" t="s">
        <v>265</v>
      </c>
      <c r="T1791" s="146" t="s">
        <v>596</v>
      </c>
      <c r="U1791" s="96"/>
      <c r="V1791" s="99"/>
      <c r="W1791" s="99"/>
    </row>
    <row r="1792" spans="1:23" ht="37.5" x14ac:dyDescent="0.3">
      <c r="C1792" s="144"/>
      <c r="D1792" s="63"/>
      <c r="E1792" s="144"/>
      <c r="F1792" s="144"/>
      <c r="G1792" s="144"/>
      <c r="H1792" s="144"/>
      <c r="I1792" s="144"/>
      <c r="J1792" s="64"/>
      <c r="K1792" s="64" t="s">
        <v>45</v>
      </c>
      <c r="L1792" s="147">
        <f>I1791*O1792</f>
        <v>688586.46750000003</v>
      </c>
      <c r="M1792" s="147">
        <f>I1791*P1792</f>
        <v>25076.79</v>
      </c>
      <c r="N1792" s="147">
        <f t="shared" si="192"/>
        <v>713663.25750000007</v>
      </c>
      <c r="O1792" s="147">
        <v>409.69</v>
      </c>
      <c r="P1792" s="147">
        <v>14.92</v>
      </c>
      <c r="Q1792" s="146"/>
      <c r="R1792" s="102"/>
      <c r="S1792" s="146" t="s">
        <v>265</v>
      </c>
      <c r="T1792" s="146" t="s">
        <v>596</v>
      </c>
      <c r="U1792" s="96"/>
      <c r="V1792" s="99"/>
      <c r="W1792" s="99"/>
    </row>
    <row r="1793" spans="3:23" x14ac:dyDescent="0.3">
      <c r="C1793" s="144"/>
      <c r="D1793" s="63"/>
      <c r="E1793" s="144"/>
      <c r="F1793" s="144"/>
      <c r="G1793" s="144"/>
      <c r="H1793" s="144"/>
      <c r="I1793" s="144"/>
      <c r="J1793" s="64"/>
      <c r="K1793" s="64" t="s">
        <v>229</v>
      </c>
      <c r="L1793" s="147">
        <f>I1791*O1793</f>
        <v>1748954.835</v>
      </c>
      <c r="M1793" s="147">
        <f>I1791*P1793</f>
        <v>37430.302499999998</v>
      </c>
      <c r="N1793" s="147">
        <f t="shared" si="192"/>
        <v>1786385.1375</v>
      </c>
      <c r="O1793" s="147">
        <v>1040.58</v>
      </c>
      <c r="P1793" s="147">
        <v>22.27</v>
      </c>
      <c r="Q1793" s="146"/>
      <c r="R1793" s="102"/>
      <c r="S1793" s="146" t="s">
        <v>265</v>
      </c>
      <c r="T1793" s="146" t="s">
        <v>596</v>
      </c>
      <c r="U1793" s="96"/>
      <c r="V1793" s="99"/>
      <c r="W1793" s="99"/>
    </row>
    <row r="1794" spans="3:23" ht="56.25" x14ac:dyDescent="0.3">
      <c r="C1794" s="144">
        <v>3</v>
      </c>
      <c r="D1794" s="63" t="s">
        <v>729</v>
      </c>
      <c r="E1794" s="144">
        <v>1962</v>
      </c>
      <c r="F1794" s="144"/>
      <c r="G1794" s="144" t="s">
        <v>56</v>
      </c>
      <c r="H1794" s="144">
        <v>2</v>
      </c>
      <c r="I1794" s="144">
        <v>514.21</v>
      </c>
      <c r="J1794" s="64">
        <v>275.69</v>
      </c>
      <c r="K1794" s="64" t="s">
        <v>42</v>
      </c>
      <c r="L1794" s="147">
        <f>I1794*O1794</f>
        <v>84330.44</v>
      </c>
      <c r="M1794" s="147">
        <f>I1794*P1794</f>
        <v>7821.1341000000011</v>
      </c>
      <c r="N1794" s="147">
        <f t="shared" si="192"/>
        <v>92151.574099999998</v>
      </c>
      <c r="O1794" s="147">
        <v>164</v>
      </c>
      <c r="P1794" s="147">
        <v>15.21</v>
      </c>
      <c r="Q1794" s="146"/>
      <c r="R1794" s="102"/>
      <c r="S1794" s="146" t="s">
        <v>265</v>
      </c>
      <c r="T1794" s="146" t="s">
        <v>596</v>
      </c>
      <c r="U1794" s="96"/>
      <c r="V1794" s="99"/>
      <c r="W1794" s="99"/>
    </row>
    <row r="1795" spans="3:23" ht="37.5" x14ac:dyDescent="0.3">
      <c r="C1795" s="144"/>
      <c r="D1795" s="63"/>
      <c r="E1795" s="144"/>
      <c r="F1795" s="144"/>
      <c r="G1795" s="144"/>
      <c r="H1795" s="144"/>
      <c r="I1795" s="144"/>
      <c r="J1795" s="64"/>
      <c r="K1795" s="64" t="s">
        <v>45</v>
      </c>
      <c r="L1795" s="147">
        <f>I1794*O1795</f>
        <v>220164.15360000002</v>
      </c>
      <c r="M1795" s="147">
        <f>I1794*P1795</f>
        <v>9024.3855000000003</v>
      </c>
      <c r="N1795" s="147">
        <f t="shared" si="192"/>
        <v>229188.53910000002</v>
      </c>
      <c r="O1795" s="147">
        <v>428.16</v>
      </c>
      <c r="P1795" s="147">
        <v>17.55</v>
      </c>
      <c r="Q1795" s="146"/>
      <c r="R1795" s="102"/>
      <c r="S1795" s="146" t="s">
        <v>265</v>
      </c>
      <c r="T1795" s="146" t="s">
        <v>596</v>
      </c>
      <c r="U1795" s="96"/>
      <c r="V1795" s="99"/>
      <c r="W1795" s="99"/>
    </row>
    <row r="1796" spans="3:23" ht="56.25" x14ac:dyDescent="0.3">
      <c r="C1796" s="144"/>
      <c r="D1796" s="63"/>
      <c r="E1796" s="144"/>
      <c r="F1796" s="144"/>
      <c r="G1796" s="144"/>
      <c r="H1796" s="144"/>
      <c r="I1796" s="144"/>
      <c r="J1796" s="64"/>
      <c r="K1796" s="64" t="s">
        <v>35</v>
      </c>
      <c r="L1796" s="147">
        <f>I1794*O1796</f>
        <v>27736.487400000002</v>
      </c>
      <c r="M1796" s="147">
        <f>I1794*P1796</f>
        <v>7065.2454000000007</v>
      </c>
      <c r="N1796" s="147">
        <f t="shared" si="192"/>
        <v>34801.732800000005</v>
      </c>
      <c r="O1796" s="147">
        <v>53.94</v>
      </c>
      <c r="P1796" s="147">
        <v>13.74</v>
      </c>
      <c r="Q1796" s="146"/>
      <c r="R1796" s="102"/>
      <c r="S1796" s="146" t="s">
        <v>265</v>
      </c>
      <c r="T1796" s="146" t="s">
        <v>596</v>
      </c>
      <c r="U1796" s="96"/>
      <c r="V1796" s="99"/>
      <c r="W1796" s="99"/>
    </row>
    <row r="1797" spans="3:23" ht="37.5" x14ac:dyDescent="0.3">
      <c r="C1797" s="144"/>
      <c r="D1797" s="63"/>
      <c r="E1797" s="144"/>
      <c r="F1797" s="144"/>
      <c r="G1797" s="144"/>
      <c r="H1797" s="144"/>
      <c r="I1797" s="144"/>
      <c r="J1797" s="64"/>
      <c r="K1797" s="64" t="s">
        <v>53</v>
      </c>
      <c r="L1797" s="147">
        <f>I1794*O1797</f>
        <v>17256.887600000002</v>
      </c>
      <c r="M1797" s="147">
        <f>I1794*P1797</f>
        <v>6838.9930000000013</v>
      </c>
      <c r="N1797" s="147">
        <f t="shared" si="192"/>
        <v>24095.880600000004</v>
      </c>
      <c r="O1797" s="147">
        <v>33.56</v>
      </c>
      <c r="P1797" s="147">
        <v>13.3</v>
      </c>
      <c r="Q1797" s="146"/>
      <c r="R1797" s="102"/>
      <c r="S1797" s="146" t="s">
        <v>265</v>
      </c>
      <c r="T1797" s="146" t="s">
        <v>596</v>
      </c>
      <c r="U1797" s="96"/>
      <c r="V1797" s="99"/>
      <c r="W1797" s="99"/>
    </row>
    <row r="1798" spans="3:23" x14ac:dyDescent="0.3">
      <c r="C1798" s="144"/>
      <c r="D1798" s="63"/>
      <c r="E1798" s="144"/>
      <c r="F1798" s="144"/>
      <c r="G1798" s="144"/>
      <c r="H1798" s="144"/>
      <c r="I1798" s="144"/>
      <c r="J1798" s="64"/>
      <c r="K1798" s="64" t="s">
        <v>229</v>
      </c>
      <c r="L1798" s="147">
        <f>I1794*O1798</f>
        <v>560226.65289999999</v>
      </c>
      <c r="M1798" s="147">
        <f>I1794*P1798</f>
        <v>19766.232400000001</v>
      </c>
      <c r="N1798" s="147">
        <f t="shared" si="192"/>
        <v>579992.88529999997</v>
      </c>
      <c r="O1798" s="147">
        <v>1089.49</v>
      </c>
      <c r="P1798" s="147">
        <v>38.44</v>
      </c>
      <c r="Q1798" s="146"/>
      <c r="R1798" s="102"/>
      <c r="S1798" s="146" t="s">
        <v>265</v>
      </c>
      <c r="T1798" s="146" t="s">
        <v>596</v>
      </c>
      <c r="U1798" s="96"/>
      <c r="V1798" s="99"/>
      <c r="W1798" s="99"/>
    </row>
    <row r="1799" spans="3:23" ht="56.25" x14ac:dyDescent="0.3">
      <c r="C1799" s="144">
        <v>4</v>
      </c>
      <c r="D1799" s="63" t="s">
        <v>730</v>
      </c>
      <c r="E1799" s="144">
        <v>1966</v>
      </c>
      <c r="F1799" s="144"/>
      <c r="G1799" s="144" t="s">
        <v>56</v>
      </c>
      <c r="H1799" s="144">
        <v>2</v>
      </c>
      <c r="I1799" s="144">
        <v>665.03</v>
      </c>
      <c r="J1799" s="64">
        <v>381.51</v>
      </c>
      <c r="K1799" s="64" t="s">
        <v>45</v>
      </c>
      <c r="L1799" s="147">
        <f>I1799*O1799</f>
        <v>284739.24479999999</v>
      </c>
      <c r="M1799" s="147">
        <f>I1799*P1799</f>
        <v>11671.2765</v>
      </c>
      <c r="N1799" s="147">
        <f t="shared" si="192"/>
        <v>296410.52129999996</v>
      </c>
      <c r="O1799" s="147">
        <v>428.16</v>
      </c>
      <c r="P1799" s="147">
        <v>17.55</v>
      </c>
      <c r="Q1799" s="146"/>
      <c r="R1799" s="102"/>
      <c r="S1799" s="146" t="s">
        <v>265</v>
      </c>
      <c r="T1799" s="146" t="s">
        <v>596</v>
      </c>
      <c r="U1799" s="96"/>
      <c r="V1799" s="99"/>
      <c r="W1799" s="99"/>
    </row>
    <row r="1800" spans="3:23" x14ac:dyDescent="0.3">
      <c r="C1800" s="144"/>
      <c r="D1800" s="63"/>
      <c r="E1800" s="144"/>
      <c r="F1800" s="144"/>
      <c r="G1800" s="144"/>
      <c r="H1800" s="144"/>
      <c r="I1800" s="144"/>
      <c r="J1800" s="64"/>
      <c r="K1800" s="64" t="s">
        <v>229</v>
      </c>
      <c r="L1800" s="147">
        <f>I1799*O1800</f>
        <v>724543.53469999996</v>
      </c>
      <c r="M1800" s="147">
        <f>I1799*P1800</f>
        <v>25563.753199999999</v>
      </c>
      <c r="N1800" s="147">
        <f t="shared" si="192"/>
        <v>750107.2879</v>
      </c>
      <c r="O1800" s="147">
        <v>1089.49</v>
      </c>
      <c r="P1800" s="147">
        <v>38.44</v>
      </c>
      <c r="Q1800" s="146"/>
      <c r="R1800" s="102"/>
      <c r="S1800" s="146" t="s">
        <v>265</v>
      </c>
      <c r="T1800" s="146" t="s">
        <v>596</v>
      </c>
      <c r="U1800" s="96"/>
      <c r="V1800" s="99"/>
      <c r="W1800" s="99"/>
    </row>
    <row r="1801" spans="3:23" ht="56.25" x14ac:dyDescent="0.3">
      <c r="C1801" s="144">
        <v>5</v>
      </c>
      <c r="D1801" s="63" t="s">
        <v>116</v>
      </c>
      <c r="E1801" s="144">
        <v>1965</v>
      </c>
      <c r="F1801" s="144"/>
      <c r="G1801" s="144" t="s">
        <v>56</v>
      </c>
      <c r="H1801" s="144">
        <v>2</v>
      </c>
      <c r="I1801" s="144">
        <v>693.32</v>
      </c>
      <c r="J1801" s="64">
        <v>359</v>
      </c>
      <c r="K1801" s="64" t="s">
        <v>229</v>
      </c>
      <c r="L1801" s="147">
        <f>I1801*O1801</f>
        <v>729899.56320000009</v>
      </c>
      <c r="M1801" s="147">
        <f>I1801*P1801</f>
        <v>15918.627200000003</v>
      </c>
      <c r="N1801" s="147">
        <f t="shared" si="192"/>
        <v>745818.19040000008</v>
      </c>
      <c r="O1801" s="147">
        <v>1052.76</v>
      </c>
      <c r="P1801" s="147">
        <v>22.96</v>
      </c>
      <c r="Q1801" s="146"/>
      <c r="R1801" s="102"/>
      <c r="S1801" s="146" t="s">
        <v>265</v>
      </c>
      <c r="T1801" s="146" t="s">
        <v>596</v>
      </c>
      <c r="U1801" s="96"/>
      <c r="V1801" s="99"/>
      <c r="W1801" s="99"/>
    </row>
    <row r="1802" spans="3:23" ht="37.5" x14ac:dyDescent="0.3">
      <c r="C1802" s="144">
        <v>6</v>
      </c>
      <c r="D1802" s="63" t="s">
        <v>731</v>
      </c>
      <c r="E1802" s="144">
        <v>1988</v>
      </c>
      <c r="F1802" s="144"/>
      <c r="G1802" s="144" t="s">
        <v>34</v>
      </c>
      <c r="H1802" s="144">
        <v>2</v>
      </c>
      <c r="I1802" s="144">
        <v>1775.91</v>
      </c>
      <c r="J1802" s="64">
        <v>826.91</v>
      </c>
      <c r="K1802" s="64" t="s">
        <v>42</v>
      </c>
      <c r="L1802" s="147">
        <f>I1802*O1802</f>
        <v>216217.04250000001</v>
      </c>
      <c r="M1802" s="147">
        <f>I1802*P1802</f>
        <v>26976.072899999999</v>
      </c>
      <c r="N1802" s="147">
        <f t="shared" si="192"/>
        <v>243193.11540000001</v>
      </c>
      <c r="O1802" s="147">
        <v>121.75</v>
      </c>
      <c r="P1802" s="147">
        <v>15.19</v>
      </c>
      <c r="Q1802" s="146"/>
      <c r="R1802" s="102"/>
      <c r="S1802" s="146" t="s">
        <v>265</v>
      </c>
      <c r="T1802" s="146" t="s">
        <v>596</v>
      </c>
      <c r="U1802" s="96" t="s">
        <v>589</v>
      </c>
      <c r="V1802" s="99"/>
      <c r="W1802" s="99"/>
    </row>
    <row r="1803" spans="3:23" ht="56.25" x14ac:dyDescent="0.3">
      <c r="C1803" s="144">
        <v>7</v>
      </c>
      <c r="D1803" s="63" t="s">
        <v>732</v>
      </c>
      <c r="E1803" s="144">
        <v>1961</v>
      </c>
      <c r="F1803" s="144"/>
      <c r="G1803" s="144" t="s">
        <v>56</v>
      </c>
      <c r="H1803" s="144">
        <v>2</v>
      </c>
      <c r="I1803" s="144">
        <v>548.5</v>
      </c>
      <c r="J1803" s="64">
        <v>296.62</v>
      </c>
      <c r="K1803" s="64" t="s">
        <v>42</v>
      </c>
      <c r="L1803" s="147">
        <f>I1803*O1803</f>
        <v>89893.664999999994</v>
      </c>
      <c r="M1803" s="147">
        <f>I1803*P1803</f>
        <v>8342.6850000000013</v>
      </c>
      <c r="N1803" s="147">
        <f t="shared" si="192"/>
        <v>98236.349999999991</v>
      </c>
      <c r="O1803" s="147">
        <v>163.89</v>
      </c>
      <c r="P1803" s="147">
        <v>15.21</v>
      </c>
      <c r="Q1803" s="146"/>
      <c r="R1803" s="102"/>
      <c r="S1803" s="146" t="s">
        <v>265</v>
      </c>
      <c r="T1803" s="146" t="s">
        <v>596</v>
      </c>
      <c r="U1803" s="96"/>
      <c r="V1803" s="99"/>
      <c r="W1803" s="99"/>
    </row>
    <row r="1804" spans="3:23" ht="56.25" x14ac:dyDescent="0.3">
      <c r="C1804" s="144"/>
      <c r="D1804" s="63"/>
      <c r="E1804" s="144"/>
      <c r="F1804" s="144"/>
      <c r="G1804" s="144"/>
      <c r="H1804" s="144"/>
      <c r="I1804" s="144"/>
      <c r="J1804" s="64"/>
      <c r="K1804" s="64" t="s">
        <v>35</v>
      </c>
      <c r="L1804" s="147">
        <f>I1803*O1804</f>
        <v>29586.09</v>
      </c>
      <c r="M1804" s="147">
        <f>I1803*P1804</f>
        <v>6384.54</v>
      </c>
      <c r="N1804" s="147">
        <f t="shared" si="192"/>
        <v>35970.629999999997</v>
      </c>
      <c r="O1804" s="147">
        <v>53.94</v>
      </c>
      <c r="P1804" s="147">
        <v>11.64</v>
      </c>
      <c r="Q1804" s="146"/>
      <c r="R1804" s="102"/>
      <c r="S1804" s="146" t="s">
        <v>265</v>
      </c>
      <c r="T1804" s="146" t="s">
        <v>596</v>
      </c>
      <c r="U1804" s="96" t="s">
        <v>733</v>
      </c>
      <c r="V1804" s="99"/>
      <c r="W1804" s="99"/>
    </row>
    <row r="1805" spans="3:23" ht="37.5" x14ac:dyDescent="0.3">
      <c r="C1805" s="144">
        <v>8</v>
      </c>
      <c r="D1805" s="63" t="s">
        <v>734</v>
      </c>
      <c r="E1805" s="144">
        <v>1987</v>
      </c>
      <c r="F1805" s="144"/>
      <c r="G1805" s="144" t="s">
        <v>34</v>
      </c>
      <c r="H1805" s="144">
        <v>5</v>
      </c>
      <c r="I1805" s="144">
        <v>5626.57</v>
      </c>
      <c r="J1805" s="64">
        <v>3471.9</v>
      </c>
      <c r="K1805" s="64" t="s">
        <v>42</v>
      </c>
      <c r="L1805" s="147">
        <f>I1805*O1805</f>
        <v>874931.63500000001</v>
      </c>
      <c r="M1805" s="147">
        <f>I1805*P1805</f>
        <v>84229.752899999992</v>
      </c>
      <c r="N1805" s="147">
        <f t="shared" si="192"/>
        <v>959161.38789999997</v>
      </c>
      <c r="O1805" s="147">
        <v>155.5</v>
      </c>
      <c r="P1805" s="147">
        <v>14.97</v>
      </c>
      <c r="Q1805" s="146"/>
      <c r="R1805" s="102"/>
      <c r="S1805" s="146" t="s">
        <v>265</v>
      </c>
      <c r="T1805" s="146" t="s">
        <v>596</v>
      </c>
      <c r="U1805" s="96"/>
      <c r="V1805" s="99"/>
      <c r="W1805" s="99"/>
    </row>
    <row r="1806" spans="3:23" ht="37.5" x14ac:dyDescent="0.3">
      <c r="C1806" s="144">
        <v>9</v>
      </c>
      <c r="D1806" s="63" t="s">
        <v>735</v>
      </c>
      <c r="E1806" s="144">
        <v>1951</v>
      </c>
      <c r="F1806" s="144"/>
      <c r="G1806" s="144" t="s">
        <v>34</v>
      </c>
      <c r="H1806" s="144">
        <v>2</v>
      </c>
      <c r="I1806" s="144">
        <v>1082.79</v>
      </c>
      <c r="J1806" s="64">
        <v>351.7</v>
      </c>
      <c r="K1806" s="64" t="s">
        <v>45</v>
      </c>
      <c r="L1806" s="147">
        <f>I1806*O1806</f>
        <v>483260.0049</v>
      </c>
      <c r="M1806" s="147">
        <f>I1806*P1806</f>
        <v>19425.2526</v>
      </c>
      <c r="N1806" s="147">
        <f t="shared" si="192"/>
        <v>502685.25750000001</v>
      </c>
      <c r="O1806" s="147">
        <v>446.31</v>
      </c>
      <c r="P1806" s="147">
        <v>17.940000000000001</v>
      </c>
      <c r="Q1806" s="146"/>
      <c r="R1806" s="102"/>
      <c r="S1806" s="146" t="s">
        <v>265</v>
      </c>
      <c r="T1806" s="146" t="s">
        <v>596</v>
      </c>
      <c r="U1806" s="96"/>
      <c r="V1806" s="99"/>
      <c r="W1806" s="99"/>
    </row>
    <row r="1807" spans="3:23" x14ac:dyDescent="0.3">
      <c r="C1807" s="144"/>
      <c r="D1807" s="63"/>
      <c r="E1807" s="144"/>
      <c r="F1807" s="144"/>
      <c r="G1807" s="144"/>
      <c r="H1807" s="144"/>
      <c r="I1807" s="144"/>
      <c r="J1807" s="64"/>
      <c r="K1807" s="64" t="s">
        <v>229</v>
      </c>
      <c r="L1807" s="147">
        <f>I1806*O1807</f>
        <v>1157134.3614000001</v>
      </c>
      <c r="M1807" s="147">
        <f>I1806*P1807</f>
        <v>42434.540099999998</v>
      </c>
      <c r="N1807" s="147">
        <f t="shared" si="192"/>
        <v>1199568.9015000002</v>
      </c>
      <c r="O1807" s="147">
        <v>1068.6600000000001</v>
      </c>
      <c r="P1807" s="147">
        <v>39.19</v>
      </c>
      <c r="Q1807" s="146"/>
      <c r="R1807" s="102"/>
      <c r="S1807" s="146" t="s">
        <v>265</v>
      </c>
      <c r="T1807" s="146" t="s">
        <v>596</v>
      </c>
      <c r="U1807" s="96"/>
      <c r="V1807" s="99"/>
      <c r="W1807" s="99"/>
    </row>
    <row r="1808" spans="3:23" ht="37.5" x14ac:dyDescent="0.3">
      <c r="C1808" s="144">
        <v>10</v>
      </c>
      <c r="D1808" s="63" t="s">
        <v>736</v>
      </c>
      <c r="E1808" s="144">
        <v>1976</v>
      </c>
      <c r="F1808" s="144"/>
      <c r="G1808" s="144" t="s">
        <v>34</v>
      </c>
      <c r="H1808" s="144">
        <v>3</v>
      </c>
      <c r="I1808" s="144">
        <v>2169.34</v>
      </c>
      <c r="J1808" s="64">
        <v>1075.48</v>
      </c>
      <c r="K1808" s="64" t="s">
        <v>45</v>
      </c>
      <c r="L1808" s="147">
        <f>I1808*O1808</f>
        <v>888605.05080000008</v>
      </c>
      <c r="M1808" s="147">
        <f>I1808*P1808</f>
        <v>34579.279600000002</v>
      </c>
      <c r="N1808" s="147">
        <f t="shared" si="192"/>
        <v>923184.33040000009</v>
      </c>
      <c r="O1808" s="147">
        <v>409.62</v>
      </c>
      <c r="P1808" s="147">
        <v>15.94</v>
      </c>
      <c r="Q1808" s="146"/>
      <c r="R1808" s="102"/>
      <c r="S1808" s="146" t="s">
        <v>265</v>
      </c>
      <c r="T1808" s="146" t="s">
        <v>596</v>
      </c>
      <c r="U1808" s="96"/>
      <c r="V1808" s="99"/>
      <c r="W1808" s="99"/>
    </row>
    <row r="1809" spans="1:23" ht="37.5" x14ac:dyDescent="0.3">
      <c r="C1809" s="144"/>
      <c r="D1809" s="63"/>
      <c r="E1809" s="144"/>
      <c r="F1809" s="144"/>
      <c r="G1809" s="144"/>
      <c r="H1809" s="144"/>
      <c r="I1809" s="144"/>
      <c r="J1809" s="64"/>
      <c r="K1809" s="64" t="s">
        <v>42</v>
      </c>
      <c r="L1809" s="147">
        <f>I1808*O1809</f>
        <v>326377.20299999998</v>
      </c>
      <c r="M1809" s="147">
        <f>I1808*P1809</f>
        <v>32453.326400000005</v>
      </c>
      <c r="N1809" s="147">
        <f t="shared" si="192"/>
        <v>358830.5294</v>
      </c>
      <c r="O1809" s="147">
        <v>150.44999999999999</v>
      </c>
      <c r="P1809" s="147">
        <v>14.96</v>
      </c>
      <c r="Q1809" s="146"/>
      <c r="R1809" s="102"/>
      <c r="S1809" s="146" t="s">
        <v>265</v>
      </c>
      <c r="T1809" s="146" t="s">
        <v>596</v>
      </c>
      <c r="U1809" s="96"/>
      <c r="V1809" s="99"/>
      <c r="W1809" s="99"/>
    </row>
    <row r="1810" spans="1:23" ht="37.5" x14ac:dyDescent="0.3">
      <c r="C1810" s="144"/>
      <c r="D1810" s="63"/>
      <c r="E1810" s="144"/>
      <c r="F1810" s="144"/>
      <c r="G1810" s="144"/>
      <c r="H1810" s="144"/>
      <c r="I1810" s="144"/>
      <c r="J1810" s="64"/>
      <c r="K1810" s="64" t="s">
        <v>737</v>
      </c>
      <c r="L1810" s="147">
        <f>I1808*O1810</f>
        <v>159706.81080000001</v>
      </c>
      <c r="M1810" s="147">
        <f>I1808*P1810</f>
        <v>7028.6616000000013</v>
      </c>
      <c r="N1810" s="147">
        <f t="shared" si="192"/>
        <v>166735.4724</v>
      </c>
      <c r="O1810" s="147">
        <v>73.62</v>
      </c>
      <c r="P1810" s="147">
        <v>3.24</v>
      </c>
      <c r="Q1810" s="146"/>
      <c r="R1810" s="102"/>
      <c r="S1810" s="146" t="s">
        <v>265</v>
      </c>
      <c r="T1810" s="146" t="s">
        <v>596</v>
      </c>
      <c r="U1810" s="96"/>
      <c r="V1810" s="99"/>
      <c r="W1810" s="99"/>
    </row>
    <row r="1811" spans="1:23" x14ac:dyDescent="0.3">
      <c r="C1811" s="144"/>
      <c r="D1811" s="63"/>
      <c r="E1811" s="144"/>
      <c r="F1811" s="144"/>
      <c r="G1811" s="144"/>
      <c r="H1811" s="144"/>
      <c r="I1811" s="144"/>
      <c r="J1811" s="64"/>
      <c r="K1811" s="145" t="s">
        <v>104</v>
      </c>
      <c r="L1811" s="147">
        <f>I1808*O1811</f>
        <v>367160.79500000004</v>
      </c>
      <c r="M1811" s="147">
        <f>I1808*P1811</f>
        <v>7874.7042000000001</v>
      </c>
      <c r="N1811" s="147">
        <f t="shared" si="192"/>
        <v>375035.49920000002</v>
      </c>
      <c r="O1811" s="147">
        <v>169.25</v>
      </c>
      <c r="P1811" s="147">
        <v>3.63</v>
      </c>
      <c r="Q1811" s="146"/>
      <c r="R1811" s="102"/>
      <c r="S1811" s="146" t="s">
        <v>265</v>
      </c>
      <c r="T1811" s="146" t="s">
        <v>596</v>
      </c>
      <c r="U1811" s="96"/>
      <c r="V1811" s="99"/>
      <c r="W1811" s="99"/>
    </row>
    <row r="1812" spans="1:23" ht="37.5" x14ac:dyDescent="0.3">
      <c r="C1812" s="144"/>
      <c r="D1812" s="63"/>
      <c r="E1812" s="144"/>
      <c r="F1812" s="144"/>
      <c r="G1812" s="144"/>
      <c r="H1812" s="144"/>
      <c r="I1812" s="144"/>
      <c r="J1812" s="64"/>
      <c r="K1812" s="145" t="s">
        <v>53</v>
      </c>
      <c r="L1812" s="147">
        <f>I1808*O1812</f>
        <v>74104.654399999999</v>
      </c>
      <c r="M1812" s="147">
        <f>I1808*P1812</f>
        <v>23797.659800000001</v>
      </c>
      <c r="N1812" s="147">
        <f t="shared" si="192"/>
        <v>97902.314199999993</v>
      </c>
      <c r="O1812" s="147">
        <v>34.159999999999997</v>
      </c>
      <c r="P1812" s="147">
        <v>10.97</v>
      </c>
      <c r="Q1812" s="146"/>
      <c r="R1812" s="102"/>
      <c r="S1812" s="146" t="s">
        <v>265</v>
      </c>
      <c r="T1812" s="146" t="s">
        <v>596</v>
      </c>
      <c r="U1812" s="96"/>
      <c r="V1812" s="99"/>
      <c r="W1812" s="99"/>
    </row>
    <row r="1813" spans="1:23" ht="37.5" x14ac:dyDescent="0.3">
      <c r="C1813" s="144">
        <v>11</v>
      </c>
      <c r="D1813" s="63" t="s">
        <v>738</v>
      </c>
      <c r="E1813" s="144">
        <v>1960</v>
      </c>
      <c r="F1813" s="144"/>
      <c r="G1813" s="144" t="s">
        <v>34</v>
      </c>
      <c r="H1813" s="144">
        <v>3</v>
      </c>
      <c r="I1813" s="144">
        <v>2184.94</v>
      </c>
      <c r="J1813" s="64">
        <v>1071.49</v>
      </c>
      <c r="K1813" s="145" t="s">
        <v>53</v>
      </c>
      <c r="L1813" s="147">
        <f>I1813*O1813</f>
        <v>74637.550399999993</v>
      </c>
      <c r="M1813" s="147">
        <f>I1813*P1813</f>
        <v>23968.791800000003</v>
      </c>
      <c r="N1813" s="147">
        <f t="shared" si="192"/>
        <v>98606.342199999999</v>
      </c>
      <c r="O1813" s="147">
        <v>34.159999999999997</v>
      </c>
      <c r="P1813" s="147">
        <v>10.97</v>
      </c>
      <c r="Q1813" s="146"/>
      <c r="R1813" s="102"/>
      <c r="S1813" s="146" t="s">
        <v>265</v>
      </c>
      <c r="T1813" s="146" t="s">
        <v>596</v>
      </c>
      <c r="U1813" s="96"/>
      <c r="V1813" s="99"/>
      <c r="W1813" s="99"/>
    </row>
    <row r="1814" spans="1:23" ht="56.25" x14ac:dyDescent="0.3">
      <c r="C1814" s="144"/>
      <c r="D1814" s="63"/>
      <c r="E1814" s="144"/>
      <c r="F1814" s="144"/>
      <c r="G1814" s="144"/>
      <c r="H1814" s="144"/>
      <c r="I1814" s="144"/>
      <c r="J1814" s="64"/>
      <c r="K1814" s="145" t="s">
        <v>84</v>
      </c>
      <c r="L1814" s="147">
        <f>I1813*O1814</f>
        <v>301827.6116</v>
      </c>
      <c r="M1814" s="147">
        <f>I1813*P1814</f>
        <v>31091.696200000002</v>
      </c>
      <c r="N1814" s="147">
        <f t="shared" si="192"/>
        <v>332919.30780000001</v>
      </c>
      <c r="O1814" s="147">
        <v>138.13999999999999</v>
      </c>
      <c r="P1814" s="147">
        <v>14.23</v>
      </c>
      <c r="Q1814" s="146"/>
      <c r="R1814" s="102"/>
      <c r="S1814" s="146" t="s">
        <v>265</v>
      </c>
      <c r="T1814" s="146" t="s">
        <v>596</v>
      </c>
      <c r="U1814" s="96"/>
      <c r="V1814" s="99"/>
      <c r="W1814" s="99"/>
    </row>
    <row r="1815" spans="1:23" ht="37.5" x14ac:dyDescent="0.3">
      <c r="C1815" s="144"/>
      <c r="D1815" s="63"/>
      <c r="E1815" s="144"/>
      <c r="F1815" s="144"/>
      <c r="G1815" s="144"/>
      <c r="H1815" s="144"/>
      <c r="I1815" s="144"/>
      <c r="J1815" s="64"/>
      <c r="K1815" s="145" t="s">
        <v>45</v>
      </c>
      <c r="L1815" s="147">
        <f>I1813*O1815</f>
        <v>894995.12280000001</v>
      </c>
      <c r="M1815" s="147">
        <f>I1813*P1815</f>
        <v>34827.943599999999</v>
      </c>
      <c r="N1815" s="147">
        <f t="shared" si="192"/>
        <v>929823.06640000001</v>
      </c>
      <c r="O1815" s="147">
        <v>409.62</v>
      </c>
      <c r="P1815" s="147">
        <v>15.94</v>
      </c>
      <c r="Q1815" s="146"/>
      <c r="R1815" s="102"/>
      <c r="S1815" s="146" t="s">
        <v>265</v>
      </c>
      <c r="T1815" s="146" t="s">
        <v>596</v>
      </c>
      <c r="U1815" s="96"/>
      <c r="V1815" s="99"/>
      <c r="W1815" s="99"/>
    </row>
    <row r="1816" spans="1:23" ht="56.25" x14ac:dyDescent="0.3">
      <c r="C1816" s="144"/>
      <c r="D1816" s="63"/>
      <c r="E1816" s="144"/>
      <c r="F1816" s="144"/>
      <c r="G1816" s="144"/>
      <c r="H1816" s="144"/>
      <c r="I1816" s="144"/>
      <c r="J1816" s="64"/>
      <c r="K1816" s="145" t="s">
        <v>35</v>
      </c>
      <c r="L1816" s="147">
        <f>I1813*O1816</f>
        <v>119975.0554</v>
      </c>
      <c r="M1816" s="147">
        <f>I1813*P1816</f>
        <v>27202.503000000001</v>
      </c>
      <c r="N1816" s="147">
        <f t="shared" si="192"/>
        <v>147177.55840000001</v>
      </c>
      <c r="O1816" s="147">
        <v>54.91</v>
      </c>
      <c r="P1816" s="147">
        <v>12.45</v>
      </c>
      <c r="Q1816" s="146"/>
      <c r="R1816" s="102"/>
      <c r="S1816" s="146" t="s">
        <v>265</v>
      </c>
      <c r="T1816" s="146" t="s">
        <v>596</v>
      </c>
      <c r="U1816" s="96"/>
      <c r="V1816" s="99"/>
      <c r="W1816" s="99"/>
    </row>
    <row r="1817" spans="1:23" ht="56.25" x14ac:dyDescent="0.3">
      <c r="C1817" s="144">
        <v>12</v>
      </c>
      <c r="D1817" s="63" t="s">
        <v>739</v>
      </c>
      <c r="E1817" s="144">
        <v>1960</v>
      </c>
      <c r="F1817" s="144"/>
      <c r="G1817" s="144" t="s">
        <v>56</v>
      </c>
      <c r="H1817" s="144">
        <v>2</v>
      </c>
      <c r="I1817" s="144">
        <v>692.25</v>
      </c>
      <c r="J1817" s="64">
        <v>415.95</v>
      </c>
      <c r="K1817" s="145" t="s">
        <v>104</v>
      </c>
      <c r="L1817" s="147">
        <f>I1817*O1817</f>
        <v>457951.065</v>
      </c>
      <c r="M1817" s="147">
        <f>I1817*P1817</f>
        <v>9802.26</v>
      </c>
      <c r="N1817" s="147">
        <f t="shared" si="192"/>
        <v>467753.32500000001</v>
      </c>
      <c r="O1817" s="147">
        <v>661.54</v>
      </c>
      <c r="P1817" s="147">
        <v>14.16</v>
      </c>
      <c r="Q1817" s="146"/>
      <c r="R1817" s="102"/>
      <c r="S1817" s="146" t="s">
        <v>265</v>
      </c>
      <c r="T1817" s="146" t="s">
        <v>596</v>
      </c>
      <c r="U1817" s="96"/>
      <c r="V1817" s="99"/>
      <c r="W1817" s="99"/>
    </row>
    <row r="1818" spans="1:23" ht="56.25" x14ac:dyDescent="0.3">
      <c r="C1818" s="144"/>
      <c r="D1818" s="63"/>
      <c r="E1818" s="144"/>
      <c r="F1818" s="144"/>
      <c r="G1818" s="144"/>
      <c r="H1818" s="144"/>
      <c r="I1818" s="144"/>
      <c r="J1818" s="64"/>
      <c r="K1818" s="145" t="s">
        <v>84</v>
      </c>
      <c r="L1818" s="147">
        <f>I1817*O1818</f>
        <v>93938.324999999997</v>
      </c>
      <c r="M1818" s="147">
        <f>I1817*P1818</f>
        <v>10722.952499999999</v>
      </c>
      <c r="N1818" s="147">
        <f t="shared" si="192"/>
        <v>104661.2775</v>
      </c>
      <c r="O1818" s="147">
        <v>135.69999999999999</v>
      </c>
      <c r="P1818" s="147">
        <v>15.49</v>
      </c>
      <c r="Q1818" s="146"/>
      <c r="R1818" s="102"/>
      <c r="S1818" s="146" t="s">
        <v>265</v>
      </c>
      <c r="T1818" s="146" t="s">
        <v>596</v>
      </c>
      <c r="U1818" s="96"/>
      <c r="V1818" s="99"/>
      <c r="W1818" s="99"/>
    </row>
    <row r="1819" spans="1:23" s="61" customFormat="1" ht="56.25" x14ac:dyDescent="0.3">
      <c r="A1819" s="133"/>
      <c r="B1819" s="1"/>
      <c r="C1819" s="144">
        <v>13</v>
      </c>
      <c r="D1819" s="63" t="s">
        <v>740</v>
      </c>
      <c r="E1819" s="144">
        <v>1963</v>
      </c>
      <c r="F1819" s="144"/>
      <c r="G1819" s="144" t="s">
        <v>56</v>
      </c>
      <c r="H1819" s="144">
        <v>2</v>
      </c>
      <c r="I1819" s="144">
        <v>472.49</v>
      </c>
      <c r="J1819" s="64">
        <v>254.69</v>
      </c>
      <c r="K1819" s="145" t="s">
        <v>418</v>
      </c>
      <c r="L1819" s="147">
        <f>I1819*O1819</f>
        <v>38144.117700000003</v>
      </c>
      <c r="M1819" s="147">
        <f>I1819*P1819</f>
        <v>817.40769999999998</v>
      </c>
      <c r="N1819" s="147">
        <f t="shared" si="192"/>
        <v>38961.525400000006</v>
      </c>
      <c r="O1819" s="147">
        <v>80.73</v>
      </c>
      <c r="P1819" s="147">
        <v>1.73</v>
      </c>
      <c r="Q1819" s="146"/>
      <c r="R1819" s="102"/>
      <c r="S1819" s="146" t="s">
        <v>265</v>
      </c>
      <c r="T1819" s="146" t="s">
        <v>596</v>
      </c>
      <c r="U1819" s="100"/>
      <c r="V1819" s="97"/>
      <c r="W1819" s="97"/>
    </row>
    <row r="1820" spans="1:23" s="61" customFormat="1" x14ac:dyDescent="0.3">
      <c r="A1820" s="133"/>
      <c r="B1820" s="1"/>
      <c r="C1820" s="32"/>
      <c r="D1820" s="62" t="s">
        <v>122</v>
      </c>
      <c r="E1820" s="32"/>
      <c r="F1820" s="32"/>
      <c r="G1820" s="32"/>
      <c r="H1820" s="32"/>
      <c r="I1820" s="32"/>
      <c r="J1820" s="27"/>
      <c r="K1820" s="25"/>
      <c r="L1820" s="30">
        <f>SUM(L1821:L1828)</f>
        <v>1815148.6908000002</v>
      </c>
      <c r="M1820" s="30">
        <f>SUM(M1821:M1828)</f>
        <v>172637.51870000002</v>
      </c>
      <c r="N1820" s="30">
        <f>SUM(N1821:N1828)</f>
        <v>1987786.2095000001</v>
      </c>
      <c r="O1820" s="30"/>
      <c r="P1820" s="30"/>
      <c r="Q1820" s="24"/>
      <c r="R1820" s="47"/>
      <c r="S1820" s="146"/>
      <c r="T1820" s="146"/>
      <c r="U1820" s="101"/>
      <c r="V1820" s="97"/>
      <c r="W1820" s="97"/>
    </row>
    <row r="1821" spans="1:23" ht="37.5" x14ac:dyDescent="0.3">
      <c r="C1821" s="144">
        <v>1</v>
      </c>
      <c r="D1821" s="63" t="s">
        <v>741</v>
      </c>
      <c r="E1821" s="144">
        <v>1987</v>
      </c>
      <c r="F1821" s="144"/>
      <c r="G1821" s="144" t="s">
        <v>63</v>
      </c>
      <c r="H1821" s="144">
        <v>2</v>
      </c>
      <c r="I1821" s="144">
        <v>661.2</v>
      </c>
      <c r="J1821" s="64">
        <v>440.8</v>
      </c>
      <c r="K1821" s="145" t="s">
        <v>42</v>
      </c>
      <c r="L1821" s="147">
        <f t="shared" ref="L1821:L1828" si="193">I1821*O1821</f>
        <v>116159.61600000001</v>
      </c>
      <c r="M1821" s="147">
        <f t="shared" ref="M1821:M1828" si="194">I1821*P1821</f>
        <v>10189.092000000001</v>
      </c>
      <c r="N1821" s="147">
        <f t="shared" ref="N1821:N1828" si="195">L1821+M1821</f>
        <v>126348.70800000001</v>
      </c>
      <c r="O1821" s="147">
        <v>175.68</v>
      </c>
      <c r="P1821" s="147">
        <v>15.41</v>
      </c>
      <c r="Q1821" s="146"/>
      <c r="R1821" s="102"/>
      <c r="S1821" s="146" t="s">
        <v>265</v>
      </c>
      <c r="T1821" s="146" t="s">
        <v>596</v>
      </c>
      <c r="U1821" s="96" t="s">
        <v>589</v>
      </c>
      <c r="V1821" s="99"/>
      <c r="W1821" s="99"/>
    </row>
    <row r="1822" spans="1:23" ht="37.5" x14ac:dyDescent="0.3">
      <c r="C1822" s="144">
        <v>2</v>
      </c>
      <c r="D1822" s="63" t="s">
        <v>742</v>
      </c>
      <c r="E1822" s="144">
        <v>1987</v>
      </c>
      <c r="F1822" s="144"/>
      <c r="G1822" s="144" t="s">
        <v>63</v>
      </c>
      <c r="H1822" s="144">
        <v>2</v>
      </c>
      <c r="I1822" s="144">
        <v>639.6</v>
      </c>
      <c r="J1822" s="64">
        <v>426.4</v>
      </c>
      <c r="K1822" s="145" t="s">
        <v>42</v>
      </c>
      <c r="L1822" s="147">
        <f t="shared" si="193"/>
        <v>112364.92800000001</v>
      </c>
      <c r="M1822" s="147">
        <f t="shared" si="194"/>
        <v>9856.2360000000008</v>
      </c>
      <c r="N1822" s="147">
        <f t="shared" si="195"/>
        <v>122221.16400000002</v>
      </c>
      <c r="O1822" s="147">
        <v>175.68</v>
      </c>
      <c r="P1822" s="147">
        <v>15.41</v>
      </c>
      <c r="Q1822" s="146"/>
      <c r="R1822" s="102"/>
      <c r="S1822" s="146" t="s">
        <v>265</v>
      </c>
      <c r="T1822" s="146" t="s">
        <v>596</v>
      </c>
      <c r="U1822" s="96" t="s">
        <v>589</v>
      </c>
      <c r="V1822" s="99"/>
      <c r="W1822" s="99"/>
    </row>
    <row r="1823" spans="1:23" ht="37.5" x14ac:dyDescent="0.3">
      <c r="C1823" s="144">
        <v>3</v>
      </c>
      <c r="D1823" s="63" t="s">
        <v>743</v>
      </c>
      <c r="E1823" s="144">
        <v>1987</v>
      </c>
      <c r="F1823" s="144"/>
      <c r="G1823" s="144" t="s">
        <v>63</v>
      </c>
      <c r="H1823" s="144">
        <v>2</v>
      </c>
      <c r="I1823" s="144">
        <v>648.75</v>
      </c>
      <c r="J1823" s="64">
        <v>432.5</v>
      </c>
      <c r="K1823" s="145" t="s">
        <v>42</v>
      </c>
      <c r="L1823" s="147">
        <f t="shared" si="193"/>
        <v>113972.40000000001</v>
      </c>
      <c r="M1823" s="147">
        <f t="shared" si="194"/>
        <v>9997.2374999999993</v>
      </c>
      <c r="N1823" s="147">
        <f t="shared" si="195"/>
        <v>123969.63750000001</v>
      </c>
      <c r="O1823" s="147">
        <v>175.68</v>
      </c>
      <c r="P1823" s="147">
        <v>15.41</v>
      </c>
      <c r="Q1823" s="146"/>
      <c r="R1823" s="102"/>
      <c r="S1823" s="146" t="s">
        <v>265</v>
      </c>
      <c r="T1823" s="146" t="s">
        <v>596</v>
      </c>
      <c r="U1823" s="96" t="s">
        <v>589</v>
      </c>
      <c r="V1823" s="99"/>
      <c r="W1823" s="99"/>
    </row>
    <row r="1824" spans="1:23" ht="56.25" x14ac:dyDescent="0.3">
      <c r="C1824" s="144">
        <v>4</v>
      </c>
      <c r="D1824" s="63" t="s">
        <v>744</v>
      </c>
      <c r="E1824" s="144">
        <v>1992</v>
      </c>
      <c r="F1824" s="144"/>
      <c r="G1824" s="144" t="s">
        <v>133</v>
      </c>
      <c r="H1824" s="144">
        <v>2</v>
      </c>
      <c r="I1824" s="144">
        <v>670</v>
      </c>
      <c r="J1824" s="64">
        <v>360.3</v>
      </c>
      <c r="K1824" s="145" t="s">
        <v>42</v>
      </c>
      <c r="L1824" s="147">
        <f t="shared" si="193"/>
        <v>117705.60000000001</v>
      </c>
      <c r="M1824" s="147">
        <f t="shared" si="194"/>
        <v>10324.700000000001</v>
      </c>
      <c r="N1824" s="147">
        <f t="shared" si="195"/>
        <v>128030.3</v>
      </c>
      <c r="O1824" s="147">
        <v>175.68</v>
      </c>
      <c r="P1824" s="147">
        <v>15.41</v>
      </c>
      <c r="Q1824" s="146"/>
      <c r="R1824" s="102"/>
      <c r="S1824" s="146" t="s">
        <v>265</v>
      </c>
      <c r="T1824" s="146" t="s">
        <v>596</v>
      </c>
      <c r="U1824" s="96" t="s">
        <v>589</v>
      </c>
      <c r="V1824" s="99"/>
      <c r="W1824" s="99"/>
    </row>
    <row r="1825" spans="1:23" ht="56.25" x14ac:dyDescent="0.3">
      <c r="C1825" s="144">
        <v>5</v>
      </c>
      <c r="D1825" s="63" t="s">
        <v>745</v>
      </c>
      <c r="E1825" s="144">
        <v>1994</v>
      </c>
      <c r="F1825" s="144"/>
      <c r="G1825" s="144" t="s">
        <v>133</v>
      </c>
      <c r="H1825" s="144">
        <v>2</v>
      </c>
      <c r="I1825" s="144">
        <v>680</v>
      </c>
      <c r="J1825" s="64">
        <v>370.2</v>
      </c>
      <c r="K1825" s="145" t="s">
        <v>42</v>
      </c>
      <c r="L1825" s="147">
        <f t="shared" si="193"/>
        <v>111574.40000000001</v>
      </c>
      <c r="M1825" s="147">
        <f t="shared" si="194"/>
        <v>10342.800000000001</v>
      </c>
      <c r="N1825" s="147">
        <f t="shared" si="195"/>
        <v>121917.20000000001</v>
      </c>
      <c r="O1825" s="147">
        <v>164.08</v>
      </c>
      <c r="P1825" s="147">
        <v>15.21</v>
      </c>
      <c r="Q1825" s="146"/>
      <c r="R1825" s="102"/>
      <c r="S1825" s="146" t="s">
        <v>265</v>
      </c>
      <c r="T1825" s="146" t="s">
        <v>596</v>
      </c>
      <c r="U1825" s="96"/>
      <c r="V1825" s="99"/>
      <c r="W1825" s="99"/>
    </row>
    <row r="1826" spans="1:23" ht="56.25" x14ac:dyDescent="0.3">
      <c r="C1826" s="144">
        <v>6</v>
      </c>
      <c r="D1826" s="63" t="s">
        <v>746</v>
      </c>
      <c r="E1826" s="144">
        <v>1990</v>
      </c>
      <c r="F1826" s="144"/>
      <c r="G1826" s="144" t="s">
        <v>133</v>
      </c>
      <c r="H1826" s="144">
        <v>2</v>
      </c>
      <c r="I1826" s="144">
        <v>680</v>
      </c>
      <c r="J1826" s="64">
        <v>370.2</v>
      </c>
      <c r="K1826" s="145" t="s">
        <v>42</v>
      </c>
      <c r="L1826" s="147">
        <f t="shared" si="193"/>
        <v>111574.40000000001</v>
      </c>
      <c r="M1826" s="147">
        <f t="shared" si="194"/>
        <v>10342.800000000001</v>
      </c>
      <c r="N1826" s="147">
        <f t="shared" si="195"/>
        <v>121917.20000000001</v>
      </c>
      <c r="O1826" s="147">
        <v>164.08</v>
      </c>
      <c r="P1826" s="147">
        <v>15.21</v>
      </c>
      <c r="Q1826" s="146"/>
      <c r="R1826" s="102"/>
      <c r="S1826" s="146" t="s">
        <v>265</v>
      </c>
      <c r="T1826" s="146" t="s">
        <v>596</v>
      </c>
      <c r="U1826" s="96"/>
      <c r="V1826" s="99"/>
      <c r="W1826" s="99"/>
    </row>
    <row r="1827" spans="1:23" ht="37.5" x14ac:dyDescent="0.3">
      <c r="C1827" s="144">
        <v>7</v>
      </c>
      <c r="D1827" s="63" t="s">
        <v>747</v>
      </c>
      <c r="E1827" s="144">
        <v>1989</v>
      </c>
      <c r="F1827" s="144"/>
      <c r="G1827" s="144" t="s">
        <v>83</v>
      </c>
      <c r="H1827" s="144">
        <v>5</v>
      </c>
      <c r="I1827" s="144">
        <v>3552.52</v>
      </c>
      <c r="J1827" s="64">
        <v>2249.8000000000002</v>
      </c>
      <c r="K1827" s="145" t="s">
        <v>42</v>
      </c>
      <c r="L1827" s="147">
        <f t="shared" si="193"/>
        <v>606699.36560000002</v>
      </c>
      <c r="M1827" s="147">
        <f t="shared" si="194"/>
        <v>58616.58</v>
      </c>
      <c r="N1827" s="147">
        <f t="shared" si="195"/>
        <v>665315.94559999998</v>
      </c>
      <c r="O1827" s="147">
        <v>170.78</v>
      </c>
      <c r="P1827" s="147">
        <v>16.5</v>
      </c>
      <c r="Q1827" s="146"/>
      <c r="R1827" s="102"/>
      <c r="S1827" s="146" t="s">
        <v>265</v>
      </c>
      <c r="T1827" s="146" t="s">
        <v>596</v>
      </c>
      <c r="U1827" s="96"/>
      <c r="V1827" s="99"/>
      <c r="W1827" s="99"/>
    </row>
    <row r="1828" spans="1:23" s="61" customFormat="1" ht="37.5" x14ac:dyDescent="0.3">
      <c r="A1828" s="133"/>
      <c r="B1828" s="1"/>
      <c r="C1828" s="144">
        <v>8</v>
      </c>
      <c r="D1828" s="63" t="s">
        <v>748</v>
      </c>
      <c r="E1828" s="144">
        <v>1989</v>
      </c>
      <c r="F1828" s="144"/>
      <c r="G1828" s="144" t="s">
        <v>83</v>
      </c>
      <c r="H1828" s="144">
        <v>5</v>
      </c>
      <c r="I1828" s="144">
        <v>3552.52</v>
      </c>
      <c r="J1828" s="64">
        <v>2249.8000000000002</v>
      </c>
      <c r="K1828" s="145" t="s">
        <v>42</v>
      </c>
      <c r="L1828" s="147">
        <f t="shared" si="193"/>
        <v>525097.98120000004</v>
      </c>
      <c r="M1828" s="147">
        <f t="shared" si="194"/>
        <v>52968.073199999999</v>
      </c>
      <c r="N1828" s="147">
        <f t="shared" si="195"/>
        <v>578066.05440000002</v>
      </c>
      <c r="O1828" s="147">
        <v>147.81</v>
      </c>
      <c r="P1828" s="147">
        <v>14.91</v>
      </c>
      <c r="Q1828" s="146"/>
      <c r="R1828" s="102"/>
      <c r="S1828" s="146" t="s">
        <v>265</v>
      </c>
      <c r="T1828" s="146" t="s">
        <v>596</v>
      </c>
      <c r="U1828" s="96"/>
      <c r="V1828" s="97"/>
      <c r="W1828" s="97"/>
    </row>
    <row r="1829" spans="1:23" s="61" customFormat="1" x14ac:dyDescent="0.3">
      <c r="A1829" s="133"/>
      <c r="B1829" s="1"/>
      <c r="C1829" s="32"/>
      <c r="D1829" s="62" t="s">
        <v>126</v>
      </c>
      <c r="E1829" s="32"/>
      <c r="F1829" s="32"/>
      <c r="G1829" s="32"/>
      <c r="H1829" s="32"/>
      <c r="I1829" s="32"/>
      <c r="J1829" s="27"/>
      <c r="K1829" s="25"/>
      <c r="L1829" s="30">
        <f>SUM(L1830:L1837)</f>
        <v>3752204.5952000008</v>
      </c>
      <c r="M1829" s="30">
        <f>SUM(M1830:M1837)</f>
        <v>368445.92680000002</v>
      </c>
      <c r="N1829" s="30">
        <f>SUM(N1830:N1837)</f>
        <v>4120650.5220000003</v>
      </c>
      <c r="O1829" s="30"/>
      <c r="P1829" s="30"/>
      <c r="Q1829" s="24"/>
      <c r="R1829" s="47"/>
      <c r="S1829" s="146"/>
      <c r="T1829" s="146"/>
      <c r="U1829" s="101"/>
      <c r="V1829" s="97"/>
      <c r="W1829" s="97"/>
    </row>
    <row r="1830" spans="1:23" ht="37.5" x14ac:dyDescent="0.3">
      <c r="C1830" s="144">
        <v>1</v>
      </c>
      <c r="D1830" s="63" t="s">
        <v>749</v>
      </c>
      <c r="E1830" s="144">
        <v>1988</v>
      </c>
      <c r="F1830" s="144"/>
      <c r="G1830" s="144" t="s">
        <v>34</v>
      </c>
      <c r="H1830" s="144">
        <v>3</v>
      </c>
      <c r="I1830" s="144">
        <v>2145</v>
      </c>
      <c r="J1830" s="64">
        <v>1202.5</v>
      </c>
      <c r="K1830" s="145" t="s">
        <v>42</v>
      </c>
      <c r="L1830" s="147">
        <f t="shared" ref="L1830:L1837" si="196">I1830*O1830</f>
        <v>386486.10000000003</v>
      </c>
      <c r="M1830" s="147">
        <f t="shared" ref="M1830:M1837" si="197">I1830*P1830</f>
        <v>32861.4</v>
      </c>
      <c r="N1830" s="147">
        <f t="shared" ref="N1830:N1837" si="198">L1830+M1830</f>
        <v>419347.50000000006</v>
      </c>
      <c r="O1830" s="147">
        <v>180.18</v>
      </c>
      <c r="P1830" s="147">
        <v>15.32</v>
      </c>
      <c r="Q1830" s="146"/>
      <c r="R1830" s="102"/>
      <c r="S1830" s="146" t="s">
        <v>265</v>
      </c>
      <c r="T1830" s="146" t="s">
        <v>596</v>
      </c>
      <c r="U1830" s="96" t="s">
        <v>600</v>
      </c>
      <c r="V1830" s="99"/>
      <c r="W1830" s="99"/>
    </row>
    <row r="1831" spans="1:23" ht="37.5" x14ac:dyDescent="0.3">
      <c r="C1831" s="144">
        <v>2</v>
      </c>
      <c r="D1831" s="63" t="s">
        <v>750</v>
      </c>
      <c r="E1831" s="144">
        <v>1980</v>
      </c>
      <c r="F1831" s="144"/>
      <c r="G1831" s="144" t="s">
        <v>34</v>
      </c>
      <c r="H1831" s="144">
        <v>3</v>
      </c>
      <c r="I1831" s="144">
        <v>2165.94</v>
      </c>
      <c r="J1831" s="64">
        <v>1223</v>
      </c>
      <c r="K1831" s="145" t="s">
        <v>42</v>
      </c>
      <c r="L1831" s="147">
        <f t="shared" si="196"/>
        <v>390259.06920000003</v>
      </c>
      <c r="M1831" s="147">
        <f t="shared" si="197"/>
        <v>33182.200799999999</v>
      </c>
      <c r="N1831" s="147">
        <f t="shared" si="198"/>
        <v>423441.27</v>
      </c>
      <c r="O1831" s="147">
        <v>180.18</v>
      </c>
      <c r="P1831" s="147">
        <v>15.32</v>
      </c>
      <c r="Q1831" s="146"/>
      <c r="R1831" s="102"/>
      <c r="S1831" s="146" t="s">
        <v>265</v>
      </c>
      <c r="T1831" s="146" t="s">
        <v>596</v>
      </c>
      <c r="U1831" s="96"/>
      <c r="V1831" s="99"/>
      <c r="W1831" s="99"/>
    </row>
    <row r="1832" spans="1:23" ht="37.5" x14ac:dyDescent="0.3">
      <c r="C1832" s="144">
        <v>3</v>
      </c>
      <c r="D1832" s="63" t="s">
        <v>751</v>
      </c>
      <c r="E1832" s="144">
        <v>1967</v>
      </c>
      <c r="F1832" s="144"/>
      <c r="G1832" s="144" t="s">
        <v>63</v>
      </c>
      <c r="H1832" s="144">
        <v>2</v>
      </c>
      <c r="I1832" s="144">
        <v>844</v>
      </c>
      <c r="J1832" s="64">
        <v>422.2</v>
      </c>
      <c r="K1832" s="145" t="s">
        <v>42</v>
      </c>
      <c r="L1832" s="147">
        <f t="shared" si="196"/>
        <v>105196.16</v>
      </c>
      <c r="M1832" s="147">
        <f t="shared" si="197"/>
        <v>12871</v>
      </c>
      <c r="N1832" s="147">
        <f t="shared" si="198"/>
        <v>118067.16</v>
      </c>
      <c r="O1832" s="147">
        <v>124.64</v>
      </c>
      <c r="P1832" s="147">
        <v>15.25</v>
      </c>
      <c r="Q1832" s="146"/>
      <c r="R1832" s="102"/>
      <c r="S1832" s="146" t="s">
        <v>265</v>
      </c>
      <c r="T1832" s="146" t="s">
        <v>596</v>
      </c>
      <c r="U1832" s="96" t="s">
        <v>600</v>
      </c>
      <c r="V1832" s="99"/>
      <c r="W1832" s="99"/>
    </row>
    <row r="1833" spans="1:23" ht="37.5" x14ac:dyDescent="0.3">
      <c r="C1833" s="144">
        <v>4</v>
      </c>
      <c r="D1833" s="63" t="s">
        <v>752</v>
      </c>
      <c r="E1833" s="144">
        <v>1990</v>
      </c>
      <c r="F1833" s="144"/>
      <c r="G1833" s="144" t="s">
        <v>83</v>
      </c>
      <c r="H1833" s="144">
        <v>5</v>
      </c>
      <c r="I1833" s="144">
        <v>3452.3</v>
      </c>
      <c r="J1833" s="64">
        <v>2060.1</v>
      </c>
      <c r="K1833" s="145" t="s">
        <v>42</v>
      </c>
      <c r="L1833" s="147">
        <f t="shared" si="196"/>
        <v>510284.46300000005</v>
      </c>
      <c r="M1833" s="147">
        <f t="shared" si="197"/>
        <v>51473.793000000005</v>
      </c>
      <c r="N1833" s="147">
        <f t="shared" si="198"/>
        <v>561758.25600000005</v>
      </c>
      <c r="O1833" s="147">
        <v>147.81</v>
      </c>
      <c r="P1833" s="147">
        <v>14.91</v>
      </c>
      <c r="Q1833" s="146"/>
      <c r="R1833" s="102"/>
      <c r="S1833" s="146" t="s">
        <v>265</v>
      </c>
      <c r="T1833" s="146" t="s">
        <v>596</v>
      </c>
      <c r="U1833" s="96"/>
      <c r="V1833" s="99"/>
      <c r="W1833" s="99"/>
    </row>
    <row r="1834" spans="1:23" ht="37.5" x14ac:dyDescent="0.3">
      <c r="C1834" s="144">
        <v>5</v>
      </c>
      <c r="D1834" s="63" t="s">
        <v>753</v>
      </c>
      <c r="E1834" s="144">
        <v>1991</v>
      </c>
      <c r="F1834" s="144"/>
      <c r="G1834" s="144" t="s">
        <v>83</v>
      </c>
      <c r="H1834" s="144">
        <v>5</v>
      </c>
      <c r="I1834" s="144">
        <v>3467.1</v>
      </c>
      <c r="J1834" s="64">
        <v>2056.1</v>
      </c>
      <c r="K1834" s="145" t="s">
        <v>42</v>
      </c>
      <c r="L1834" s="147">
        <f t="shared" si="196"/>
        <v>512472.05099999998</v>
      </c>
      <c r="M1834" s="147">
        <f t="shared" si="197"/>
        <v>51694.460999999996</v>
      </c>
      <c r="N1834" s="147">
        <f t="shared" si="198"/>
        <v>564166.51199999999</v>
      </c>
      <c r="O1834" s="147">
        <v>147.81</v>
      </c>
      <c r="P1834" s="147">
        <v>14.91</v>
      </c>
      <c r="Q1834" s="146"/>
      <c r="R1834" s="102"/>
      <c r="S1834" s="146" t="s">
        <v>265</v>
      </c>
      <c r="T1834" s="146" t="s">
        <v>596</v>
      </c>
      <c r="U1834" s="96"/>
      <c r="V1834" s="99"/>
      <c r="W1834" s="99"/>
    </row>
    <row r="1835" spans="1:23" ht="37.5" x14ac:dyDescent="0.3">
      <c r="C1835" s="144">
        <v>6</v>
      </c>
      <c r="D1835" s="63" t="s">
        <v>754</v>
      </c>
      <c r="E1835" s="144">
        <v>1991</v>
      </c>
      <c r="F1835" s="144"/>
      <c r="G1835" s="144" t="s">
        <v>83</v>
      </c>
      <c r="H1835" s="144">
        <v>5</v>
      </c>
      <c r="I1835" s="144">
        <v>3998.8</v>
      </c>
      <c r="J1835" s="64">
        <v>2316</v>
      </c>
      <c r="K1835" s="145" t="s">
        <v>42</v>
      </c>
      <c r="L1835" s="147">
        <f t="shared" si="196"/>
        <v>591062.62800000003</v>
      </c>
      <c r="M1835" s="147">
        <f t="shared" si="197"/>
        <v>59622.108</v>
      </c>
      <c r="N1835" s="147">
        <f t="shared" si="198"/>
        <v>650684.73600000003</v>
      </c>
      <c r="O1835" s="147">
        <v>147.81</v>
      </c>
      <c r="P1835" s="147">
        <v>14.91</v>
      </c>
      <c r="Q1835" s="146"/>
      <c r="R1835" s="102"/>
      <c r="S1835" s="146" t="s">
        <v>265</v>
      </c>
      <c r="T1835" s="146" t="s">
        <v>596</v>
      </c>
      <c r="U1835" s="96"/>
      <c r="V1835" s="99"/>
      <c r="W1835" s="99"/>
    </row>
    <row r="1836" spans="1:23" ht="37.5" x14ac:dyDescent="0.3">
      <c r="C1836" s="144">
        <v>7</v>
      </c>
      <c r="D1836" s="63" t="s">
        <v>755</v>
      </c>
      <c r="E1836" s="144">
        <v>1992</v>
      </c>
      <c r="F1836" s="144"/>
      <c r="G1836" s="144" t="s">
        <v>83</v>
      </c>
      <c r="H1836" s="144">
        <v>5</v>
      </c>
      <c r="I1836" s="144">
        <v>3494.1</v>
      </c>
      <c r="J1836" s="64">
        <v>2085.1999999999998</v>
      </c>
      <c r="K1836" s="145" t="s">
        <v>42</v>
      </c>
      <c r="L1836" s="147">
        <f t="shared" si="196"/>
        <v>516462.92099999997</v>
      </c>
      <c r="M1836" s="147">
        <f t="shared" si="197"/>
        <v>52097.031000000003</v>
      </c>
      <c r="N1836" s="147">
        <f t="shared" si="198"/>
        <v>568559.95199999993</v>
      </c>
      <c r="O1836" s="147">
        <v>147.81</v>
      </c>
      <c r="P1836" s="147">
        <v>14.91</v>
      </c>
      <c r="Q1836" s="146"/>
      <c r="R1836" s="102"/>
      <c r="S1836" s="146" t="s">
        <v>265</v>
      </c>
      <c r="T1836" s="146" t="s">
        <v>596</v>
      </c>
      <c r="U1836" s="96"/>
      <c r="V1836" s="99"/>
      <c r="W1836" s="99"/>
    </row>
    <row r="1837" spans="1:23" s="61" customFormat="1" ht="37.5" x14ac:dyDescent="0.3">
      <c r="A1837" s="133"/>
      <c r="B1837" s="1"/>
      <c r="C1837" s="144">
        <v>8</v>
      </c>
      <c r="D1837" s="63" t="s">
        <v>756</v>
      </c>
      <c r="E1837" s="144">
        <v>1993</v>
      </c>
      <c r="F1837" s="144"/>
      <c r="G1837" s="144" t="s">
        <v>83</v>
      </c>
      <c r="H1837" s="144">
        <v>5</v>
      </c>
      <c r="I1837" s="144">
        <v>5006.3</v>
      </c>
      <c r="J1837" s="64">
        <v>2934</v>
      </c>
      <c r="K1837" s="145" t="s">
        <v>42</v>
      </c>
      <c r="L1837" s="147">
        <f t="shared" si="196"/>
        <v>739981.2030000001</v>
      </c>
      <c r="M1837" s="147">
        <f t="shared" si="197"/>
        <v>74643.933000000005</v>
      </c>
      <c r="N1837" s="147">
        <f t="shared" si="198"/>
        <v>814625.13600000006</v>
      </c>
      <c r="O1837" s="147">
        <v>147.81</v>
      </c>
      <c r="P1837" s="147">
        <v>14.91</v>
      </c>
      <c r="Q1837" s="146"/>
      <c r="R1837" s="102"/>
      <c r="S1837" s="146" t="s">
        <v>265</v>
      </c>
      <c r="T1837" s="146" t="s">
        <v>596</v>
      </c>
      <c r="U1837" s="100"/>
      <c r="V1837" s="97"/>
      <c r="W1837" s="97"/>
    </row>
    <row r="1838" spans="1:23" s="61" customFormat="1" x14ac:dyDescent="0.3">
      <c r="A1838" s="133"/>
      <c r="B1838" s="1"/>
      <c r="C1838" s="32"/>
      <c r="D1838" s="62" t="s">
        <v>757</v>
      </c>
      <c r="E1838" s="32"/>
      <c r="F1838" s="32"/>
      <c r="G1838" s="32"/>
      <c r="H1838" s="32"/>
      <c r="I1838" s="32"/>
      <c r="J1838" s="27"/>
      <c r="K1838" s="25"/>
      <c r="L1838" s="30">
        <f>L1839</f>
        <v>89740.800000000003</v>
      </c>
      <c r="M1838" s="30">
        <f>M1839</f>
        <v>10980</v>
      </c>
      <c r="N1838" s="30">
        <f>N1839</f>
        <v>100720.8</v>
      </c>
      <c r="O1838" s="30"/>
      <c r="P1838" s="30"/>
      <c r="Q1838" s="24"/>
      <c r="R1838" s="47"/>
      <c r="S1838" s="146"/>
      <c r="T1838" s="146"/>
      <c r="U1838" s="101"/>
      <c r="V1838" s="97"/>
      <c r="W1838" s="97"/>
    </row>
    <row r="1839" spans="1:23" s="61" customFormat="1" ht="37.5" x14ac:dyDescent="0.3">
      <c r="A1839" s="133"/>
      <c r="B1839" s="1"/>
      <c r="C1839" s="144">
        <v>1</v>
      </c>
      <c r="D1839" s="63" t="s">
        <v>758</v>
      </c>
      <c r="E1839" s="144">
        <v>1975</v>
      </c>
      <c r="F1839" s="144"/>
      <c r="G1839" s="144" t="s">
        <v>63</v>
      </c>
      <c r="H1839" s="144">
        <v>2</v>
      </c>
      <c r="I1839" s="144">
        <v>720</v>
      </c>
      <c r="J1839" s="64">
        <v>385.4</v>
      </c>
      <c r="K1839" s="145" t="s">
        <v>42</v>
      </c>
      <c r="L1839" s="147">
        <f>I1839*O1839</f>
        <v>89740.800000000003</v>
      </c>
      <c r="M1839" s="147">
        <f>I1839*P1839</f>
        <v>10980</v>
      </c>
      <c r="N1839" s="147">
        <f>L1839+M1839</f>
        <v>100720.8</v>
      </c>
      <c r="O1839" s="147">
        <v>124.64</v>
      </c>
      <c r="P1839" s="147">
        <v>15.25</v>
      </c>
      <c r="Q1839" s="146"/>
      <c r="R1839" s="102"/>
      <c r="S1839" s="146" t="s">
        <v>265</v>
      </c>
      <c r="T1839" s="146" t="s">
        <v>596</v>
      </c>
      <c r="U1839" s="100" t="s">
        <v>589</v>
      </c>
      <c r="V1839" s="97"/>
      <c r="W1839" s="97"/>
    </row>
    <row r="1840" spans="1:23" s="61" customFormat="1" x14ac:dyDescent="0.3">
      <c r="A1840" s="133"/>
      <c r="B1840" s="1"/>
      <c r="C1840" s="32"/>
      <c r="D1840" s="62" t="s">
        <v>129</v>
      </c>
      <c r="E1840" s="32"/>
      <c r="F1840" s="32"/>
      <c r="G1840" s="32"/>
      <c r="H1840" s="32"/>
      <c r="I1840" s="32"/>
      <c r="J1840" s="27"/>
      <c r="K1840" s="25"/>
      <c r="L1840" s="30">
        <f>SUM(L1841:L1870)</f>
        <v>11854382.348899998</v>
      </c>
      <c r="M1840" s="30">
        <f t="shared" ref="M1840:N1840" si="199">SUM(M1841:M1870)</f>
        <v>729478.22060000012</v>
      </c>
      <c r="N1840" s="30">
        <f t="shared" si="199"/>
        <v>12583860.569500001</v>
      </c>
      <c r="O1840" s="30"/>
      <c r="P1840" s="30"/>
      <c r="Q1840" s="24"/>
      <c r="R1840" s="47"/>
      <c r="S1840" s="146"/>
      <c r="T1840" s="146"/>
      <c r="U1840" s="101"/>
      <c r="V1840" s="97"/>
      <c r="W1840" s="97"/>
    </row>
    <row r="1841" spans="3:23" ht="37.5" x14ac:dyDescent="0.3">
      <c r="C1841" s="144">
        <v>1</v>
      </c>
      <c r="D1841" s="63" t="s">
        <v>759</v>
      </c>
      <c r="E1841" s="144">
        <v>1959</v>
      </c>
      <c r="F1841" s="144"/>
      <c r="G1841" s="144" t="s">
        <v>374</v>
      </c>
      <c r="H1841" s="144">
        <v>2</v>
      </c>
      <c r="I1841" s="144">
        <v>727</v>
      </c>
      <c r="J1841" s="64">
        <v>394.91</v>
      </c>
      <c r="K1841" s="145" t="s">
        <v>42</v>
      </c>
      <c r="L1841" s="147">
        <f>I1841*O1841</f>
        <v>119046.25</v>
      </c>
      <c r="M1841" s="147">
        <f>I1841*P1841</f>
        <v>11050.4</v>
      </c>
      <c r="N1841" s="147">
        <f t="shared" ref="N1841:N1866" si="200">L1841+M1841</f>
        <v>130096.65</v>
      </c>
      <c r="O1841" s="147">
        <v>163.75</v>
      </c>
      <c r="P1841" s="147">
        <v>15.2</v>
      </c>
      <c r="Q1841" s="146"/>
      <c r="R1841" s="102"/>
      <c r="S1841" s="146" t="s">
        <v>265</v>
      </c>
      <c r="T1841" s="146" t="s">
        <v>596</v>
      </c>
      <c r="U1841" s="96" t="s">
        <v>600</v>
      </c>
      <c r="V1841" s="99"/>
      <c r="W1841" s="99"/>
    </row>
    <row r="1842" spans="3:23" ht="37.5" x14ac:dyDescent="0.3">
      <c r="C1842" s="144"/>
      <c r="D1842" s="63"/>
      <c r="E1842" s="144"/>
      <c r="F1842" s="144"/>
      <c r="G1842" s="144"/>
      <c r="H1842" s="144"/>
      <c r="I1842" s="144"/>
      <c r="J1842" s="64"/>
      <c r="K1842" s="145" t="s">
        <v>45</v>
      </c>
      <c r="L1842" s="147">
        <f>I1841*O1842</f>
        <v>324467.37</v>
      </c>
      <c r="M1842" s="147">
        <f>I1841*P1842</f>
        <v>13042.380000000001</v>
      </c>
      <c r="N1842" s="147">
        <f t="shared" si="200"/>
        <v>337509.75</v>
      </c>
      <c r="O1842" s="147">
        <v>446.31</v>
      </c>
      <c r="P1842" s="147">
        <v>17.940000000000001</v>
      </c>
      <c r="Q1842" s="146"/>
      <c r="R1842" s="102"/>
      <c r="S1842" s="146" t="s">
        <v>265</v>
      </c>
      <c r="T1842" s="146" t="s">
        <v>596</v>
      </c>
      <c r="U1842" s="96"/>
      <c r="V1842" s="99"/>
      <c r="W1842" s="99"/>
    </row>
    <row r="1843" spans="3:23" ht="56.25" x14ac:dyDescent="0.3">
      <c r="C1843" s="144"/>
      <c r="D1843" s="63"/>
      <c r="E1843" s="144"/>
      <c r="F1843" s="144"/>
      <c r="G1843" s="144"/>
      <c r="H1843" s="144"/>
      <c r="I1843" s="144"/>
      <c r="J1843" s="64"/>
      <c r="K1843" s="145" t="s">
        <v>35</v>
      </c>
      <c r="L1843" s="147">
        <f>I1841*O1843</f>
        <v>40879.21</v>
      </c>
      <c r="M1843" s="147">
        <f>I1841*P1843</f>
        <v>10025.33</v>
      </c>
      <c r="N1843" s="147">
        <f t="shared" si="200"/>
        <v>50904.54</v>
      </c>
      <c r="O1843" s="147">
        <v>56.23</v>
      </c>
      <c r="P1843" s="147">
        <v>13.79</v>
      </c>
      <c r="Q1843" s="146"/>
      <c r="R1843" s="102"/>
      <c r="S1843" s="146" t="s">
        <v>265</v>
      </c>
      <c r="T1843" s="146" t="s">
        <v>596</v>
      </c>
      <c r="U1843" s="96"/>
      <c r="V1843" s="99"/>
      <c r="W1843" s="99"/>
    </row>
    <row r="1844" spans="3:23" ht="37.5" x14ac:dyDescent="0.3">
      <c r="C1844" s="144"/>
      <c r="D1844" s="63"/>
      <c r="E1844" s="144"/>
      <c r="F1844" s="144"/>
      <c r="G1844" s="144"/>
      <c r="H1844" s="144"/>
      <c r="I1844" s="144"/>
      <c r="J1844" s="64"/>
      <c r="K1844" s="145" t="s">
        <v>53</v>
      </c>
      <c r="L1844" s="147">
        <f>I1841*O1844</f>
        <v>25423.19</v>
      </c>
      <c r="M1844" s="147">
        <f>I1841*P1844</f>
        <v>9690.91</v>
      </c>
      <c r="N1844" s="147">
        <f t="shared" si="200"/>
        <v>35114.1</v>
      </c>
      <c r="O1844" s="147">
        <v>34.97</v>
      </c>
      <c r="P1844" s="147">
        <v>13.33</v>
      </c>
      <c r="Q1844" s="146"/>
      <c r="R1844" s="102"/>
      <c r="S1844" s="146" t="s">
        <v>265</v>
      </c>
      <c r="T1844" s="146" t="s">
        <v>596</v>
      </c>
      <c r="U1844" s="96"/>
      <c r="V1844" s="99"/>
      <c r="W1844" s="99"/>
    </row>
    <row r="1845" spans="3:23" ht="37.5" x14ac:dyDescent="0.3">
      <c r="C1845" s="144">
        <v>2</v>
      </c>
      <c r="D1845" s="63" t="s">
        <v>760</v>
      </c>
      <c r="E1845" s="144">
        <v>1961</v>
      </c>
      <c r="F1845" s="144"/>
      <c r="G1845" s="144" t="s">
        <v>374</v>
      </c>
      <c r="H1845" s="144">
        <v>2</v>
      </c>
      <c r="I1845" s="144">
        <v>732</v>
      </c>
      <c r="J1845" s="64">
        <v>399.71</v>
      </c>
      <c r="K1845" s="145" t="s">
        <v>229</v>
      </c>
      <c r="L1845" s="147">
        <f>I1845*O1845</f>
        <v>831186</v>
      </c>
      <c r="M1845" s="147">
        <f>I1845*P1845</f>
        <v>28687.079999999998</v>
      </c>
      <c r="N1845" s="147">
        <f t="shared" si="200"/>
        <v>859873.08</v>
      </c>
      <c r="O1845" s="147">
        <v>1135.5</v>
      </c>
      <c r="P1845" s="147">
        <v>39.19</v>
      </c>
      <c r="Q1845" s="146"/>
      <c r="R1845" s="102"/>
      <c r="S1845" s="146" t="s">
        <v>265</v>
      </c>
      <c r="T1845" s="146" t="s">
        <v>596</v>
      </c>
      <c r="U1845" s="96" t="s">
        <v>600</v>
      </c>
      <c r="V1845" s="99"/>
      <c r="W1845" s="99"/>
    </row>
    <row r="1846" spans="3:23" ht="37.5" x14ac:dyDescent="0.3">
      <c r="C1846" s="144">
        <v>3</v>
      </c>
      <c r="D1846" s="63" t="s">
        <v>761</v>
      </c>
      <c r="E1846" s="144">
        <v>1984</v>
      </c>
      <c r="F1846" s="144"/>
      <c r="G1846" s="144" t="s">
        <v>34</v>
      </c>
      <c r="H1846" s="144">
        <v>3</v>
      </c>
      <c r="I1846" s="144">
        <v>2978.4</v>
      </c>
      <c r="J1846" s="64">
        <v>1316.8</v>
      </c>
      <c r="K1846" s="145" t="s">
        <v>42</v>
      </c>
      <c r="L1846" s="147">
        <f>I1846*O1846</f>
        <v>463141.2</v>
      </c>
      <c r="M1846" s="147">
        <f>I1846*P1846</f>
        <v>44586.648000000001</v>
      </c>
      <c r="N1846" s="147">
        <f t="shared" si="200"/>
        <v>507727.848</v>
      </c>
      <c r="O1846" s="147">
        <v>155.5</v>
      </c>
      <c r="P1846" s="147">
        <v>14.97</v>
      </c>
      <c r="Q1846" s="146"/>
      <c r="R1846" s="102"/>
      <c r="S1846" s="146" t="s">
        <v>265</v>
      </c>
      <c r="T1846" s="146" t="s">
        <v>596</v>
      </c>
      <c r="U1846" s="96" t="s">
        <v>600</v>
      </c>
      <c r="V1846" s="99"/>
      <c r="W1846" s="99"/>
    </row>
    <row r="1847" spans="3:23" ht="37.5" x14ac:dyDescent="0.3">
      <c r="C1847" s="144">
        <v>4</v>
      </c>
      <c r="D1847" s="63" t="s">
        <v>762</v>
      </c>
      <c r="E1847" s="144">
        <v>1975</v>
      </c>
      <c r="F1847" s="144"/>
      <c r="G1847" s="144" t="s">
        <v>63</v>
      </c>
      <c r="H1847" s="144">
        <v>2</v>
      </c>
      <c r="I1847" s="144">
        <v>923.16</v>
      </c>
      <c r="J1847" s="64">
        <v>537.20000000000005</v>
      </c>
      <c r="K1847" s="145" t="s">
        <v>42</v>
      </c>
      <c r="L1847" s="147">
        <f>I1847*O1847</f>
        <v>154629.29999999999</v>
      </c>
      <c r="M1847" s="147">
        <f>I1847*P1847</f>
        <v>14087.4216</v>
      </c>
      <c r="N1847" s="147">
        <f t="shared" si="200"/>
        <v>168716.72159999999</v>
      </c>
      <c r="O1847" s="147">
        <v>167.5</v>
      </c>
      <c r="P1847" s="147">
        <v>15.26</v>
      </c>
      <c r="Q1847" s="146"/>
      <c r="R1847" s="102"/>
      <c r="S1847" s="146" t="s">
        <v>265</v>
      </c>
      <c r="T1847" s="146" t="s">
        <v>596</v>
      </c>
      <c r="U1847" s="96" t="s">
        <v>600</v>
      </c>
      <c r="V1847" s="99"/>
      <c r="W1847" s="99"/>
    </row>
    <row r="1848" spans="3:23" ht="37.5" x14ac:dyDescent="0.3">
      <c r="C1848" s="144">
        <v>5</v>
      </c>
      <c r="D1848" s="63" t="s">
        <v>763</v>
      </c>
      <c r="E1848" s="144">
        <v>1975</v>
      </c>
      <c r="F1848" s="144"/>
      <c r="G1848" s="144" t="s">
        <v>63</v>
      </c>
      <c r="H1848" s="144">
        <v>2</v>
      </c>
      <c r="I1848" s="144">
        <v>923.16</v>
      </c>
      <c r="J1848" s="64">
        <v>497.1</v>
      </c>
      <c r="K1848" s="145" t="s">
        <v>42</v>
      </c>
      <c r="L1848" s="147">
        <f>I1848*O1848</f>
        <v>154629.29999999999</v>
      </c>
      <c r="M1848" s="147">
        <f>I1848*P1848</f>
        <v>14087.4216</v>
      </c>
      <c r="N1848" s="147">
        <f t="shared" si="200"/>
        <v>168716.72159999999</v>
      </c>
      <c r="O1848" s="147">
        <v>167.5</v>
      </c>
      <c r="P1848" s="147">
        <v>15.26</v>
      </c>
      <c r="Q1848" s="146"/>
      <c r="R1848" s="102"/>
      <c r="S1848" s="146" t="s">
        <v>265</v>
      </c>
      <c r="T1848" s="146" t="s">
        <v>596</v>
      </c>
      <c r="U1848" s="96" t="s">
        <v>600</v>
      </c>
      <c r="V1848" s="99"/>
      <c r="W1848" s="99"/>
    </row>
    <row r="1849" spans="3:23" ht="37.5" x14ac:dyDescent="0.3">
      <c r="C1849" s="144">
        <v>6</v>
      </c>
      <c r="D1849" s="63" t="s">
        <v>764</v>
      </c>
      <c r="E1849" s="144">
        <v>1972</v>
      </c>
      <c r="F1849" s="144"/>
      <c r="G1849" s="144" t="s">
        <v>63</v>
      </c>
      <c r="H1849" s="144">
        <v>2</v>
      </c>
      <c r="I1849" s="144">
        <v>923.14</v>
      </c>
      <c r="J1849" s="64">
        <v>507.1</v>
      </c>
      <c r="K1849" s="145" t="s">
        <v>42</v>
      </c>
      <c r="L1849" s="147">
        <f>I1849*O1849</f>
        <v>154625.95000000001</v>
      </c>
      <c r="M1849" s="147">
        <f>I1849*P1849</f>
        <v>14087.116399999999</v>
      </c>
      <c r="N1849" s="147">
        <f t="shared" si="200"/>
        <v>168713.06640000001</v>
      </c>
      <c r="O1849" s="147">
        <v>167.5</v>
      </c>
      <c r="P1849" s="147">
        <v>15.26</v>
      </c>
      <c r="Q1849" s="146"/>
      <c r="R1849" s="102"/>
      <c r="S1849" s="146" t="s">
        <v>265</v>
      </c>
      <c r="T1849" s="146" t="s">
        <v>596</v>
      </c>
      <c r="U1849" s="96" t="s">
        <v>600</v>
      </c>
      <c r="V1849" s="99"/>
      <c r="W1849" s="99"/>
    </row>
    <row r="1850" spans="3:23" x14ac:dyDescent="0.3">
      <c r="C1850" s="144"/>
      <c r="D1850" s="63"/>
      <c r="E1850" s="144"/>
      <c r="F1850" s="144"/>
      <c r="G1850" s="144"/>
      <c r="H1850" s="144"/>
      <c r="I1850" s="144"/>
      <c r="J1850" s="64"/>
      <c r="K1850" s="145" t="s">
        <v>229</v>
      </c>
      <c r="L1850" s="147">
        <f>I1849*O1850</f>
        <v>1018721.9155999999</v>
      </c>
      <c r="M1850" s="147">
        <f>I1849*P1850</f>
        <v>32789.932800000002</v>
      </c>
      <c r="N1850" s="147">
        <f t="shared" si="200"/>
        <v>1051511.8484</v>
      </c>
      <c r="O1850" s="147">
        <v>1103.54</v>
      </c>
      <c r="P1850" s="147">
        <v>35.520000000000003</v>
      </c>
      <c r="Q1850" s="146"/>
      <c r="R1850" s="102"/>
      <c r="S1850" s="146" t="s">
        <v>265</v>
      </c>
      <c r="T1850" s="146" t="s">
        <v>596</v>
      </c>
      <c r="U1850" s="96"/>
      <c r="V1850" s="99"/>
      <c r="W1850" s="99"/>
    </row>
    <row r="1851" spans="3:23" ht="37.5" x14ac:dyDescent="0.3">
      <c r="C1851" s="144">
        <v>7</v>
      </c>
      <c r="D1851" s="63" t="s">
        <v>765</v>
      </c>
      <c r="E1851" s="144">
        <v>1973</v>
      </c>
      <c r="F1851" s="144"/>
      <c r="G1851" s="144" t="s">
        <v>63</v>
      </c>
      <c r="H1851" s="144">
        <v>2</v>
      </c>
      <c r="I1851" s="144">
        <v>923.16</v>
      </c>
      <c r="J1851" s="64">
        <v>493.3</v>
      </c>
      <c r="K1851" s="145" t="s">
        <v>42</v>
      </c>
      <c r="L1851" s="147">
        <f>I1851*O1851</f>
        <v>154629.29999999999</v>
      </c>
      <c r="M1851" s="147">
        <f>I1851*P1851</f>
        <v>14087.4216</v>
      </c>
      <c r="N1851" s="147">
        <f t="shared" si="200"/>
        <v>168716.72159999999</v>
      </c>
      <c r="O1851" s="147">
        <v>167.5</v>
      </c>
      <c r="P1851" s="147">
        <v>15.26</v>
      </c>
      <c r="Q1851" s="146"/>
      <c r="R1851" s="102"/>
      <c r="S1851" s="146" t="s">
        <v>265</v>
      </c>
      <c r="T1851" s="146" t="s">
        <v>596</v>
      </c>
      <c r="U1851" s="96" t="s">
        <v>600</v>
      </c>
      <c r="V1851" s="99"/>
      <c r="W1851" s="99"/>
    </row>
    <row r="1852" spans="3:23" x14ac:dyDescent="0.3">
      <c r="C1852" s="144"/>
      <c r="D1852" s="63"/>
      <c r="E1852" s="144"/>
      <c r="F1852" s="144"/>
      <c r="G1852" s="144"/>
      <c r="H1852" s="144"/>
      <c r="I1852" s="144"/>
      <c r="J1852" s="64"/>
      <c r="K1852" s="145" t="s">
        <v>229</v>
      </c>
      <c r="L1852" s="147">
        <f>I1851*O1852</f>
        <v>1018743.9863999999</v>
      </c>
      <c r="M1852" s="147">
        <f>I1851*P1852</f>
        <v>32790.643199999999</v>
      </c>
      <c r="N1852" s="147">
        <f t="shared" si="200"/>
        <v>1051534.6295999999</v>
      </c>
      <c r="O1852" s="147">
        <v>1103.54</v>
      </c>
      <c r="P1852" s="147">
        <v>35.520000000000003</v>
      </c>
      <c r="Q1852" s="146"/>
      <c r="R1852" s="102"/>
      <c r="S1852" s="146" t="s">
        <v>265</v>
      </c>
      <c r="T1852" s="146" t="s">
        <v>596</v>
      </c>
      <c r="U1852" s="96"/>
      <c r="V1852" s="99"/>
      <c r="W1852" s="99"/>
    </row>
    <row r="1853" spans="3:23" ht="37.5" x14ac:dyDescent="0.3">
      <c r="C1853" s="144">
        <v>8</v>
      </c>
      <c r="D1853" s="63" t="s">
        <v>766</v>
      </c>
      <c r="E1853" s="144">
        <v>1958</v>
      </c>
      <c r="F1853" s="144"/>
      <c r="G1853" s="144" t="s">
        <v>63</v>
      </c>
      <c r="H1853" s="144">
        <v>2</v>
      </c>
      <c r="I1853" s="144">
        <v>724.59</v>
      </c>
      <c r="J1853" s="64">
        <v>370.01</v>
      </c>
      <c r="K1853" s="145" t="s">
        <v>42</v>
      </c>
      <c r="L1853" s="147">
        <f>I1853*O1853</f>
        <v>121339.8414</v>
      </c>
      <c r="M1853" s="147">
        <f>I1853*P1853</f>
        <v>11057.243400000001</v>
      </c>
      <c r="N1853" s="147">
        <f t="shared" si="200"/>
        <v>132397.08480000001</v>
      </c>
      <c r="O1853" s="147">
        <v>167.46</v>
      </c>
      <c r="P1853" s="147">
        <v>15.26</v>
      </c>
      <c r="Q1853" s="146"/>
      <c r="R1853" s="102"/>
      <c r="S1853" s="146" t="s">
        <v>265</v>
      </c>
      <c r="T1853" s="146" t="s">
        <v>596</v>
      </c>
      <c r="U1853" s="96" t="s">
        <v>600</v>
      </c>
      <c r="V1853" s="99"/>
      <c r="W1853" s="99"/>
    </row>
    <row r="1854" spans="3:23" ht="37.5" x14ac:dyDescent="0.3">
      <c r="C1854" s="144"/>
      <c r="D1854" s="63"/>
      <c r="E1854" s="144"/>
      <c r="F1854" s="144"/>
      <c r="G1854" s="144"/>
      <c r="H1854" s="144"/>
      <c r="I1854" s="144"/>
      <c r="J1854" s="64"/>
      <c r="K1854" s="145" t="s">
        <v>45</v>
      </c>
      <c r="L1854" s="147">
        <f>I1853*O1854</f>
        <v>310240.45440000005</v>
      </c>
      <c r="M1854" s="147">
        <f>I1853*P1854</f>
        <v>12716.5545</v>
      </c>
      <c r="N1854" s="147">
        <f t="shared" si="200"/>
        <v>322957.00890000007</v>
      </c>
      <c r="O1854" s="147">
        <v>428.16</v>
      </c>
      <c r="P1854" s="147">
        <v>17.55</v>
      </c>
      <c r="Q1854" s="146"/>
      <c r="R1854" s="102"/>
      <c r="S1854" s="146" t="s">
        <v>265</v>
      </c>
      <c r="T1854" s="146" t="s">
        <v>596</v>
      </c>
      <c r="U1854" s="96"/>
      <c r="V1854" s="99"/>
      <c r="W1854" s="99"/>
    </row>
    <row r="1855" spans="3:23" x14ac:dyDescent="0.3">
      <c r="C1855" s="144"/>
      <c r="D1855" s="63"/>
      <c r="E1855" s="144"/>
      <c r="F1855" s="144"/>
      <c r="G1855" s="144"/>
      <c r="H1855" s="144"/>
      <c r="I1855" s="144"/>
      <c r="J1855" s="64"/>
      <c r="K1855" s="145" t="s">
        <v>229</v>
      </c>
      <c r="L1855" s="147">
        <f>I1853*O1855</f>
        <v>807294.70260000008</v>
      </c>
      <c r="M1855" s="147">
        <f>I1853*P1855</f>
        <v>25737.436800000003</v>
      </c>
      <c r="N1855" s="147">
        <f t="shared" si="200"/>
        <v>833032.1394000001</v>
      </c>
      <c r="O1855" s="147">
        <v>1114.1400000000001</v>
      </c>
      <c r="P1855" s="147">
        <v>35.520000000000003</v>
      </c>
      <c r="Q1855" s="146"/>
      <c r="R1855" s="102"/>
      <c r="S1855" s="146" t="s">
        <v>265</v>
      </c>
      <c r="T1855" s="146" t="s">
        <v>596</v>
      </c>
      <c r="U1855" s="96"/>
      <c r="V1855" s="99"/>
      <c r="W1855" s="99"/>
    </row>
    <row r="1856" spans="3:23" ht="37.5" x14ac:dyDescent="0.3">
      <c r="C1856" s="144">
        <v>9</v>
      </c>
      <c r="D1856" s="63" t="s">
        <v>767</v>
      </c>
      <c r="E1856" s="144">
        <v>1982</v>
      </c>
      <c r="F1856" s="144"/>
      <c r="G1856" s="144" t="s">
        <v>63</v>
      </c>
      <c r="H1856" s="144">
        <v>2</v>
      </c>
      <c r="I1856" s="144">
        <v>976.6</v>
      </c>
      <c r="J1856" s="64">
        <v>624.6</v>
      </c>
      <c r="K1856" s="145" t="s">
        <v>42</v>
      </c>
      <c r="L1856" s="147">
        <f>I1856*O1856</f>
        <v>152564.45199999999</v>
      </c>
      <c r="M1856" s="147">
        <f>I1856*P1856</f>
        <v>14902.915999999999</v>
      </c>
      <c r="N1856" s="147">
        <f t="shared" si="200"/>
        <v>167467.36799999999</v>
      </c>
      <c r="O1856" s="147">
        <v>156.22</v>
      </c>
      <c r="P1856" s="147">
        <v>15.26</v>
      </c>
      <c r="Q1856" s="146"/>
      <c r="R1856" s="102"/>
      <c r="S1856" s="146" t="s">
        <v>265</v>
      </c>
      <c r="T1856" s="146" t="s">
        <v>596</v>
      </c>
      <c r="U1856" s="96" t="s">
        <v>600</v>
      </c>
      <c r="V1856" s="99"/>
      <c r="W1856" s="99"/>
    </row>
    <row r="1857" spans="1:23" ht="37.5" x14ac:dyDescent="0.3">
      <c r="C1857" s="144">
        <v>10</v>
      </c>
      <c r="D1857" s="63" t="s">
        <v>768</v>
      </c>
      <c r="E1857" s="144">
        <v>1973</v>
      </c>
      <c r="F1857" s="144"/>
      <c r="G1857" s="144" t="s">
        <v>34</v>
      </c>
      <c r="H1857" s="144">
        <v>2</v>
      </c>
      <c r="I1857" s="144">
        <v>1394</v>
      </c>
      <c r="J1857" s="64">
        <v>654.1</v>
      </c>
      <c r="K1857" s="145" t="s">
        <v>42</v>
      </c>
      <c r="L1857" s="147">
        <f>I1857*O1857</f>
        <v>169719.5</v>
      </c>
      <c r="M1857" s="147">
        <f>I1857*P1857</f>
        <v>21174.86</v>
      </c>
      <c r="N1857" s="147">
        <f t="shared" si="200"/>
        <v>190894.36</v>
      </c>
      <c r="O1857" s="147">
        <v>121.75</v>
      </c>
      <c r="P1857" s="147">
        <v>15.19</v>
      </c>
      <c r="Q1857" s="146"/>
      <c r="R1857" s="102"/>
      <c r="S1857" s="146" t="s">
        <v>265</v>
      </c>
      <c r="T1857" s="146" t="s">
        <v>596</v>
      </c>
      <c r="U1857" s="96" t="s">
        <v>600</v>
      </c>
      <c r="V1857" s="99"/>
      <c r="W1857" s="99"/>
    </row>
    <row r="1858" spans="1:23" x14ac:dyDescent="0.3">
      <c r="C1858" s="144"/>
      <c r="D1858" s="63"/>
      <c r="E1858" s="144"/>
      <c r="F1858" s="144"/>
      <c r="G1858" s="144"/>
      <c r="H1858" s="144"/>
      <c r="I1858" s="144"/>
      <c r="J1858" s="64"/>
      <c r="K1858" s="145" t="s">
        <v>229</v>
      </c>
      <c r="L1858" s="147">
        <f>I1857*O1858</f>
        <v>1234888.8400000001</v>
      </c>
      <c r="M1858" s="147">
        <f>I1857*P1858</f>
        <v>26430.240000000002</v>
      </c>
      <c r="N1858" s="147">
        <f t="shared" si="200"/>
        <v>1261319.08</v>
      </c>
      <c r="O1858" s="147">
        <v>885.86</v>
      </c>
      <c r="P1858" s="147">
        <v>18.96</v>
      </c>
      <c r="Q1858" s="146"/>
      <c r="R1858" s="102"/>
      <c r="S1858" s="146" t="s">
        <v>265</v>
      </c>
      <c r="T1858" s="146" t="s">
        <v>596</v>
      </c>
      <c r="U1858" s="96"/>
      <c r="V1858" s="99"/>
      <c r="W1858" s="99"/>
    </row>
    <row r="1859" spans="1:23" ht="37.5" x14ac:dyDescent="0.3">
      <c r="C1859" s="144">
        <v>11</v>
      </c>
      <c r="D1859" s="63" t="s">
        <v>769</v>
      </c>
      <c r="E1859" s="144">
        <v>1961</v>
      </c>
      <c r="F1859" s="144"/>
      <c r="G1859" s="144" t="s">
        <v>34</v>
      </c>
      <c r="H1859" s="144">
        <v>2</v>
      </c>
      <c r="I1859" s="144">
        <v>564</v>
      </c>
      <c r="J1859" s="64">
        <v>376</v>
      </c>
      <c r="K1859" s="145" t="s">
        <v>42</v>
      </c>
      <c r="L1859" s="147">
        <f>I1859*O1859</f>
        <v>68667</v>
      </c>
      <c r="M1859" s="147">
        <f>I1859*P1859</f>
        <v>8567.16</v>
      </c>
      <c r="N1859" s="147">
        <f t="shared" si="200"/>
        <v>77234.16</v>
      </c>
      <c r="O1859" s="147">
        <v>121.75</v>
      </c>
      <c r="P1859" s="147">
        <v>15.19</v>
      </c>
      <c r="Q1859" s="146"/>
      <c r="R1859" s="102"/>
      <c r="S1859" s="146" t="s">
        <v>265</v>
      </c>
      <c r="T1859" s="146" t="s">
        <v>596</v>
      </c>
      <c r="U1859" s="96" t="s">
        <v>600</v>
      </c>
      <c r="V1859" s="99"/>
      <c r="W1859" s="99"/>
    </row>
    <row r="1860" spans="1:23" x14ac:dyDescent="0.3">
      <c r="C1860" s="144"/>
      <c r="D1860" s="63"/>
      <c r="E1860" s="144"/>
      <c r="F1860" s="144"/>
      <c r="G1860" s="144"/>
      <c r="H1860" s="144"/>
      <c r="I1860" s="144"/>
      <c r="J1860" s="64"/>
      <c r="K1860" s="145" t="s">
        <v>229</v>
      </c>
      <c r="L1860" s="147">
        <f>I1859*O1860</f>
        <v>499625.04</v>
      </c>
      <c r="M1860" s="147">
        <f>I1859*P1860</f>
        <v>10693.44</v>
      </c>
      <c r="N1860" s="147">
        <f t="shared" si="200"/>
        <v>510318.48</v>
      </c>
      <c r="O1860" s="147">
        <v>885.86</v>
      </c>
      <c r="P1860" s="147">
        <v>18.96</v>
      </c>
      <c r="Q1860" s="146"/>
      <c r="R1860" s="102"/>
      <c r="S1860" s="146" t="s">
        <v>265</v>
      </c>
      <c r="T1860" s="146" t="s">
        <v>596</v>
      </c>
      <c r="U1860" s="96"/>
      <c r="V1860" s="99"/>
      <c r="W1860" s="99"/>
    </row>
    <row r="1861" spans="1:23" ht="37.5" x14ac:dyDescent="0.3">
      <c r="C1861" s="144">
        <v>12</v>
      </c>
      <c r="D1861" s="63" t="s">
        <v>770</v>
      </c>
      <c r="E1861" s="144">
        <v>1961</v>
      </c>
      <c r="F1861" s="144"/>
      <c r="G1861" s="144" t="s">
        <v>34</v>
      </c>
      <c r="H1861" s="144">
        <v>2</v>
      </c>
      <c r="I1861" s="144">
        <v>544.65</v>
      </c>
      <c r="J1861" s="64">
        <v>363.1</v>
      </c>
      <c r="K1861" s="145" t="s">
        <v>42</v>
      </c>
      <c r="L1861" s="147">
        <f>I1861*O1861</f>
        <v>66311.137499999997</v>
      </c>
      <c r="M1861" s="147">
        <f>I1861*P1861</f>
        <v>8273.2335000000003</v>
      </c>
      <c r="N1861" s="147">
        <f t="shared" si="200"/>
        <v>74584.370999999999</v>
      </c>
      <c r="O1861" s="147">
        <v>121.75</v>
      </c>
      <c r="P1861" s="147">
        <v>15.19</v>
      </c>
      <c r="Q1861" s="146"/>
      <c r="R1861" s="102"/>
      <c r="S1861" s="146" t="s">
        <v>265</v>
      </c>
      <c r="T1861" s="146" t="s">
        <v>596</v>
      </c>
      <c r="U1861" s="96" t="s">
        <v>600</v>
      </c>
      <c r="V1861" s="99"/>
      <c r="W1861" s="99"/>
    </row>
    <row r="1862" spans="1:23" x14ac:dyDescent="0.3">
      <c r="C1862" s="144"/>
      <c r="D1862" s="63"/>
      <c r="E1862" s="144"/>
      <c r="F1862" s="144"/>
      <c r="G1862" s="144"/>
      <c r="H1862" s="144"/>
      <c r="I1862" s="144"/>
      <c r="J1862" s="64"/>
      <c r="K1862" s="145" t="s">
        <v>229</v>
      </c>
      <c r="L1862" s="147">
        <f>I1861*O1862</f>
        <v>482483.64899999998</v>
      </c>
      <c r="M1862" s="147">
        <f>I1861*P1862</f>
        <v>10326.564</v>
      </c>
      <c r="N1862" s="147">
        <f t="shared" si="200"/>
        <v>492810.21299999999</v>
      </c>
      <c r="O1862" s="147">
        <v>885.86</v>
      </c>
      <c r="P1862" s="147">
        <v>18.96</v>
      </c>
      <c r="Q1862" s="146"/>
      <c r="R1862" s="102"/>
      <c r="S1862" s="146" t="s">
        <v>265</v>
      </c>
      <c r="T1862" s="146" t="s">
        <v>596</v>
      </c>
      <c r="U1862" s="96"/>
      <c r="V1862" s="99"/>
      <c r="W1862" s="99"/>
    </row>
    <row r="1863" spans="1:23" ht="37.5" x14ac:dyDescent="0.3">
      <c r="C1863" s="144">
        <v>13</v>
      </c>
      <c r="D1863" s="63" t="s">
        <v>771</v>
      </c>
      <c r="E1863" s="144">
        <v>1989</v>
      </c>
      <c r="F1863" s="144"/>
      <c r="G1863" s="144" t="s">
        <v>34</v>
      </c>
      <c r="H1863" s="144">
        <v>2</v>
      </c>
      <c r="I1863" s="144">
        <v>7661.62</v>
      </c>
      <c r="J1863" s="64">
        <v>3830.81</v>
      </c>
      <c r="K1863" s="145" t="s">
        <v>42</v>
      </c>
      <c r="L1863" s="147">
        <f t="shared" ref="L1863:L1870" si="201">I1863*O1863</f>
        <v>1191381.9099999999</v>
      </c>
      <c r="M1863" s="147">
        <f t="shared" ref="M1863:M1870" si="202">I1863*P1863</f>
        <v>114694.45140000001</v>
      </c>
      <c r="N1863" s="147">
        <f t="shared" si="200"/>
        <v>1306076.3613999998</v>
      </c>
      <c r="O1863" s="147">
        <v>155.5</v>
      </c>
      <c r="P1863" s="147">
        <v>14.97</v>
      </c>
      <c r="Q1863" s="146"/>
      <c r="R1863" s="102"/>
      <c r="S1863" s="146" t="s">
        <v>265</v>
      </c>
      <c r="T1863" s="146" t="s">
        <v>596</v>
      </c>
      <c r="U1863" s="96" t="s">
        <v>589</v>
      </c>
      <c r="V1863" s="99"/>
      <c r="W1863" s="99"/>
    </row>
    <row r="1864" spans="1:23" ht="37.5" x14ac:dyDescent="0.3">
      <c r="C1864" s="144">
        <v>14</v>
      </c>
      <c r="D1864" s="63" t="s">
        <v>772</v>
      </c>
      <c r="E1864" s="144">
        <v>1988</v>
      </c>
      <c r="F1864" s="144"/>
      <c r="G1864" s="144" t="s">
        <v>34</v>
      </c>
      <c r="H1864" s="144">
        <v>2</v>
      </c>
      <c r="I1864" s="144">
        <v>2257.8000000000002</v>
      </c>
      <c r="J1864" s="64">
        <v>893.4</v>
      </c>
      <c r="K1864" s="145" t="s">
        <v>42</v>
      </c>
      <c r="L1864" s="147">
        <f t="shared" si="201"/>
        <v>346211.05200000003</v>
      </c>
      <c r="M1864" s="147">
        <f t="shared" si="202"/>
        <v>34318.559999999998</v>
      </c>
      <c r="N1864" s="147">
        <f t="shared" si="200"/>
        <v>380529.61200000002</v>
      </c>
      <c r="O1864" s="147">
        <v>153.34</v>
      </c>
      <c r="P1864" s="147">
        <v>15.2</v>
      </c>
      <c r="Q1864" s="146"/>
      <c r="R1864" s="102"/>
      <c r="S1864" s="146" t="s">
        <v>265</v>
      </c>
      <c r="T1864" s="146" t="s">
        <v>596</v>
      </c>
      <c r="U1864" s="96"/>
      <c r="V1864" s="99"/>
      <c r="W1864" s="99"/>
    </row>
    <row r="1865" spans="1:23" ht="37.5" x14ac:dyDescent="0.3">
      <c r="C1865" s="144">
        <v>15</v>
      </c>
      <c r="D1865" s="63" t="s">
        <v>773</v>
      </c>
      <c r="E1865" s="144">
        <v>1989</v>
      </c>
      <c r="F1865" s="144"/>
      <c r="G1865" s="144" t="s">
        <v>34</v>
      </c>
      <c r="H1865" s="144">
        <v>3</v>
      </c>
      <c r="I1865" s="144">
        <v>2436.14</v>
      </c>
      <c r="J1865" s="64">
        <v>1262.9000000000001</v>
      </c>
      <c r="K1865" s="145" t="s">
        <v>42</v>
      </c>
      <c r="L1865" s="147">
        <f t="shared" si="201"/>
        <v>378819.76999999996</v>
      </c>
      <c r="M1865" s="147">
        <f t="shared" si="202"/>
        <v>36469.015800000001</v>
      </c>
      <c r="N1865" s="147">
        <f t="shared" si="200"/>
        <v>415288.78579999995</v>
      </c>
      <c r="O1865" s="147">
        <v>155.5</v>
      </c>
      <c r="P1865" s="147">
        <v>14.97</v>
      </c>
      <c r="Q1865" s="146"/>
      <c r="R1865" s="102"/>
      <c r="S1865" s="146" t="s">
        <v>265</v>
      </c>
      <c r="T1865" s="146" t="s">
        <v>596</v>
      </c>
      <c r="U1865" s="96"/>
      <c r="V1865" s="99"/>
      <c r="W1865" s="99"/>
    </row>
    <row r="1866" spans="1:23" s="61" customFormat="1" ht="37.5" x14ac:dyDescent="0.3">
      <c r="A1866" s="133"/>
      <c r="B1866" s="1"/>
      <c r="C1866" s="144">
        <v>16</v>
      </c>
      <c r="D1866" s="63" t="s">
        <v>774</v>
      </c>
      <c r="E1866" s="144">
        <v>1984</v>
      </c>
      <c r="F1866" s="144"/>
      <c r="G1866" s="144" t="s">
        <v>34</v>
      </c>
      <c r="H1866" s="144">
        <v>2</v>
      </c>
      <c r="I1866" s="144">
        <v>2143.8000000000002</v>
      </c>
      <c r="J1866" s="64">
        <v>859</v>
      </c>
      <c r="K1866" s="145" t="s">
        <v>42</v>
      </c>
      <c r="L1866" s="147">
        <f t="shared" si="201"/>
        <v>328730.29200000002</v>
      </c>
      <c r="M1866" s="147">
        <f t="shared" si="202"/>
        <v>32585.760000000002</v>
      </c>
      <c r="N1866" s="147">
        <f t="shared" si="200"/>
        <v>361316.05200000003</v>
      </c>
      <c r="O1866" s="147">
        <v>153.34</v>
      </c>
      <c r="P1866" s="147">
        <v>15.2</v>
      </c>
      <c r="Q1866" s="146"/>
      <c r="R1866" s="102"/>
      <c r="S1866" s="146" t="s">
        <v>265</v>
      </c>
      <c r="T1866" s="146" t="s">
        <v>596</v>
      </c>
      <c r="U1866" s="100"/>
      <c r="V1866" s="97"/>
      <c r="W1866" s="97"/>
    </row>
    <row r="1867" spans="1:23" ht="37.5" x14ac:dyDescent="0.3">
      <c r="C1867" s="144">
        <v>17</v>
      </c>
      <c r="D1867" s="63" t="s">
        <v>775</v>
      </c>
      <c r="E1867" s="144">
        <v>1977</v>
      </c>
      <c r="F1867" s="144"/>
      <c r="G1867" s="144" t="s">
        <v>34</v>
      </c>
      <c r="H1867" s="144">
        <v>2</v>
      </c>
      <c r="I1867" s="142">
        <v>1679.8</v>
      </c>
      <c r="J1867" s="144">
        <v>719.8</v>
      </c>
      <c r="K1867" s="67" t="s">
        <v>42</v>
      </c>
      <c r="L1867" s="142">
        <f t="shared" si="201"/>
        <v>257580.53200000001</v>
      </c>
      <c r="M1867" s="147">
        <f t="shared" si="202"/>
        <v>25532.959999999999</v>
      </c>
      <c r="N1867" s="147">
        <f>L1867+M1867</f>
        <v>283113.49200000003</v>
      </c>
      <c r="O1867" s="147">
        <v>153.34</v>
      </c>
      <c r="P1867" s="147">
        <v>15.2</v>
      </c>
      <c r="Q1867" s="30"/>
      <c r="R1867" s="147"/>
      <c r="S1867" s="170" t="s">
        <v>265</v>
      </c>
      <c r="T1867" s="170" t="s">
        <v>596</v>
      </c>
    </row>
    <row r="1868" spans="1:23" ht="37.5" x14ac:dyDescent="0.3">
      <c r="C1868" s="144">
        <v>18</v>
      </c>
      <c r="D1868" s="63" t="s">
        <v>776</v>
      </c>
      <c r="E1868" s="144">
        <v>1981</v>
      </c>
      <c r="F1868" s="144"/>
      <c r="G1868" s="144" t="s">
        <v>34</v>
      </c>
      <c r="H1868" s="144">
        <v>2</v>
      </c>
      <c r="I1868" s="142">
        <v>2127.8000000000002</v>
      </c>
      <c r="J1868" s="144">
        <v>879.8</v>
      </c>
      <c r="K1868" s="67" t="s">
        <v>42</v>
      </c>
      <c r="L1868" s="142">
        <f t="shared" si="201"/>
        <v>326276.85200000001</v>
      </c>
      <c r="M1868" s="147">
        <f t="shared" si="202"/>
        <v>32342.560000000001</v>
      </c>
      <c r="N1868" s="147">
        <f>L1868+M1868</f>
        <v>358619.41200000001</v>
      </c>
      <c r="O1868" s="147">
        <v>153.34</v>
      </c>
      <c r="P1868" s="147">
        <v>15.2</v>
      </c>
      <c r="Q1868" s="30"/>
      <c r="R1868" s="147"/>
      <c r="S1868" s="170" t="s">
        <v>265</v>
      </c>
      <c r="T1868" s="170" t="s">
        <v>596</v>
      </c>
    </row>
    <row r="1869" spans="1:23" ht="37.5" x14ac:dyDescent="0.3">
      <c r="C1869" s="144">
        <v>19</v>
      </c>
      <c r="D1869" s="63" t="s">
        <v>777</v>
      </c>
      <c r="E1869" s="144">
        <v>1979</v>
      </c>
      <c r="F1869" s="144"/>
      <c r="G1869" s="144" t="s">
        <v>34</v>
      </c>
      <c r="H1869" s="144">
        <v>2</v>
      </c>
      <c r="I1869" s="142">
        <v>2127.3000000000002</v>
      </c>
      <c r="J1869" s="144">
        <v>879.3</v>
      </c>
      <c r="K1869" s="67" t="s">
        <v>42</v>
      </c>
      <c r="L1869" s="142">
        <f t="shared" si="201"/>
        <v>326200.18200000003</v>
      </c>
      <c r="M1869" s="147">
        <f t="shared" si="202"/>
        <v>32334.960000000003</v>
      </c>
      <c r="N1869" s="147">
        <f>L1869+M1869</f>
        <v>358535.14200000005</v>
      </c>
      <c r="O1869" s="147">
        <v>153.34</v>
      </c>
      <c r="P1869" s="147">
        <v>15.2</v>
      </c>
      <c r="Q1869" s="30"/>
      <c r="R1869" s="147"/>
      <c r="S1869" s="170" t="s">
        <v>265</v>
      </c>
      <c r="T1869" s="170" t="s">
        <v>596</v>
      </c>
    </row>
    <row r="1870" spans="1:23" ht="37.5" x14ac:dyDescent="0.3">
      <c r="C1870" s="144">
        <v>20</v>
      </c>
      <c r="D1870" s="63" t="s">
        <v>778</v>
      </c>
      <c r="E1870" s="144">
        <v>1978</v>
      </c>
      <c r="F1870" s="144"/>
      <c r="G1870" s="144" t="s">
        <v>34</v>
      </c>
      <c r="H1870" s="144">
        <v>2</v>
      </c>
      <c r="I1870" s="142">
        <v>2125.5</v>
      </c>
      <c r="J1870" s="144">
        <v>877.5</v>
      </c>
      <c r="K1870" s="67" t="s">
        <v>42</v>
      </c>
      <c r="L1870" s="142">
        <f t="shared" si="201"/>
        <v>325924.17</v>
      </c>
      <c r="M1870" s="147">
        <f t="shared" si="202"/>
        <v>32307.599999999999</v>
      </c>
      <c r="N1870" s="147">
        <f>L1870+M1870</f>
        <v>358231.76999999996</v>
      </c>
      <c r="O1870" s="147">
        <v>153.34</v>
      </c>
      <c r="P1870" s="147">
        <v>15.2</v>
      </c>
      <c r="Q1870" s="30"/>
      <c r="R1870" s="147"/>
      <c r="S1870" s="170" t="s">
        <v>265</v>
      </c>
      <c r="T1870" s="170" t="s">
        <v>596</v>
      </c>
    </row>
    <row r="1871" spans="1:23" s="61" customFormat="1" x14ac:dyDescent="0.3">
      <c r="A1871" s="133"/>
      <c r="B1871" s="1"/>
      <c r="C1871" s="32"/>
      <c r="D1871" s="62" t="s">
        <v>381</v>
      </c>
      <c r="E1871" s="32"/>
      <c r="F1871" s="32"/>
      <c r="G1871" s="32"/>
      <c r="H1871" s="32"/>
      <c r="I1871" s="32"/>
      <c r="J1871" s="27"/>
      <c r="K1871" s="25"/>
      <c r="L1871" s="30">
        <f>SUM(L1872:L1895)</f>
        <v>29818160.898899995</v>
      </c>
      <c r="M1871" s="30">
        <f>SUM(M1872:M1895)</f>
        <v>3002151.6607000008</v>
      </c>
      <c r="N1871" s="30">
        <f>SUM(N1872:N1895)</f>
        <v>32820312.559599992</v>
      </c>
      <c r="O1871" s="30"/>
      <c r="P1871" s="30"/>
      <c r="Q1871" s="24"/>
      <c r="R1871" s="47"/>
      <c r="S1871" s="146"/>
      <c r="T1871" s="146"/>
      <c r="U1871" s="101"/>
      <c r="V1871" s="97"/>
      <c r="W1871" s="97"/>
    </row>
    <row r="1872" spans="1:23" ht="37.5" x14ac:dyDescent="0.3">
      <c r="C1872" s="144">
        <v>1</v>
      </c>
      <c r="D1872" s="63" t="s">
        <v>779</v>
      </c>
      <c r="E1872" s="144">
        <v>1981</v>
      </c>
      <c r="F1872" s="144"/>
      <c r="G1872" s="144" t="s">
        <v>83</v>
      </c>
      <c r="H1872" s="144">
        <v>5</v>
      </c>
      <c r="I1872" s="144">
        <v>9693</v>
      </c>
      <c r="J1872" s="64">
        <v>5520.76</v>
      </c>
      <c r="K1872" s="145" t="s">
        <v>42</v>
      </c>
      <c r="L1872" s="147">
        <f>I1872*O1872</f>
        <v>1432722.33</v>
      </c>
      <c r="M1872" s="147">
        <f>I1872*P1872</f>
        <v>144522.63</v>
      </c>
      <c r="N1872" s="147">
        <f>L1872+M1872</f>
        <v>1577244.96</v>
      </c>
      <c r="O1872" s="147">
        <v>147.81</v>
      </c>
      <c r="P1872" s="147">
        <v>14.91</v>
      </c>
      <c r="Q1872" s="146"/>
      <c r="R1872" s="102"/>
      <c r="S1872" s="146" t="s">
        <v>265</v>
      </c>
      <c r="T1872" s="146" t="s">
        <v>596</v>
      </c>
      <c r="U1872" s="96" t="s">
        <v>589</v>
      </c>
      <c r="V1872" s="99"/>
      <c r="W1872" s="99"/>
    </row>
    <row r="1873" spans="2:23" ht="37.5" x14ac:dyDescent="0.3">
      <c r="B1873" s="137"/>
      <c r="C1873" s="144">
        <v>2</v>
      </c>
      <c r="D1873" s="63" t="s">
        <v>780</v>
      </c>
      <c r="E1873" s="144">
        <v>1980</v>
      </c>
      <c r="F1873" s="144"/>
      <c r="G1873" s="144" t="s">
        <v>83</v>
      </c>
      <c r="H1873" s="144">
        <v>5</v>
      </c>
      <c r="I1873" s="144">
        <v>9733</v>
      </c>
      <c r="J1873" s="64">
        <v>5560.7</v>
      </c>
      <c r="K1873" s="145" t="s">
        <v>42</v>
      </c>
      <c r="L1873" s="147">
        <f>I1873*O1873</f>
        <v>1438634.73</v>
      </c>
      <c r="M1873" s="147">
        <f>I1873*P1873</f>
        <v>145119.03</v>
      </c>
      <c r="N1873" s="147">
        <f>L1873+M1873</f>
        <v>1583753.76</v>
      </c>
      <c r="O1873" s="147">
        <v>147.81</v>
      </c>
      <c r="P1873" s="147">
        <v>14.91</v>
      </c>
      <c r="Q1873" s="146"/>
      <c r="R1873" s="102"/>
      <c r="S1873" s="146" t="s">
        <v>265</v>
      </c>
      <c r="T1873" s="146" t="s">
        <v>596</v>
      </c>
      <c r="U1873" s="96" t="s">
        <v>589</v>
      </c>
      <c r="V1873" s="99"/>
      <c r="W1873" s="99"/>
    </row>
    <row r="1874" spans="2:23" ht="37.5" x14ac:dyDescent="0.3">
      <c r="B1874" s="103"/>
      <c r="C1874" s="144">
        <v>3</v>
      </c>
      <c r="D1874" s="63" t="s">
        <v>781</v>
      </c>
      <c r="E1874" s="144">
        <v>1979</v>
      </c>
      <c r="G1874" s="144" t="s">
        <v>83</v>
      </c>
      <c r="H1874" s="144">
        <v>5</v>
      </c>
      <c r="I1874" s="144">
        <v>9911.94</v>
      </c>
      <c r="J1874" s="64">
        <v>5739.7</v>
      </c>
      <c r="K1874" s="145" t="s">
        <v>42</v>
      </c>
      <c r="L1874" s="147">
        <f t="shared" ref="L1874:L1895" si="203">I1874*O1874</f>
        <v>1465083.8514</v>
      </c>
      <c r="M1874" s="147">
        <f t="shared" ref="M1874:M1895" si="204">I1874*P1874</f>
        <v>147787.02540000001</v>
      </c>
      <c r="N1874" s="147">
        <f t="shared" ref="N1874:N1895" si="205">L1874+M1874</f>
        <v>1612870.8768</v>
      </c>
      <c r="O1874" s="147">
        <v>147.81</v>
      </c>
      <c r="P1874" s="147">
        <v>14.91</v>
      </c>
      <c r="Q1874" s="146"/>
      <c r="R1874" s="102"/>
      <c r="S1874" s="146" t="s">
        <v>265</v>
      </c>
      <c r="T1874" s="146" t="s">
        <v>596</v>
      </c>
      <c r="U1874" s="96" t="s">
        <v>702</v>
      </c>
      <c r="V1874" s="99"/>
      <c r="W1874" s="99"/>
    </row>
    <row r="1875" spans="2:23" ht="37.5" x14ac:dyDescent="0.3">
      <c r="B1875" s="137"/>
      <c r="C1875" s="144">
        <v>4</v>
      </c>
      <c r="D1875" s="63" t="s">
        <v>782</v>
      </c>
      <c r="E1875" s="144">
        <v>1987</v>
      </c>
      <c r="F1875" s="144"/>
      <c r="G1875" s="144" t="s">
        <v>34</v>
      </c>
      <c r="H1875" s="144">
        <v>5</v>
      </c>
      <c r="I1875" s="144">
        <v>9744</v>
      </c>
      <c r="J1875" s="64">
        <v>5571</v>
      </c>
      <c r="K1875" s="145" t="s">
        <v>42</v>
      </c>
      <c r="L1875" s="147">
        <f t="shared" si="203"/>
        <v>1465984.7999999998</v>
      </c>
      <c r="M1875" s="147">
        <f t="shared" si="204"/>
        <v>145770.24000000002</v>
      </c>
      <c r="N1875" s="147">
        <f t="shared" si="205"/>
        <v>1611755.0399999998</v>
      </c>
      <c r="O1875" s="147">
        <v>150.44999999999999</v>
      </c>
      <c r="P1875" s="147">
        <v>14.96</v>
      </c>
      <c r="Q1875" s="146"/>
      <c r="R1875" s="102"/>
      <c r="S1875" s="146" t="s">
        <v>265</v>
      </c>
      <c r="T1875" s="146" t="s">
        <v>596</v>
      </c>
      <c r="U1875" s="96" t="s">
        <v>589</v>
      </c>
      <c r="V1875" s="99"/>
      <c r="W1875" s="99"/>
    </row>
    <row r="1876" spans="2:23" ht="37.5" x14ac:dyDescent="0.3">
      <c r="B1876" s="137"/>
      <c r="C1876" s="144">
        <v>5</v>
      </c>
      <c r="D1876" s="63" t="s">
        <v>783</v>
      </c>
      <c r="E1876" s="144">
        <v>1981</v>
      </c>
      <c r="F1876" s="144"/>
      <c r="G1876" s="144" t="s">
        <v>83</v>
      </c>
      <c r="H1876" s="144">
        <v>5</v>
      </c>
      <c r="I1876" s="144">
        <v>10690.47</v>
      </c>
      <c r="J1876" s="64">
        <v>6518.23</v>
      </c>
      <c r="K1876" s="145" t="s">
        <v>42</v>
      </c>
      <c r="L1876" s="147">
        <f t="shared" si="203"/>
        <v>1580158.3706999999</v>
      </c>
      <c r="M1876" s="147">
        <f t="shared" si="204"/>
        <v>159394.90769999998</v>
      </c>
      <c r="N1876" s="147">
        <f t="shared" si="205"/>
        <v>1739553.2783999997</v>
      </c>
      <c r="O1876" s="147">
        <v>147.81</v>
      </c>
      <c r="P1876" s="147">
        <v>14.91</v>
      </c>
      <c r="Q1876" s="146"/>
      <c r="R1876" s="102"/>
      <c r="S1876" s="146" t="s">
        <v>265</v>
      </c>
      <c r="T1876" s="146" t="s">
        <v>596</v>
      </c>
      <c r="U1876" s="96" t="s">
        <v>589</v>
      </c>
      <c r="V1876" s="99"/>
      <c r="W1876" s="99"/>
    </row>
    <row r="1877" spans="2:23" ht="37.5" x14ac:dyDescent="0.3">
      <c r="B1877" s="137"/>
      <c r="C1877" s="144">
        <v>6</v>
      </c>
      <c r="D1877" s="63" t="s">
        <v>784</v>
      </c>
      <c r="E1877" s="144">
        <v>1992</v>
      </c>
      <c r="F1877" s="144"/>
      <c r="G1877" s="144" t="s">
        <v>34</v>
      </c>
      <c r="H1877" s="144">
        <v>5</v>
      </c>
      <c r="I1877" s="144">
        <v>3503.12</v>
      </c>
      <c r="J1877" s="64">
        <v>2295.4</v>
      </c>
      <c r="K1877" s="145" t="s">
        <v>42</v>
      </c>
      <c r="L1877" s="147">
        <f t="shared" si="203"/>
        <v>527044.40399999998</v>
      </c>
      <c r="M1877" s="147">
        <f t="shared" si="204"/>
        <v>52406.675199999998</v>
      </c>
      <c r="N1877" s="147">
        <f t="shared" si="205"/>
        <v>579451.07920000004</v>
      </c>
      <c r="O1877" s="147">
        <v>150.44999999999999</v>
      </c>
      <c r="P1877" s="147">
        <v>14.96</v>
      </c>
      <c r="Q1877" s="146"/>
      <c r="R1877" s="102"/>
      <c r="S1877" s="146" t="s">
        <v>265</v>
      </c>
      <c r="T1877" s="146" t="s">
        <v>596</v>
      </c>
      <c r="U1877" s="96" t="s">
        <v>589</v>
      </c>
      <c r="V1877" s="99"/>
      <c r="W1877" s="99"/>
    </row>
    <row r="1878" spans="2:23" ht="37.5" x14ac:dyDescent="0.3">
      <c r="B1878" s="137"/>
      <c r="C1878" s="144">
        <v>7</v>
      </c>
      <c r="D1878" s="63" t="s">
        <v>785</v>
      </c>
      <c r="E1878" s="144">
        <v>1989</v>
      </c>
      <c r="F1878" s="144"/>
      <c r="G1878" s="144" t="s">
        <v>34</v>
      </c>
      <c r="H1878" s="144">
        <v>4</v>
      </c>
      <c r="I1878" s="144">
        <v>10042.66</v>
      </c>
      <c r="J1878" s="64">
        <v>5870.42</v>
      </c>
      <c r="K1878" s="145" t="s">
        <v>42</v>
      </c>
      <c r="L1878" s="147">
        <f t="shared" si="203"/>
        <v>1510918.1969999999</v>
      </c>
      <c r="M1878" s="147">
        <f t="shared" si="204"/>
        <v>150238.1936</v>
      </c>
      <c r="N1878" s="147">
        <f t="shared" si="205"/>
        <v>1661156.3906</v>
      </c>
      <c r="O1878" s="147">
        <v>150.44999999999999</v>
      </c>
      <c r="P1878" s="147">
        <v>14.96</v>
      </c>
      <c r="Q1878" s="146"/>
      <c r="R1878" s="102"/>
      <c r="S1878" s="146" t="s">
        <v>265</v>
      </c>
      <c r="T1878" s="146" t="s">
        <v>596</v>
      </c>
      <c r="U1878" s="96" t="s">
        <v>589</v>
      </c>
      <c r="V1878" s="99"/>
      <c r="W1878" s="99"/>
    </row>
    <row r="1879" spans="2:23" ht="37.5" x14ac:dyDescent="0.3">
      <c r="B1879" s="137"/>
      <c r="C1879" s="144">
        <v>8</v>
      </c>
      <c r="D1879" s="63" t="s">
        <v>786</v>
      </c>
      <c r="E1879" s="144">
        <v>1988</v>
      </c>
      <c r="F1879" s="144"/>
      <c r="G1879" s="144" t="s">
        <v>83</v>
      </c>
      <c r="H1879" s="144">
        <v>5</v>
      </c>
      <c r="I1879" s="144">
        <v>7869.94</v>
      </c>
      <c r="J1879" s="64">
        <v>3697.7</v>
      </c>
      <c r="K1879" s="145" t="s">
        <v>42</v>
      </c>
      <c r="L1879" s="147">
        <f t="shared" si="203"/>
        <v>1163255.8314</v>
      </c>
      <c r="M1879" s="147">
        <f t="shared" si="204"/>
        <v>117340.8054</v>
      </c>
      <c r="N1879" s="147">
        <f t="shared" si="205"/>
        <v>1280596.6368</v>
      </c>
      <c r="O1879" s="147">
        <v>147.81</v>
      </c>
      <c r="P1879" s="147">
        <v>14.91</v>
      </c>
      <c r="Q1879" s="146"/>
      <c r="R1879" s="102"/>
      <c r="S1879" s="146" t="s">
        <v>265</v>
      </c>
      <c r="T1879" s="146" t="s">
        <v>596</v>
      </c>
      <c r="U1879" s="96" t="s">
        <v>589</v>
      </c>
      <c r="V1879" s="99"/>
      <c r="W1879" s="99"/>
    </row>
    <row r="1880" spans="2:23" ht="37.5" x14ac:dyDescent="0.3">
      <c r="B1880" s="137"/>
      <c r="C1880" s="144">
        <v>9</v>
      </c>
      <c r="D1880" s="63" t="s">
        <v>787</v>
      </c>
      <c r="E1880" s="144">
        <v>1989</v>
      </c>
      <c r="F1880" s="144"/>
      <c r="G1880" s="144" t="s">
        <v>83</v>
      </c>
      <c r="H1880" s="144">
        <v>5</v>
      </c>
      <c r="I1880" s="144">
        <v>8696.64</v>
      </c>
      <c r="J1880" s="64">
        <v>4524.3999999999996</v>
      </c>
      <c r="K1880" s="145" t="s">
        <v>42</v>
      </c>
      <c r="L1880" s="147">
        <f t="shared" si="203"/>
        <v>1285450.3584</v>
      </c>
      <c r="M1880" s="147">
        <f t="shared" si="204"/>
        <v>129666.90239999999</v>
      </c>
      <c r="N1880" s="147">
        <f t="shared" si="205"/>
        <v>1415117.2608</v>
      </c>
      <c r="O1880" s="147">
        <v>147.81</v>
      </c>
      <c r="P1880" s="147">
        <v>14.91</v>
      </c>
      <c r="Q1880" s="146"/>
      <c r="R1880" s="102"/>
      <c r="S1880" s="146" t="s">
        <v>265</v>
      </c>
      <c r="T1880" s="146" t="s">
        <v>596</v>
      </c>
      <c r="U1880" s="96" t="s">
        <v>589</v>
      </c>
      <c r="V1880" s="99"/>
      <c r="W1880" s="99"/>
    </row>
    <row r="1881" spans="2:23" ht="37.5" x14ac:dyDescent="0.3">
      <c r="B1881" s="137"/>
      <c r="C1881" s="144">
        <v>10</v>
      </c>
      <c r="D1881" s="63" t="s">
        <v>788</v>
      </c>
      <c r="E1881" s="144">
        <v>1987</v>
      </c>
      <c r="F1881" s="144"/>
      <c r="G1881" s="144" t="s">
        <v>83</v>
      </c>
      <c r="H1881" s="144">
        <v>5</v>
      </c>
      <c r="I1881" s="144">
        <v>10681.74</v>
      </c>
      <c r="J1881" s="64">
        <v>6509.5</v>
      </c>
      <c r="K1881" s="145" t="s">
        <v>42</v>
      </c>
      <c r="L1881" s="147">
        <f t="shared" si="203"/>
        <v>1578867.9894000001</v>
      </c>
      <c r="M1881" s="147">
        <f t="shared" si="204"/>
        <v>159264.74340000001</v>
      </c>
      <c r="N1881" s="147">
        <f t="shared" si="205"/>
        <v>1738132.7328000001</v>
      </c>
      <c r="O1881" s="147">
        <v>147.81</v>
      </c>
      <c r="P1881" s="147">
        <v>14.91</v>
      </c>
      <c r="Q1881" s="146"/>
      <c r="R1881" s="102"/>
      <c r="S1881" s="146" t="s">
        <v>265</v>
      </c>
      <c r="T1881" s="146" t="s">
        <v>596</v>
      </c>
      <c r="U1881" s="96" t="s">
        <v>589</v>
      </c>
      <c r="V1881" s="99"/>
      <c r="W1881" s="99"/>
    </row>
    <row r="1882" spans="2:23" ht="37.5" x14ac:dyDescent="0.3">
      <c r="B1882" s="137"/>
      <c r="C1882" s="144">
        <v>11</v>
      </c>
      <c r="D1882" s="63" t="s">
        <v>789</v>
      </c>
      <c r="E1882" s="144">
        <v>1987</v>
      </c>
      <c r="F1882" s="144"/>
      <c r="G1882" s="144" t="s">
        <v>83</v>
      </c>
      <c r="H1882" s="144">
        <v>5</v>
      </c>
      <c r="I1882" s="144">
        <v>8685.24</v>
      </c>
      <c r="J1882" s="64">
        <v>4513</v>
      </c>
      <c r="K1882" s="145" t="s">
        <v>42</v>
      </c>
      <c r="L1882" s="147">
        <f t="shared" si="203"/>
        <v>1283765.3244</v>
      </c>
      <c r="M1882" s="147">
        <f t="shared" si="204"/>
        <v>129496.9284</v>
      </c>
      <c r="N1882" s="147">
        <f t="shared" si="205"/>
        <v>1413262.2528000001</v>
      </c>
      <c r="O1882" s="147">
        <v>147.81</v>
      </c>
      <c r="P1882" s="147">
        <v>14.91</v>
      </c>
      <c r="Q1882" s="146"/>
      <c r="R1882" s="102"/>
      <c r="S1882" s="146" t="s">
        <v>265</v>
      </c>
      <c r="T1882" s="146" t="s">
        <v>596</v>
      </c>
      <c r="U1882" s="96" t="s">
        <v>589</v>
      </c>
      <c r="V1882" s="99"/>
      <c r="W1882" s="99"/>
    </row>
    <row r="1883" spans="2:23" ht="37.5" x14ac:dyDescent="0.3">
      <c r="B1883" s="137"/>
      <c r="C1883" s="144">
        <v>12</v>
      </c>
      <c r="D1883" s="63" t="s">
        <v>790</v>
      </c>
      <c r="E1883" s="144">
        <v>1989</v>
      </c>
      <c r="F1883" s="144"/>
      <c r="G1883" s="144" t="s">
        <v>83</v>
      </c>
      <c r="H1883" s="144">
        <v>5</v>
      </c>
      <c r="I1883" s="144">
        <v>7916.84</v>
      </c>
      <c r="J1883" s="64">
        <v>3744.6</v>
      </c>
      <c r="K1883" s="145" t="s">
        <v>42</v>
      </c>
      <c r="L1883" s="147">
        <f t="shared" si="203"/>
        <v>1170188.1204000001</v>
      </c>
      <c r="M1883" s="147">
        <f t="shared" si="204"/>
        <v>118040.08440000001</v>
      </c>
      <c r="N1883" s="147">
        <f t="shared" si="205"/>
        <v>1288228.2048000002</v>
      </c>
      <c r="O1883" s="147">
        <v>147.81</v>
      </c>
      <c r="P1883" s="147">
        <v>14.91</v>
      </c>
      <c r="Q1883" s="146"/>
      <c r="R1883" s="102"/>
      <c r="S1883" s="146" t="s">
        <v>265</v>
      </c>
      <c r="T1883" s="146" t="s">
        <v>596</v>
      </c>
      <c r="U1883" s="96" t="s">
        <v>589</v>
      </c>
      <c r="V1883" s="99"/>
      <c r="W1883" s="99"/>
    </row>
    <row r="1884" spans="2:23" ht="37.5" x14ac:dyDescent="0.3">
      <c r="B1884" s="137"/>
      <c r="C1884" s="144">
        <v>13</v>
      </c>
      <c r="D1884" s="63" t="s">
        <v>791</v>
      </c>
      <c r="E1884" s="144">
        <v>1990</v>
      </c>
      <c r="F1884" s="144"/>
      <c r="G1884" s="144" t="s">
        <v>83</v>
      </c>
      <c r="H1884" s="144">
        <v>5</v>
      </c>
      <c r="I1884" s="144">
        <v>9375</v>
      </c>
      <c r="J1884" s="64">
        <v>7992.5</v>
      </c>
      <c r="K1884" s="145" t="s">
        <v>42</v>
      </c>
      <c r="L1884" s="147">
        <f t="shared" si="203"/>
        <v>1385718.75</v>
      </c>
      <c r="M1884" s="147">
        <f t="shared" si="204"/>
        <v>139781.25</v>
      </c>
      <c r="N1884" s="147">
        <f t="shared" si="205"/>
        <v>1525500</v>
      </c>
      <c r="O1884" s="147">
        <v>147.81</v>
      </c>
      <c r="P1884" s="147">
        <v>14.91</v>
      </c>
      <c r="Q1884" s="146"/>
      <c r="R1884" s="102"/>
      <c r="S1884" s="146" t="s">
        <v>265</v>
      </c>
      <c r="T1884" s="146" t="s">
        <v>596</v>
      </c>
      <c r="U1884" s="96" t="s">
        <v>589</v>
      </c>
      <c r="V1884" s="99"/>
      <c r="W1884" s="99"/>
    </row>
    <row r="1885" spans="2:23" ht="37.5" x14ac:dyDescent="0.3">
      <c r="B1885" s="137"/>
      <c r="C1885" s="144">
        <v>14</v>
      </c>
      <c r="D1885" s="63" t="s">
        <v>792</v>
      </c>
      <c r="E1885" s="144">
        <v>1980</v>
      </c>
      <c r="F1885" s="144"/>
      <c r="G1885" s="144" t="s">
        <v>83</v>
      </c>
      <c r="H1885" s="144">
        <v>5</v>
      </c>
      <c r="I1885" s="144">
        <v>10675</v>
      </c>
      <c r="J1885" s="64">
        <v>6505.5</v>
      </c>
      <c r="K1885" s="145" t="s">
        <v>42</v>
      </c>
      <c r="L1885" s="147">
        <f t="shared" si="203"/>
        <v>1577871.75</v>
      </c>
      <c r="M1885" s="147">
        <f t="shared" si="204"/>
        <v>159164.25</v>
      </c>
      <c r="N1885" s="147">
        <f t="shared" si="205"/>
        <v>1737036</v>
      </c>
      <c r="O1885" s="147">
        <v>147.81</v>
      </c>
      <c r="P1885" s="147">
        <v>14.91</v>
      </c>
      <c r="Q1885" s="146"/>
      <c r="R1885" s="102"/>
      <c r="S1885" s="146" t="s">
        <v>265</v>
      </c>
      <c r="T1885" s="146" t="s">
        <v>596</v>
      </c>
      <c r="U1885" s="96" t="s">
        <v>589</v>
      </c>
      <c r="V1885" s="99"/>
      <c r="W1885" s="99"/>
    </row>
    <row r="1886" spans="2:23" ht="37.5" x14ac:dyDescent="0.3">
      <c r="B1886" s="103"/>
      <c r="C1886" s="144">
        <v>15</v>
      </c>
      <c r="D1886" s="63" t="s">
        <v>793</v>
      </c>
      <c r="E1886" s="144">
        <v>1984</v>
      </c>
      <c r="G1886" s="144" t="s">
        <v>83</v>
      </c>
      <c r="H1886" s="144">
        <v>5</v>
      </c>
      <c r="I1886" s="144">
        <v>7593.66</v>
      </c>
      <c r="J1886" s="64">
        <v>5151.7</v>
      </c>
      <c r="K1886" s="145" t="s">
        <v>42</v>
      </c>
      <c r="L1886" s="147">
        <f t="shared" si="203"/>
        <v>1122418.8846</v>
      </c>
      <c r="M1886" s="147">
        <f t="shared" si="204"/>
        <v>113221.4706</v>
      </c>
      <c r="N1886" s="147">
        <f t="shared" si="205"/>
        <v>1235640.3552000001</v>
      </c>
      <c r="O1886" s="147">
        <v>147.81</v>
      </c>
      <c r="P1886" s="147">
        <v>14.91</v>
      </c>
      <c r="Q1886" s="146"/>
      <c r="R1886" s="102"/>
      <c r="S1886" s="146" t="s">
        <v>265</v>
      </c>
      <c r="T1886" s="146" t="s">
        <v>596</v>
      </c>
      <c r="U1886" s="96" t="s">
        <v>702</v>
      </c>
      <c r="V1886" s="99"/>
      <c r="W1886" s="99"/>
    </row>
    <row r="1887" spans="2:23" ht="37.5" x14ac:dyDescent="0.3">
      <c r="B1887" s="137"/>
      <c r="C1887" s="144">
        <v>16</v>
      </c>
      <c r="D1887" s="63" t="s">
        <v>794</v>
      </c>
      <c r="E1887" s="144">
        <v>1983</v>
      </c>
      <c r="F1887" s="144"/>
      <c r="G1887" s="144" t="s">
        <v>83</v>
      </c>
      <c r="H1887" s="144">
        <v>5</v>
      </c>
      <c r="I1887" s="144">
        <v>8989.1</v>
      </c>
      <c r="J1887" s="64">
        <v>5297.61</v>
      </c>
      <c r="K1887" s="145" t="s">
        <v>42</v>
      </c>
      <c r="L1887" s="147">
        <f t="shared" si="203"/>
        <v>1328678.871</v>
      </c>
      <c r="M1887" s="147">
        <f t="shared" si="204"/>
        <v>134027.481</v>
      </c>
      <c r="N1887" s="147">
        <f t="shared" si="205"/>
        <v>1462706.352</v>
      </c>
      <c r="O1887" s="147">
        <v>147.81</v>
      </c>
      <c r="P1887" s="147">
        <v>14.91</v>
      </c>
      <c r="Q1887" s="146"/>
      <c r="R1887" s="102"/>
      <c r="S1887" s="146" t="s">
        <v>265</v>
      </c>
      <c r="T1887" s="146" t="s">
        <v>596</v>
      </c>
      <c r="U1887" s="96" t="s">
        <v>589</v>
      </c>
      <c r="V1887" s="99"/>
      <c r="W1887" s="99"/>
    </row>
    <row r="1888" spans="2:23" ht="37.5" x14ac:dyDescent="0.3">
      <c r="C1888" s="144">
        <v>17</v>
      </c>
      <c r="D1888" s="63" t="s">
        <v>795</v>
      </c>
      <c r="E1888" s="144">
        <v>1986</v>
      </c>
      <c r="F1888" s="144"/>
      <c r="G1888" s="144" t="s">
        <v>83</v>
      </c>
      <c r="H1888" s="144">
        <v>5</v>
      </c>
      <c r="I1888" s="144">
        <v>14970</v>
      </c>
      <c r="J1888" s="64">
        <v>8931.4</v>
      </c>
      <c r="K1888" s="145" t="s">
        <v>42</v>
      </c>
      <c r="L1888" s="147">
        <f t="shared" si="203"/>
        <v>2212715.7000000002</v>
      </c>
      <c r="M1888" s="147">
        <f t="shared" si="204"/>
        <v>223202.7</v>
      </c>
      <c r="N1888" s="147">
        <f t="shared" si="205"/>
        <v>2435918.4000000004</v>
      </c>
      <c r="O1888" s="147">
        <v>147.81</v>
      </c>
      <c r="P1888" s="147">
        <v>14.91</v>
      </c>
      <c r="Q1888" s="146"/>
      <c r="R1888" s="102"/>
      <c r="S1888" s="146" t="s">
        <v>265</v>
      </c>
      <c r="T1888" s="146" t="s">
        <v>596</v>
      </c>
      <c r="U1888" s="96" t="s">
        <v>589</v>
      </c>
      <c r="V1888" s="99"/>
      <c r="W1888" s="99"/>
    </row>
    <row r="1889" spans="1:23" ht="37.5" x14ac:dyDescent="0.3">
      <c r="C1889" s="144">
        <v>18</v>
      </c>
      <c r="D1889" s="63" t="s">
        <v>796</v>
      </c>
      <c r="E1889" s="144">
        <v>1984</v>
      </c>
      <c r="F1889" s="144"/>
      <c r="G1889" s="144" t="s">
        <v>34</v>
      </c>
      <c r="H1889" s="144">
        <v>3</v>
      </c>
      <c r="I1889" s="144">
        <v>1493.6</v>
      </c>
      <c r="J1889" s="64">
        <v>866</v>
      </c>
      <c r="K1889" s="145" t="s">
        <v>42</v>
      </c>
      <c r="L1889" s="147">
        <f t="shared" si="203"/>
        <v>224712.11999999997</v>
      </c>
      <c r="M1889" s="147">
        <f t="shared" si="204"/>
        <v>22344.256000000001</v>
      </c>
      <c r="N1889" s="147">
        <f t="shared" si="205"/>
        <v>247056.37599999996</v>
      </c>
      <c r="O1889" s="147">
        <v>150.44999999999999</v>
      </c>
      <c r="P1889" s="147">
        <v>14.96</v>
      </c>
      <c r="Q1889" s="146"/>
      <c r="R1889" s="102"/>
      <c r="S1889" s="146" t="s">
        <v>265</v>
      </c>
      <c r="T1889" s="146" t="s">
        <v>596</v>
      </c>
      <c r="U1889" s="96" t="s">
        <v>589</v>
      </c>
      <c r="V1889" s="99"/>
      <c r="W1889" s="99"/>
    </row>
    <row r="1890" spans="1:23" ht="37.5" x14ac:dyDescent="0.3">
      <c r="C1890" s="144">
        <v>19</v>
      </c>
      <c r="D1890" s="63" t="s">
        <v>797</v>
      </c>
      <c r="E1890" s="144">
        <v>1984</v>
      </c>
      <c r="F1890" s="144"/>
      <c r="G1890" s="144" t="s">
        <v>34</v>
      </c>
      <c r="H1890" s="144">
        <v>3</v>
      </c>
      <c r="I1890" s="144">
        <v>1512.9</v>
      </c>
      <c r="J1890" s="64">
        <v>837</v>
      </c>
      <c r="K1890" s="145" t="s">
        <v>42</v>
      </c>
      <c r="L1890" s="147">
        <f t="shared" si="203"/>
        <v>227615.80499999999</v>
      </c>
      <c r="M1890" s="147">
        <f t="shared" si="204"/>
        <v>22632.984000000004</v>
      </c>
      <c r="N1890" s="147">
        <f t="shared" si="205"/>
        <v>250248.78899999999</v>
      </c>
      <c r="O1890" s="147">
        <v>150.44999999999999</v>
      </c>
      <c r="P1890" s="147">
        <v>14.96</v>
      </c>
      <c r="Q1890" s="146"/>
      <c r="R1890" s="102"/>
      <c r="S1890" s="146" t="s">
        <v>265</v>
      </c>
      <c r="T1890" s="146" t="s">
        <v>596</v>
      </c>
      <c r="U1890" s="96" t="s">
        <v>589</v>
      </c>
      <c r="V1890" s="99"/>
      <c r="W1890" s="99"/>
    </row>
    <row r="1891" spans="1:23" ht="37.5" x14ac:dyDescent="0.3">
      <c r="C1891" s="144">
        <v>20</v>
      </c>
      <c r="D1891" s="63" t="s">
        <v>798</v>
      </c>
      <c r="E1891" s="144">
        <v>1995</v>
      </c>
      <c r="F1891" s="144"/>
      <c r="G1891" s="144" t="s">
        <v>83</v>
      </c>
      <c r="H1891" s="144">
        <v>5</v>
      </c>
      <c r="I1891" s="144">
        <v>8357.2199999999993</v>
      </c>
      <c r="J1891" s="64">
        <v>5282.2</v>
      </c>
      <c r="K1891" s="145" t="s">
        <v>42</v>
      </c>
      <c r="L1891" s="147">
        <f t="shared" si="203"/>
        <v>1235280.6882</v>
      </c>
      <c r="M1891" s="147">
        <f t="shared" si="204"/>
        <v>124606.15019999999</v>
      </c>
      <c r="N1891" s="147">
        <f t="shared" si="205"/>
        <v>1359886.8384</v>
      </c>
      <c r="O1891" s="147">
        <v>147.81</v>
      </c>
      <c r="P1891" s="147">
        <v>14.91</v>
      </c>
      <c r="Q1891" s="146"/>
      <c r="R1891" s="102"/>
      <c r="S1891" s="146" t="s">
        <v>265</v>
      </c>
      <c r="T1891" s="146" t="s">
        <v>596</v>
      </c>
      <c r="U1891" s="96" t="s">
        <v>589</v>
      </c>
      <c r="V1891" s="99"/>
      <c r="W1891" s="99"/>
    </row>
    <row r="1892" spans="1:23" ht="37.5" x14ac:dyDescent="0.3">
      <c r="C1892" s="144">
        <v>21</v>
      </c>
      <c r="D1892" s="63" t="s">
        <v>799</v>
      </c>
      <c r="E1892" s="144">
        <v>1987</v>
      </c>
      <c r="F1892" s="144"/>
      <c r="G1892" s="144" t="s">
        <v>83</v>
      </c>
      <c r="H1892" s="144">
        <v>5</v>
      </c>
      <c r="I1892" s="144">
        <v>4655.4799999999996</v>
      </c>
      <c r="J1892" s="64">
        <v>3115.7</v>
      </c>
      <c r="K1892" s="145" t="s">
        <v>42</v>
      </c>
      <c r="L1892" s="147">
        <f t="shared" si="203"/>
        <v>688126.49879999994</v>
      </c>
      <c r="M1892" s="147">
        <f t="shared" si="204"/>
        <v>69413.2068</v>
      </c>
      <c r="N1892" s="147">
        <f t="shared" si="205"/>
        <v>757539.70559999999</v>
      </c>
      <c r="O1892" s="147">
        <v>147.81</v>
      </c>
      <c r="P1892" s="147">
        <v>14.91</v>
      </c>
      <c r="Q1892" s="146"/>
      <c r="R1892" s="102"/>
      <c r="S1892" s="146" t="s">
        <v>265</v>
      </c>
      <c r="T1892" s="146" t="s">
        <v>596</v>
      </c>
      <c r="U1892" s="96" t="s">
        <v>589</v>
      </c>
      <c r="V1892" s="99"/>
      <c r="W1892" s="99"/>
    </row>
    <row r="1893" spans="1:23" ht="37.5" x14ac:dyDescent="0.3">
      <c r="C1893" s="144">
        <v>22</v>
      </c>
      <c r="D1893" s="63" t="s">
        <v>800</v>
      </c>
      <c r="E1893" s="144">
        <v>1984</v>
      </c>
      <c r="F1893" s="144"/>
      <c r="G1893" s="144" t="s">
        <v>83</v>
      </c>
      <c r="H1893" s="144">
        <v>5</v>
      </c>
      <c r="I1893" s="144">
        <v>12225</v>
      </c>
      <c r="J1893" s="64">
        <v>7191.8</v>
      </c>
      <c r="K1893" s="145" t="s">
        <v>42</v>
      </c>
      <c r="L1893" s="147">
        <f t="shared" si="203"/>
        <v>1806977.25</v>
      </c>
      <c r="M1893" s="147">
        <f t="shared" si="204"/>
        <v>182274.75</v>
      </c>
      <c r="N1893" s="147">
        <f t="shared" si="205"/>
        <v>1989252</v>
      </c>
      <c r="O1893" s="147">
        <v>147.81</v>
      </c>
      <c r="P1893" s="147">
        <v>14.91</v>
      </c>
      <c r="Q1893" s="146"/>
      <c r="R1893" s="102"/>
      <c r="S1893" s="146" t="s">
        <v>265</v>
      </c>
      <c r="T1893" s="146" t="s">
        <v>596</v>
      </c>
      <c r="U1893" s="96" t="s">
        <v>589</v>
      </c>
      <c r="V1893" s="99"/>
      <c r="W1893" s="99"/>
    </row>
    <row r="1894" spans="1:23" ht="37.5" x14ac:dyDescent="0.3">
      <c r="C1894" s="144">
        <v>23</v>
      </c>
      <c r="D1894" s="63" t="s">
        <v>801</v>
      </c>
      <c r="E1894" s="144">
        <v>1990</v>
      </c>
      <c r="F1894" s="144"/>
      <c r="G1894" s="144" t="s">
        <v>83</v>
      </c>
      <c r="H1894" s="144">
        <v>5</v>
      </c>
      <c r="I1894" s="144">
        <v>10922</v>
      </c>
      <c r="J1894" s="64">
        <v>6553.8</v>
      </c>
      <c r="K1894" s="145" t="s">
        <v>42</v>
      </c>
      <c r="L1894" s="147">
        <f t="shared" si="203"/>
        <v>1614380.82</v>
      </c>
      <c r="M1894" s="147">
        <f t="shared" si="204"/>
        <v>162847.01999999999</v>
      </c>
      <c r="N1894" s="147">
        <f t="shared" si="205"/>
        <v>1777227.84</v>
      </c>
      <c r="O1894" s="147">
        <v>147.81</v>
      </c>
      <c r="P1894" s="147">
        <v>14.91</v>
      </c>
      <c r="Q1894" s="146"/>
      <c r="R1894" s="102"/>
      <c r="S1894" s="146" t="s">
        <v>265</v>
      </c>
      <c r="T1894" s="146" t="s">
        <v>596</v>
      </c>
      <c r="U1894" s="96" t="s">
        <v>589</v>
      </c>
      <c r="V1894" s="99"/>
      <c r="W1894" s="99"/>
    </row>
    <row r="1895" spans="1:23" s="61" customFormat="1" ht="37.5" x14ac:dyDescent="0.3">
      <c r="A1895" s="133"/>
      <c r="B1895" s="1"/>
      <c r="C1895" s="144">
        <v>24</v>
      </c>
      <c r="D1895" s="63" t="s">
        <v>802</v>
      </c>
      <c r="E1895" s="144">
        <v>1998</v>
      </c>
      <c r="F1895" s="144"/>
      <c r="G1895" s="144" t="s">
        <v>83</v>
      </c>
      <c r="H1895" s="144">
        <v>5</v>
      </c>
      <c r="I1895" s="144">
        <v>3325.82</v>
      </c>
      <c r="J1895" s="64">
        <v>2114.4</v>
      </c>
      <c r="K1895" s="145" t="s">
        <v>42</v>
      </c>
      <c r="L1895" s="147">
        <f t="shared" si="203"/>
        <v>491589.45420000004</v>
      </c>
      <c r="M1895" s="147">
        <f t="shared" si="204"/>
        <v>49587.976200000005</v>
      </c>
      <c r="N1895" s="147">
        <f t="shared" si="205"/>
        <v>541177.43040000007</v>
      </c>
      <c r="O1895" s="147">
        <v>147.81</v>
      </c>
      <c r="P1895" s="147">
        <v>14.91</v>
      </c>
      <c r="Q1895" s="146"/>
      <c r="R1895" s="102"/>
      <c r="S1895" s="146" t="s">
        <v>265</v>
      </c>
      <c r="T1895" s="146" t="s">
        <v>596</v>
      </c>
      <c r="U1895" s="100" t="s">
        <v>589</v>
      </c>
      <c r="V1895" s="97"/>
      <c r="W1895" s="97"/>
    </row>
    <row r="1896" spans="1:23" s="61" customFormat="1" ht="20.25" customHeight="1" x14ac:dyDescent="0.3">
      <c r="A1896" s="133"/>
      <c r="B1896" s="1"/>
      <c r="C1896" s="32"/>
      <c r="D1896" s="62" t="s">
        <v>137</v>
      </c>
      <c r="E1896" s="32"/>
      <c r="F1896" s="32"/>
      <c r="G1896" s="32"/>
      <c r="H1896" s="32"/>
      <c r="I1896" s="32"/>
      <c r="J1896" s="27"/>
      <c r="K1896" s="25"/>
      <c r="L1896" s="30">
        <f>SUM(L1897:L1902)</f>
        <v>1448681.1950000001</v>
      </c>
      <c r="M1896" s="30">
        <f>SUM(M1897:M1902)</f>
        <v>139130.08299999998</v>
      </c>
      <c r="N1896" s="30">
        <f>SUM(N1897:N1902)</f>
        <v>1587811.2779999999</v>
      </c>
      <c r="O1896" s="30"/>
      <c r="P1896" s="30"/>
      <c r="Q1896" s="24"/>
      <c r="R1896" s="47"/>
      <c r="S1896" s="146"/>
      <c r="T1896" s="146"/>
      <c r="U1896" s="101"/>
      <c r="V1896" s="97"/>
      <c r="W1896" s="97"/>
    </row>
    <row r="1897" spans="1:23" ht="37.5" x14ac:dyDescent="0.3">
      <c r="B1897" s="103"/>
      <c r="C1897" s="144">
        <v>1</v>
      </c>
      <c r="D1897" s="63" t="s">
        <v>803</v>
      </c>
      <c r="E1897" s="144">
        <v>1987</v>
      </c>
      <c r="G1897" s="144" t="s">
        <v>34</v>
      </c>
      <c r="H1897" s="144">
        <v>2</v>
      </c>
      <c r="I1897" s="144">
        <v>1407.2</v>
      </c>
      <c r="J1897" s="64">
        <v>798.8</v>
      </c>
      <c r="K1897" s="145" t="s">
        <v>42</v>
      </c>
      <c r="L1897" s="147">
        <f t="shared" ref="L1897:L1902" si="206">I1897*O1897</f>
        <v>230555.64800000002</v>
      </c>
      <c r="M1897" s="147">
        <f t="shared" ref="M1897:M1902" si="207">I1897*P1897</f>
        <v>21389.439999999999</v>
      </c>
      <c r="N1897" s="147">
        <f t="shared" ref="N1897:N1902" si="208">L1897+M1897</f>
        <v>251945.08800000002</v>
      </c>
      <c r="O1897" s="147">
        <v>163.84</v>
      </c>
      <c r="P1897" s="147">
        <v>15.2</v>
      </c>
      <c r="Q1897" s="146"/>
      <c r="R1897" s="102"/>
      <c r="S1897" s="146" t="s">
        <v>265</v>
      </c>
      <c r="T1897" s="146" t="s">
        <v>596</v>
      </c>
      <c r="U1897" s="96" t="s">
        <v>804</v>
      </c>
      <c r="V1897" s="99"/>
      <c r="W1897" s="99"/>
    </row>
    <row r="1898" spans="1:23" ht="37.5" x14ac:dyDescent="0.3">
      <c r="C1898" s="144">
        <v>2</v>
      </c>
      <c r="D1898" s="63" t="s">
        <v>805</v>
      </c>
      <c r="E1898" s="144">
        <v>1984</v>
      </c>
      <c r="F1898" s="144"/>
      <c r="G1898" s="144" t="s">
        <v>63</v>
      </c>
      <c r="H1898" s="144">
        <v>2</v>
      </c>
      <c r="I1898" s="144">
        <v>1501.9</v>
      </c>
      <c r="J1898" s="64">
        <v>694.9</v>
      </c>
      <c r="K1898" s="145" t="s">
        <v>42</v>
      </c>
      <c r="L1898" s="147">
        <f t="shared" si="206"/>
        <v>234641.837</v>
      </c>
      <c r="M1898" s="147">
        <f t="shared" si="207"/>
        <v>22934.012999999999</v>
      </c>
      <c r="N1898" s="147">
        <f t="shared" si="208"/>
        <v>257575.85</v>
      </c>
      <c r="O1898" s="147">
        <v>156.22999999999999</v>
      </c>
      <c r="P1898" s="147">
        <v>15.27</v>
      </c>
      <c r="Q1898" s="146"/>
      <c r="R1898" s="102"/>
      <c r="S1898" s="146" t="s">
        <v>265</v>
      </c>
      <c r="T1898" s="146" t="s">
        <v>596</v>
      </c>
      <c r="U1898" s="96" t="s">
        <v>600</v>
      </c>
      <c r="V1898" s="99"/>
      <c r="W1898" s="99"/>
    </row>
    <row r="1899" spans="1:23" ht="37.5" x14ac:dyDescent="0.3">
      <c r="C1899" s="144">
        <v>3</v>
      </c>
      <c r="D1899" s="63" t="s">
        <v>806</v>
      </c>
      <c r="E1899" s="144">
        <v>1983</v>
      </c>
      <c r="F1899" s="144"/>
      <c r="G1899" s="144" t="s">
        <v>63</v>
      </c>
      <c r="H1899" s="144">
        <v>2</v>
      </c>
      <c r="I1899" s="144">
        <v>1521.4</v>
      </c>
      <c r="J1899" s="64">
        <v>712.2</v>
      </c>
      <c r="K1899" s="145" t="s">
        <v>42</v>
      </c>
      <c r="L1899" s="147">
        <f t="shared" si="206"/>
        <v>237688.32199999999</v>
      </c>
      <c r="M1899" s="147">
        <f t="shared" si="207"/>
        <v>23231.778000000002</v>
      </c>
      <c r="N1899" s="147">
        <f t="shared" si="208"/>
        <v>260920.09999999998</v>
      </c>
      <c r="O1899" s="147">
        <v>156.22999999999999</v>
      </c>
      <c r="P1899" s="147">
        <v>15.27</v>
      </c>
      <c r="Q1899" s="146"/>
      <c r="R1899" s="102"/>
      <c r="S1899" s="146" t="s">
        <v>265</v>
      </c>
      <c r="T1899" s="146" t="s">
        <v>596</v>
      </c>
      <c r="U1899" s="96" t="s">
        <v>600</v>
      </c>
      <c r="V1899" s="99"/>
      <c r="W1899" s="99"/>
    </row>
    <row r="1900" spans="1:23" ht="37.5" x14ac:dyDescent="0.3">
      <c r="C1900" s="144">
        <v>4</v>
      </c>
      <c r="D1900" s="63" t="s">
        <v>807</v>
      </c>
      <c r="E1900" s="144">
        <v>1983</v>
      </c>
      <c r="F1900" s="144"/>
      <c r="G1900" s="144" t="s">
        <v>63</v>
      </c>
      <c r="H1900" s="144">
        <v>2</v>
      </c>
      <c r="I1900" s="144">
        <v>1531</v>
      </c>
      <c r="J1900" s="64">
        <v>716</v>
      </c>
      <c r="K1900" s="145" t="s">
        <v>42</v>
      </c>
      <c r="L1900" s="147">
        <f t="shared" si="206"/>
        <v>239188.12999999998</v>
      </c>
      <c r="M1900" s="147">
        <f t="shared" si="207"/>
        <v>23378.37</v>
      </c>
      <c r="N1900" s="147">
        <f t="shared" si="208"/>
        <v>262566.5</v>
      </c>
      <c r="O1900" s="147">
        <v>156.22999999999999</v>
      </c>
      <c r="P1900" s="147">
        <v>15.27</v>
      </c>
      <c r="Q1900" s="146"/>
      <c r="R1900" s="102"/>
      <c r="S1900" s="146" t="s">
        <v>265</v>
      </c>
      <c r="T1900" s="146" t="s">
        <v>596</v>
      </c>
      <c r="U1900" s="96" t="s">
        <v>600</v>
      </c>
      <c r="V1900" s="99"/>
      <c r="W1900" s="99"/>
    </row>
    <row r="1901" spans="1:23" ht="37.5" x14ac:dyDescent="0.3">
      <c r="C1901" s="144">
        <v>5</v>
      </c>
      <c r="D1901" s="63" t="s">
        <v>808</v>
      </c>
      <c r="E1901" s="144">
        <v>1983</v>
      </c>
      <c r="F1901" s="144"/>
      <c r="G1901" s="144" t="s">
        <v>63</v>
      </c>
      <c r="H1901" s="144">
        <v>2</v>
      </c>
      <c r="I1901" s="144">
        <v>1524.6</v>
      </c>
      <c r="J1901" s="64">
        <v>762.3</v>
      </c>
      <c r="K1901" s="145" t="s">
        <v>42</v>
      </c>
      <c r="L1901" s="147">
        <f t="shared" si="206"/>
        <v>238188.25799999997</v>
      </c>
      <c r="M1901" s="147">
        <f t="shared" si="207"/>
        <v>23280.641999999996</v>
      </c>
      <c r="N1901" s="147">
        <f t="shared" si="208"/>
        <v>261468.89999999997</v>
      </c>
      <c r="O1901" s="147">
        <v>156.22999999999999</v>
      </c>
      <c r="P1901" s="147">
        <v>15.27</v>
      </c>
      <c r="Q1901" s="146"/>
      <c r="R1901" s="102"/>
      <c r="S1901" s="146" t="s">
        <v>265</v>
      </c>
      <c r="T1901" s="146" t="s">
        <v>596</v>
      </c>
      <c r="U1901" s="96" t="s">
        <v>600</v>
      </c>
      <c r="V1901" s="99"/>
      <c r="W1901" s="99"/>
    </row>
    <row r="1902" spans="1:23" s="61" customFormat="1" ht="37.5" x14ac:dyDescent="0.3">
      <c r="A1902" s="133"/>
      <c r="B1902" s="1"/>
      <c r="C1902" s="144">
        <v>6</v>
      </c>
      <c r="D1902" s="63" t="s">
        <v>809</v>
      </c>
      <c r="E1902" s="144">
        <v>1981</v>
      </c>
      <c r="F1902" s="144"/>
      <c r="G1902" s="144" t="s">
        <v>34</v>
      </c>
      <c r="H1902" s="144">
        <v>2</v>
      </c>
      <c r="I1902" s="144">
        <v>1639.2</v>
      </c>
      <c r="J1902" s="64">
        <v>896.5</v>
      </c>
      <c r="K1902" s="145" t="s">
        <v>42</v>
      </c>
      <c r="L1902" s="147">
        <f t="shared" si="206"/>
        <v>268419</v>
      </c>
      <c r="M1902" s="147">
        <f t="shared" si="207"/>
        <v>24915.84</v>
      </c>
      <c r="N1902" s="147">
        <f t="shared" si="208"/>
        <v>293334.84000000003</v>
      </c>
      <c r="O1902" s="147">
        <v>163.75</v>
      </c>
      <c r="P1902" s="147">
        <v>15.2</v>
      </c>
      <c r="Q1902" s="146"/>
      <c r="R1902" s="102"/>
      <c r="S1902" s="146" t="s">
        <v>265</v>
      </c>
      <c r="T1902" s="146" t="s">
        <v>596</v>
      </c>
      <c r="U1902" s="100"/>
      <c r="V1902" s="97"/>
      <c r="W1902" s="97"/>
    </row>
    <row r="1903" spans="1:23" s="61" customFormat="1" x14ac:dyDescent="0.3">
      <c r="A1903" s="133"/>
      <c r="B1903" s="1"/>
      <c r="C1903" s="32"/>
      <c r="D1903" s="62" t="s">
        <v>143</v>
      </c>
      <c r="E1903" s="32"/>
      <c r="F1903" s="32"/>
      <c r="G1903" s="32"/>
      <c r="H1903" s="32"/>
      <c r="I1903" s="32"/>
      <c r="J1903" s="27"/>
      <c r="K1903" s="25"/>
      <c r="L1903" s="30">
        <f>SUM(L1904:L1928)</f>
        <v>18925050.4344</v>
      </c>
      <c r="M1903" s="30">
        <f>SUM(M1904:M1928)</f>
        <v>1212496.4532999999</v>
      </c>
      <c r="N1903" s="30">
        <f>SUM(N1904:N1928)</f>
        <v>20137546.887699999</v>
      </c>
      <c r="O1903" s="30"/>
      <c r="P1903" s="30"/>
      <c r="Q1903" s="24"/>
      <c r="R1903" s="47"/>
      <c r="S1903" s="146"/>
      <c r="T1903" s="146"/>
      <c r="U1903" s="101"/>
      <c r="V1903" s="97"/>
      <c r="W1903" s="97"/>
    </row>
    <row r="1904" spans="1:23" ht="37.5" x14ac:dyDescent="0.3">
      <c r="C1904" s="144">
        <v>1</v>
      </c>
      <c r="D1904" s="63" t="s">
        <v>810</v>
      </c>
      <c r="E1904" s="144">
        <v>1976</v>
      </c>
      <c r="F1904" s="144"/>
      <c r="G1904" s="144" t="s">
        <v>83</v>
      </c>
      <c r="H1904" s="144">
        <v>5</v>
      </c>
      <c r="I1904" s="144">
        <v>2033.7</v>
      </c>
      <c r="J1904" s="64">
        <v>993.1</v>
      </c>
      <c r="K1904" s="145" t="s">
        <v>42</v>
      </c>
      <c r="L1904" s="147">
        <f t="shared" ref="L1904:L1913" si="209">I1904*O1904</f>
        <v>300601.19699999999</v>
      </c>
      <c r="M1904" s="147">
        <f t="shared" ref="M1904:M1913" si="210">I1904*P1904</f>
        <v>30322.467000000001</v>
      </c>
      <c r="N1904" s="147">
        <f t="shared" ref="N1904:N1928" si="211">L1904+M1904</f>
        <v>330923.66399999999</v>
      </c>
      <c r="O1904" s="147">
        <v>147.81</v>
      </c>
      <c r="P1904" s="147">
        <v>14.91</v>
      </c>
      <c r="Q1904" s="146"/>
      <c r="R1904" s="102"/>
      <c r="S1904" s="146" t="s">
        <v>265</v>
      </c>
      <c r="T1904" s="146" t="s">
        <v>596</v>
      </c>
      <c r="U1904" s="96"/>
      <c r="V1904" s="99"/>
      <c r="W1904" s="99"/>
    </row>
    <row r="1905" spans="3:23" ht="37.5" x14ac:dyDescent="0.3">
      <c r="C1905" s="144">
        <v>2</v>
      </c>
      <c r="D1905" s="63" t="s">
        <v>811</v>
      </c>
      <c r="E1905" s="144">
        <v>1973</v>
      </c>
      <c r="F1905" s="144"/>
      <c r="G1905" s="144" t="s">
        <v>83</v>
      </c>
      <c r="H1905" s="144">
        <v>5</v>
      </c>
      <c r="I1905" s="144">
        <v>5221.05</v>
      </c>
      <c r="J1905" s="64">
        <v>3183.75</v>
      </c>
      <c r="K1905" s="145" t="s">
        <v>42</v>
      </c>
      <c r="L1905" s="147">
        <f t="shared" si="209"/>
        <v>771723.40049999999</v>
      </c>
      <c r="M1905" s="147">
        <f t="shared" si="210"/>
        <v>77845.855500000005</v>
      </c>
      <c r="N1905" s="147">
        <f t="shared" si="211"/>
        <v>849569.25600000005</v>
      </c>
      <c r="O1905" s="147">
        <v>147.81</v>
      </c>
      <c r="P1905" s="147">
        <v>14.91</v>
      </c>
      <c r="Q1905" s="146"/>
      <c r="R1905" s="102"/>
      <c r="S1905" s="146" t="s">
        <v>265</v>
      </c>
      <c r="T1905" s="146" t="s">
        <v>596</v>
      </c>
      <c r="U1905" s="96"/>
      <c r="V1905" s="99"/>
      <c r="W1905" s="99"/>
    </row>
    <row r="1906" spans="3:23" ht="37.5" x14ac:dyDescent="0.3">
      <c r="C1906" s="144">
        <v>3</v>
      </c>
      <c r="D1906" s="63" t="s">
        <v>812</v>
      </c>
      <c r="E1906" s="144">
        <v>1974</v>
      </c>
      <c r="F1906" s="144"/>
      <c r="G1906" s="144" t="s">
        <v>34</v>
      </c>
      <c r="H1906" s="144">
        <v>5</v>
      </c>
      <c r="I1906" s="144">
        <v>6211.79</v>
      </c>
      <c r="J1906" s="64">
        <v>3622.09</v>
      </c>
      <c r="K1906" s="145" t="s">
        <v>42</v>
      </c>
      <c r="L1906" s="147">
        <f t="shared" si="209"/>
        <v>934563.8054999999</v>
      </c>
      <c r="M1906" s="147">
        <f t="shared" si="210"/>
        <v>92928.378400000001</v>
      </c>
      <c r="N1906" s="147">
        <f t="shared" si="211"/>
        <v>1027492.1838999999</v>
      </c>
      <c r="O1906" s="147">
        <v>150.44999999999999</v>
      </c>
      <c r="P1906" s="147">
        <v>14.96</v>
      </c>
      <c r="Q1906" s="146"/>
      <c r="R1906" s="102"/>
      <c r="S1906" s="146" t="s">
        <v>265</v>
      </c>
      <c r="T1906" s="146" t="s">
        <v>596</v>
      </c>
      <c r="U1906" s="96"/>
      <c r="V1906" s="99"/>
      <c r="W1906" s="99"/>
    </row>
    <row r="1907" spans="3:23" ht="37.5" x14ac:dyDescent="0.3">
      <c r="C1907" s="144">
        <v>4</v>
      </c>
      <c r="D1907" s="63" t="s">
        <v>813</v>
      </c>
      <c r="E1907" s="144">
        <v>1973</v>
      </c>
      <c r="F1907" s="144"/>
      <c r="G1907" s="144" t="s">
        <v>34</v>
      </c>
      <c r="H1907" s="144">
        <v>5</v>
      </c>
      <c r="I1907" s="144">
        <v>18263.7</v>
      </c>
      <c r="J1907" s="64">
        <v>11263.73</v>
      </c>
      <c r="K1907" s="145" t="s">
        <v>42</v>
      </c>
      <c r="L1907" s="147">
        <f t="shared" si="209"/>
        <v>2747773.665</v>
      </c>
      <c r="M1907" s="147">
        <f t="shared" si="210"/>
        <v>273224.95200000005</v>
      </c>
      <c r="N1907" s="147">
        <f t="shared" si="211"/>
        <v>3020998.6170000001</v>
      </c>
      <c r="O1907" s="147">
        <v>150.44999999999999</v>
      </c>
      <c r="P1907" s="147">
        <v>14.96</v>
      </c>
      <c r="Q1907" s="146"/>
      <c r="R1907" s="102"/>
      <c r="S1907" s="146" t="s">
        <v>265</v>
      </c>
      <c r="T1907" s="146" t="s">
        <v>596</v>
      </c>
      <c r="U1907" s="96"/>
      <c r="V1907" s="99"/>
      <c r="W1907" s="99"/>
    </row>
    <row r="1908" spans="3:23" ht="37.5" x14ac:dyDescent="0.3">
      <c r="C1908" s="144">
        <v>5</v>
      </c>
      <c r="D1908" s="63" t="s">
        <v>814</v>
      </c>
      <c r="E1908" s="144">
        <v>1980</v>
      </c>
      <c r="F1908" s="144"/>
      <c r="G1908" s="144" t="s">
        <v>83</v>
      </c>
      <c r="H1908" s="144">
        <v>3</v>
      </c>
      <c r="I1908" s="144">
        <v>3306.3</v>
      </c>
      <c r="J1908" s="64">
        <v>1620.1</v>
      </c>
      <c r="K1908" s="145" t="s">
        <v>42</v>
      </c>
      <c r="L1908" s="147">
        <f t="shared" si="209"/>
        <v>488704.20300000004</v>
      </c>
      <c r="M1908" s="147">
        <f t="shared" si="210"/>
        <v>49296.933000000005</v>
      </c>
      <c r="N1908" s="147">
        <f t="shared" si="211"/>
        <v>538001.13600000006</v>
      </c>
      <c r="O1908" s="147">
        <v>147.81</v>
      </c>
      <c r="P1908" s="147">
        <v>14.91</v>
      </c>
      <c r="Q1908" s="146"/>
      <c r="R1908" s="102"/>
      <c r="S1908" s="146" t="s">
        <v>265</v>
      </c>
      <c r="T1908" s="146" t="s">
        <v>596</v>
      </c>
      <c r="U1908" s="96"/>
      <c r="V1908" s="99"/>
      <c r="W1908" s="99"/>
    </row>
    <row r="1909" spans="3:23" ht="37.5" x14ac:dyDescent="0.3">
      <c r="C1909" s="144">
        <v>6</v>
      </c>
      <c r="D1909" s="63" t="s">
        <v>815</v>
      </c>
      <c r="E1909" s="144">
        <v>1986</v>
      </c>
      <c r="F1909" s="144"/>
      <c r="G1909" s="144" t="s">
        <v>83</v>
      </c>
      <c r="H1909" s="144">
        <v>5</v>
      </c>
      <c r="I1909" s="144">
        <v>5459.6</v>
      </c>
      <c r="J1909" s="64">
        <v>3393.2</v>
      </c>
      <c r="K1909" s="145" t="s">
        <v>42</v>
      </c>
      <c r="L1909" s="147">
        <f t="shared" si="209"/>
        <v>806983.47600000002</v>
      </c>
      <c r="M1909" s="147">
        <f t="shared" si="210"/>
        <v>81402.636000000013</v>
      </c>
      <c r="N1909" s="147">
        <f t="shared" si="211"/>
        <v>888386.11200000008</v>
      </c>
      <c r="O1909" s="147">
        <v>147.81</v>
      </c>
      <c r="P1909" s="147">
        <v>14.91</v>
      </c>
      <c r="Q1909" s="146"/>
      <c r="R1909" s="102"/>
      <c r="S1909" s="146" t="s">
        <v>265</v>
      </c>
      <c r="T1909" s="146" t="s">
        <v>596</v>
      </c>
      <c r="U1909" s="96"/>
      <c r="V1909" s="99"/>
      <c r="W1909" s="99"/>
    </row>
    <row r="1910" spans="3:23" ht="37.5" x14ac:dyDescent="0.3">
      <c r="C1910" s="144">
        <v>7</v>
      </c>
      <c r="D1910" s="63" t="s">
        <v>816</v>
      </c>
      <c r="E1910" s="144">
        <v>1980</v>
      </c>
      <c r="F1910" s="144"/>
      <c r="G1910" s="144" t="s">
        <v>34</v>
      </c>
      <c r="H1910" s="144">
        <v>2</v>
      </c>
      <c r="I1910" s="144">
        <v>755.5</v>
      </c>
      <c r="J1910" s="64">
        <v>365.5</v>
      </c>
      <c r="K1910" s="145" t="s">
        <v>42</v>
      </c>
      <c r="L1910" s="147">
        <f t="shared" si="209"/>
        <v>115901.255</v>
      </c>
      <c r="M1910" s="147">
        <f t="shared" si="210"/>
        <v>11483.6</v>
      </c>
      <c r="N1910" s="147">
        <f t="shared" si="211"/>
        <v>127384.85500000001</v>
      </c>
      <c r="O1910" s="147">
        <v>153.41</v>
      </c>
      <c r="P1910" s="147">
        <v>15.2</v>
      </c>
      <c r="Q1910" s="146"/>
      <c r="R1910" s="102"/>
      <c r="S1910" s="146" t="s">
        <v>265</v>
      </c>
      <c r="T1910" s="146" t="s">
        <v>596</v>
      </c>
      <c r="U1910" s="96" t="s">
        <v>600</v>
      </c>
      <c r="V1910" s="99"/>
      <c r="W1910" s="99"/>
    </row>
    <row r="1911" spans="3:23" ht="37.5" x14ac:dyDescent="0.3">
      <c r="C1911" s="144">
        <v>8</v>
      </c>
      <c r="D1911" s="63" t="s">
        <v>817</v>
      </c>
      <c r="E1911" s="144">
        <v>1977</v>
      </c>
      <c r="F1911" s="144"/>
      <c r="G1911" s="144" t="s">
        <v>34</v>
      </c>
      <c r="H1911" s="144">
        <v>2</v>
      </c>
      <c r="I1911" s="144">
        <v>750.6</v>
      </c>
      <c r="J1911" s="64">
        <v>357.6</v>
      </c>
      <c r="K1911" s="145" t="s">
        <v>42</v>
      </c>
      <c r="L1911" s="147">
        <f t="shared" si="209"/>
        <v>115149.546</v>
      </c>
      <c r="M1911" s="147">
        <f t="shared" si="210"/>
        <v>11409.119999999999</v>
      </c>
      <c r="N1911" s="147">
        <f t="shared" si="211"/>
        <v>126558.666</v>
      </c>
      <c r="O1911" s="147">
        <v>153.41</v>
      </c>
      <c r="P1911" s="147">
        <v>15.2</v>
      </c>
      <c r="Q1911" s="146"/>
      <c r="R1911" s="102"/>
      <c r="S1911" s="146" t="s">
        <v>265</v>
      </c>
      <c r="T1911" s="146" t="s">
        <v>596</v>
      </c>
      <c r="U1911" s="96" t="s">
        <v>600</v>
      </c>
      <c r="V1911" s="99"/>
      <c r="W1911" s="99"/>
    </row>
    <row r="1912" spans="3:23" ht="37.5" x14ac:dyDescent="0.3">
      <c r="C1912" s="144">
        <v>9</v>
      </c>
      <c r="D1912" s="63" t="s">
        <v>818</v>
      </c>
      <c r="E1912" s="144">
        <v>1977</v>
      </c>
      <c r="F1912" s="144"/>
      <c r="G1912" s="144" t="s">
        <v>34</v>
      </c>
      <c r="H1912" s="144">
        <v>2</v>
      </c>
      <c r="I1912" s="144">
        <v>746.5</v>
      </c>
      <c r="J1912" s="64">
        <v>365.1</v>
      </c>
      <c r="K1912" s="145" t="s">
        <v>42</v>
      </c>
      <c r="L1912" s="147">
        <f t="shared" si="209"/>
        <v>114520.565</v>
      </c>
      <c r="M1912" s="147">
        <f t="shared" si="210"/>
        <v>11346.8</v>
      </c>
      <c r="N1912" s="147">
        <f t="shared" si="211"/>
        <v>125867.36500000001</v>
      </c>
      <c r="O1912" s="147">
        <v>153.41</v>
      </c>
      <c r="P1912" s="147">
        <v>15.2</v>
      </c>
      <c r="Q1912" s="146"/>
      <c r="R1912" s="102"/>
      <c r="S1912" s="146" t="s">
        <v>265</v>
      </c>
      <c r="T1912" s="146" t="s">
        <v>596</v>
      </c>
      <c r="U1912" s="96" t="s">
        <v>600</v>
      </c>
      <c r="V1912" s="99"/>
      <c r="W1912" s="99"/>
    </row>
    <row r="1913" spans="3:23" ht="37.5" x14ac:dyDescent="0.3">
      <c r="C1913" s="144">
        <v>10</v>
      </c>
      <c r="D1913" s="63" t="s">
        <v>144</v>
      </c>
      <c r="E1913" s="144">
        <v>1970</v>
      </c>
      <c r="F1913" s="144"/>
      <c r="G1913" s="144" t="s">
        <v>34</v>
      </c>
      <c r="H1913" s="144">
        <v>5</v>
      </c>
      <c r="I1913" s="144">
        <v>6355.18</v>
      </c>
      <c r="J1913" s="64">
        <v>3773.85</v>
      </c>
      <c r="K1913" s="145" t="s">
        <v>45</v>
      </c>
      <c r="L1913" s="147">
        <f t="shared" si="209"/>
        <v>956136.83100000001</v>
      </c>
      <c r="M1913" s="147">
        <f t="shared" si="210"/>
        <v>95073.492800000007</v>
      </c>
      <c r="N1913" s="147">
        <f t="shared" si="211"/>
        <v>1051210.3237999999</v>
      </c>
      <c r="O1913" s="147">
        <v>150.44999999999999</v>
      </c>
      <c r="P1913" s="147">
        <v>14.96</v>
      </c>
      <c r="Q1913" s="146"/>
      <c r="R1913" s="102"/>
      <c r="S1913" s="146" t="s">
        <v>265</v>
      </c>
      <c r="T1913" s="146" t="s">
        <v>596</v>
      </c>
      <c r="U1913" s="96"/>
      <c r="V1913" s="99"/>
      <c r="W1913" s="99"/>
    </row>
    <row r="1914" spans="3:23" x14ac:dyDescent="0.3">
      <c r="C1914" s="144"/>
      <c r="D1914" s="63"/>
      <c r="E1914" s="144"/>
      <c r="F1914" s="144"/>
      <c r="G1914" s="144"/>
      <c r="H1914" s="144"/>
      <c r="I1914" s="144"/>
      <c r="J1914" s="64"/>
      <c r="K1914" s="145" t="s">
        <v>229</v>
      </c>
      <c r="L1914" s="147">
        <f>I1913*O1914</f>
        <v>6613073.2044000002</v>
      </c>
      <c r="M1914" s="147">
        <f>I1913*P1914</f>
        <v>141529.85860000001</v>
      </c>
      <c r="N1914" s="147">
        <f t="shared" si="211"/>
        <v>6754603.0630000001</v>
      </c>
      <c r="O1914" s="147">
        <v>1040.58</v>
      </c>
      <c r="P1914" s="147">
        <v>22.27</v>
      </c>
      <c r="Q1914" s="146"/>
      <c r="R1914" s="102"/>
      <c r="S1914" s="146" t="s">
        <v>265</v>
      </c>
      <c r="T1914" s="146" t="s">
        <v>596</v>
      </c>
      <c r="U1914" s="96"/>
      <c r="V1914" s="99"/>
      <c r="W1914" s="99"/>
    </row>
    <row r="1915" spans="3:23" ht="37.5" x14ac:dyDescent="0.3">
      <c r="C1915" s="144">
        <v>11</v>
      </c>
      <c r="D1915" s="63" t="s">
        <v>819</v>
      </c>
      <c r="E1915" s="144">
        <v>1967</v>
      </c>
      <c r="F1915" s="144"/>
      <c r="G1915" s="144" t="s">
        <v>34</v>
      </c>
      <c r="H1915" s="144">
        <v>3</v>
      </c>
      <c r="I1915" s="144">
        <v>2261.3000000000002</v>
      </c>
      <c r="J1915" s="64">
        <v>916.1</v>
      </c>
      <c r="K1915" s="145" t="s">
        <v>42</v>
      </c>
      <c r="L1915" s="147">
        <f>I1915*O1915</f>
        <v>330647.28600000002</v>
      </c>
      <c r="M1915" s="147">
        <f>I1915*P1915</f>
        <v>33625.531000000003</v>
      </c>
      <c r="N1915" s="147">
        <f t="shared" si="211"/>
        <v>364272.81700000004</v>
      </c>
      <c r="O1915" s="147">
        <v>146.22</v>
      </c>
      <c r="P1915" s="147">
        <v>14.87</v>
      </c>
      <c r="Q1915" s="146"/>
      <c r="R1915" s="102"/>
      <c r="S1915" s="146" t="s">
        <v>265</v>
      </c>
      <c r="T1915" s="146" t="s">
        <v>596</v>
      </c>
      <c r="U1915" s="96"/>
      <c r="V1915" s="99"/>
      <c r="W1915" s="99"/>
    </row>
    <row r="1916" spans="3:23" ht="37.5" x14ac:dyDescent="0.3">
      <c r="C1916" s="144">
        <v>12</v>
      </c>
      <c r="D1916" s="63" t="s">
        <v>820</v>
      </c>
      <c r="E1916" s="144">
        <v>1959</v>
      </c>
      <c r="F1916" s="144"/>
      <c r="G1916" s="144" t="s">
        <v>63</v>
      </c>
      <c r="H1916" s="144">
        <v>2</v>
      </c>
      <c r="I1916" s="144">
        <v>927</v>
      </c>
      <c r="J1916" s="64">
        <v>547.20000000000005</v>
      </c>
      <c r="K1916" s="145" t="s">
        <v>42</v>
      </c>
      <c r="L1916" s="147">
        <f>I1916*O1916</f>
        <v>155281.76999999999</v>
      </c>
      <c r="M1916" s="147">
        <f>I1916*P1916</f>
        <v>14155.289999999999</v>
      </c>
      <c r="N1916" s="147">
        <f t="shared" si="211"/>
        <v>169437.06</v>
      </c>
      <c r="O1916" s="147">
        <v>167.51</v>
      </c>
      <c r="P1916" s="147">
        <v>15.27</v>
      </c>
      <c r="Q1916" s="146"/>
      <c r="R1916" s="102"/>
      <c r="S1916" s="146" t="s">
        <v>265</v>
      </c>
      <c r="T1916" s="146" t="s">
        <v>596</v>
      </c>
      <c r="U1916" s="96"/>
      <c r="V1916" s="99"/>
      <c r="W1916" s="99"/>
    </row>
    <row r="1917" spans="3:23" x14ac:dyDescent="0.3">
      <c r="C1917" s="144"/>
      <c r="D1917" s="63"/>
      <c r="E1917" s="144"/>
      <c r="F1917" s="144"/>
      <c r="G1917" s="144"/>
      <c r="H1917" s="144"/>
      <c r="I1917" s="144"/>
      <c r="J1917" s="64"/>
      <c r="K1917" s="145" t="s">
        <v>229</v>
      </c>
      <c r="L1917" s="147">
        <f>I1916*O1917</f>
        <v>1006471.71</v>
      </c>
      <c r="M1917" s="147">
        <f>I1916*P1917</f>
        <v>35847.090000000004</v>
      </c>
      <c r="N1917" s="147">
        <f t="shared" si="211"/>
        <v>1042318.7999999999</v>
      </c>
      <c r="O1917" s="147">
        <v>1085.73</v>
      </c>
      <c r="P1917" s="147">
        <v>38.67</v>
      </c>
      <c r="Q1917" s="146"/>
      <c r="R1917" s="102"/>
      <c r="S1917" s="146" t="s">
        <v>265</v>
      </c>
      <c r="T1917" s="146" t="s">
        <v>596</v>
      </c>
      <c r="U1917" s="96"/>
      <c r="V1917" s="99"/>
      <c r="W1917" s="99"/>
    </row>
    <row r="1918" spans="3:23" ht="37.5" x14ac:dyDescent="0.3">
      <c r="C1918" s="144">
        <v>13</v>
      </c>
      <c r="D1918" s="63" t="s">
        <v>821</v>
      </c>
      <c r="E1918" s="144">
        <v>1971</v>
      </c>
      <c r="F1918" s="144"/>
      <c r="G1918" s="144" t="s">
        <v>34</v>
      </c>
      <c r="H1918" s="144">
        <v>3</v>
      </c>
      <c r="I1918" s="144">
        <v>1527.9</v>
      </c>
      <c r="J1918" s="64">
        <v>731.1</v>
      </c>
      <c r="K1918" s="145" t="s">
        <v>42</v>
      </c>
      <c r="L1918" s="147">
        <f>I1918*O1918</f>
        <v>229872.55499999999</v>
      </c>
      <c r="M1918" s="147">
        <f>I1918*P1918</f>
        <v>22857.384000000002</v>
      </c>
      <c r="N1918" s="147">
        <f t="shared" si="211"/>
        <v>252729.93899999998</v>
      </c>
      <c r="O1918" s="147">
        <v>150.44999999999999</v>
      </c>
      <c r="P1918" s="147">
        <v>14.96</v>
      </c>
      <c r="Q1918" s="146"/>
      <c r="R1918" s="102"/>
      <c r="S1918" s="146" t="s">
        <v>265</v>
      </c>
      <c r="T1918" s="146" t="s">
        <v>596</v>
      </c>
      <c r="U1918" s="96"/>
      <c r="V1918" s="99"/>
      <c r="W1918" s="99"/>
    </row>
    <row r="1919" spans="3:23" ht="37.5" x14ac:dyDescent="0.3">
      <c r="C1919" s="144">
        <v>14</v>
      </c>
      <c r="D1919" s="63" t="s">
        <v>822</v>
      </c>
      <c r="E1919" s="144">
        <v>1993</v>
      </c>
      <c r="F1919" s="144"/>
      <c r="G1919" s="144" t="s">
        <v>34</v>
      </c>
      <c r="H1919" s="144">
        <v>3</v>
      </c>
      <c r="I1919" s="144">
        <v>2058.8000000000002</v>
      </c>
      <c r="J1919" s="64">
        <v>1047.4000000000001</v>
      </c>
      <c r="K1919" s="145" t="s">
        <v>42</v>
      </c>
      <c r="L1919" s="147">
        <f>I1919*O1919</f>
        <v>370954.58400000003</v>
      </c>
      <c r="M1919" s="147">
        <f>I1919*P1919</f>
        <v>31540.816000000003</v>
      </c>
      <c r="N1919" s="147">
        <f t="shared" si="211"/>
        <v>402495.4</v>
      </c>
      <c r="O1919" s="147">
        <v>180.18</v>
      </c>
      <c r="P1919" s="147">
        <v>15.32</v>
      </c>
      <c r="Q1919" s="146"/>
      <c r="R1919" s="102"/>
      <c r="S1919" s="146" t="s">
        <v>265</v>
      </c>
      <c r="T1919" s="146" t="s">
        <v>596</v>
      </c>
      <c r="U1919" s="96" t="s">
        <v>600</v>
      </c>
      <c r="V1919" s="99"/>
      <c r="W1919" s="99"/>
    </row>
    <row r="1920" spans="3:23" ht="56.25" x14ac:dyDescent="0.3">
      <c r="C1920" s="144">
        <v>15</v>
      </c>
      <c r="D1920" s="63" t="s">
        <v>158</v>
      </c>
      <c r="E1920" s="144">
        <v>1958</v>
      </c>
      <c r="F1920" s="144"/>
      <c r="G1920" s="144" t="s">
        <v>56</v>
      </c>
      <c r="H1920" s="144">
        <v>2</v>
      </c>
      <c r="I1920" s="144">
        <v>865.1</v>
      </c>
      <c r="J1920" s="64">
        <v>483.7</v>
      </c>
      <c r="K1920" s="145" t="s">
        <v>45</v>
      </c>
      <c r="L1920" s="147">
        <f>I1920*O1920</f>
        <v>370401.21600000001</v>
      </c>
      <c r="M1920" s="147">
        <f>I1920*P1920</f>
        <v>15182.505000000001</v>
      </c>
      <c r="N1920" s="147">
        <f t="shared" si="211"/>
        <v>385583.72100000002</v>
      </c>
      <c r="O1920" s="147">
        <v>428.16</v>
      </c>
      <c r="P1920" s="147">
        <v>17.55</v>
      </c>
      <c r="Q1920" s="146"/>
      <c r="R1920" s="102"/>
      <c r="S1920" s="146" t="s">
        <v>265</v>
      </c>
      <c r="T1920" s="146" t="s">
        <v>596</v>
      </c>
      <c r="U1920" s="96"/>
      <c r="V1920" s="99"/>
      <c r="W1920" s="99"/>
    </row>
    <row r="1921" spans="1:23" ht="56.25" x14ac:dyDescent="0.3">
      <c r="C1921" s="144">
        <v>16</v>
      </c>
      <c r="D1921" s="63" t="s">
        <v>823</v>
      </c>
      <c r="E1921" s="144">
        <v>1958</v>
      </c>
      <c r="F1921" s="144"/>
      <c r="G1921" s="144" t="s">
        <v>56</v>
      </c>
      <c r="H1921" s="144">
        <v>2</v>
      </c>
      <c r="I1921" s="144">
        <v>777.6</v>
      </c>
      <c r="J1921" s="64">
        <v>456.3</v>
      </c>
      <c r="K1921" s="145" t="s">
        <v>42</v>
      </c>
      <c r="L1921" s="147">
        <f>I1921*O1921</f>
        <v>127526.40000000001</v>
      </c>
      <c r="M1921" s="147">
        <f>I1921*P1921</f>
        <v>11827.296</v>
      </c>
      <c r="N1921" s="147">
        <f t="shared" si="211"/>
        <v>139353.696</v>
      </c>
      <c r="O1921" s="147">
        <v>164</v>
      </c>
      <c r="P1921" s="147">
        <v>15.21</v>
      </c>
      <c r="Q1921" s="146"/>
      <c r="R1921" s="102"/>
      <c r="S1921" s="146" t="s">
        <v>265</v>
      </c>
      <c r="T1921" s="146" t="s">
        <v>596</v>
      </c>
      <c r="U1921" s="96"/>
      <c r="V1921" s="99"/>
      <c r="W1921" s="99"/>
    </row>
    <row r="1922" spans="1:23" ht="37.5" x14ac:dyDescent="0.3">
      <c r="C1922" s="144"/>
      <c r="D1922" s="63"/>
      <c r="E1922" s="144"/>
      <c r="F1922" s="144"/>
      <c r="G1922" s="144"/>
      <c r="H1922" s="144"/>
      <c r="I1922" s="144"/>
      <c r="J1922" s="64"/>
      <c r="K1922" s="145" t="s">
        <v>45</v>
      </c>
      <c r="L1922" s="147">
        <f>I1921*O1922</f>
        <v>332937.21600000001</v>
      </c>
      <c r="M1922" s="147">
        <f>I1921*P1922</f>
        <v>13646.880000000001</v>
      </c>
      <c r="N1922" s="147">
        <f t="shared" si="211"/>
        <v>346584.09600000002</v>
      </c>
      <c r="O1922" s="147">
        <v>428.16</v>
      </c>
      <c r="P1922" s="147">
        <v>17.55</v>
      </c>
      <c r="Q1922" s="146"/>
      <c r="R1922" s="102"/>
      <c r="S1922" s="146" t="s">
        <v>265</v>
      </c>
      <c r="T1922" s="146" t="s">
        <v>596</v>
      </c>
      <c r="U1922" s="96"/>
      <c r="V1922" s="99"/>
      <c r="W1922" s="99"/>
    </row>
    <row r="1923" spans="1:23" ht="56.25" x14ac:dyDescent="0.3">
      <c r="C1923" s="144"/>
      <c r="D1923" s="63"/>
      <c r="E1923" s="144"/>
      <c r="F1923" s="144"/>
      <c r="G1923" s="144"/>
      <c r="H1923" s="144"/>
      <c r="I1923" s="144"/>
      <c r="J1923" s="64"/>
      <c r="K1923" s="145" t="s">
        <v>35</v>
      </c>
      <c r="L1923" s="147">
        <f>I1921*O1923</f>
        <v>41943.743999999999</v>
      </c>
      <c r="M1923" s="147">
        <f>I1921*P1923</f>
        <v>10684.224</v>
      </c>
      <c r="N1923" s="147">
        <f t="shared" si="211"/>
        <v>52627.968000000001</v>
      </c>
      <c r="O1923" s="147">
        <v>53.94</v>
      </c>
      <c r="P1923" s="147">
        <v>13.74</v>
      </c>
      <c r="Q1923" s="146"/>
      <c r="R1923" s="102"/>
      <c r="S1923" s="146" t="s">
        <v>265</v>
      </c>
      <c r="T1923" s="146" t="s">
        <v>596</v>
      </c>
      <c r="U1923" s="96"/>
      <c r="V1923" s="99"/>
      <c r="W1923" s="99"/>
    </row>
    <row r="1924" spans="1:23" ht="37.5" x14ac:dyDescent="0.3">
      <c r="C1924" s="144"/>
      <c r="D1924" s="63"/>
      <c r="E1924" s="144"/>
      <c r="F1924" s="144"/>
      <c r="G1924" s="144"/>
      <c r="H1924" s="144"/>
      <c r="I1924" s="144"/>
      <c r="J1924" s="64"/>
      <c r="K1924" s="145" t="s">
        <v>53</v>
      </c>
      <c r="L1924" s="147">
        <f>I1921*O1924</f>
        <v>26096.256000000001</v>
      </c>
      <c r="M1924" s="147">
        <f>I1921*P1924</f>
        <v>10342.080000000002</v>
      </c>
      <c r="N1924" s="147">
        <f t="shared" si="211"/>
        <v>36438.336000000003</v>
      </c>
      <c r="O1924" s="147">
        <v>33.56</v>
      </c>
      <c r="P1924" s="147">
        <v>13.3</v>
      </c>
      <c r="Q1924" s="146"/>
      <c r="R1924" s="102"/>
      <c r="S1924" s="146" t="s">
        <v>265</v>
      </c>
      <c r="T1924" s="146" t="s">
        <v>596</v>
      </c>
      <c r="U1924" s="96"/>
      <c r="V1924" s="99"/>
      <c r="W1924" s="99"/>
    </row>
    <row r="1925" spans="1:23" x14ac:dyDescent="0.3">
      <c r="C1925" s="144"/>
      <c r="D1925" s="63"/>
      <c r="E1925" s="144"/>
      <c r="F1925" s="144"/>
      <c r="G1925" s="144"/>
      <c r="H1925" s="144"/>
      <c r="I1925" s="144"/>
      <c r="J1925" s="64"/>
      <c r="K1925" s="145" t="s">
        <v>229</v>
      </c>
      <c r="L1925" s="147">
        <f>I1921*O1925</f>
        <v>847187.424</v>
      </c>
      <c r="M1925" s="147">
        <f>I1921*P1925</f>
        <v>29890.944</v>
      </c>
      <c r="N1925" s="147">
        <f t="shared" si="211"/>
        <v>877078.36800000002</v>
      </c>
      <c r="O1925" s="147">
        <v>1089.49</v>
      </c>
      <c r="P1925" s="147">
        <v>38.44</v>
      </c>
      <c r="Q1925" s="146"/>
      <c r="R1925" s="102"/>
      <c r="S1925" s="146" t="s">
        <v>265</v>
      </c>
      <c r="T1925" s="146" t="s">
        <v>596</v>
      </c>
      <c r="U1925" s="96"/>
      <c r="V1925" s="99"/>
      <c r="W1925" s="99"/>
    </row>
    <row r="1926" spans="1:23" ht="37.5" x14ac:dyDescent="0.3">
      <c r="C1926" s="144">
        <v>17</v>
      </c>
      <c r="D1926" s="63" t="s">
        <v>824</v>
      </c>
      <c r="E1926" s="144">
        <v>1983</v>
      </c>
      <c r="F1926" s="144"/>
      <c r="G1926" s="144" t="s">
        <v>34</v>
      </c>
      <c r="H1926" s="144">
        <v>2</v>
      </c>
      <c r="I1926" s="144">
        <v>713.6</v>
      </c>
      <c r="J1926" s="64">
        <v>397.7</v>
      </c>
      <c r="K1926" s="145" t="s">
        <v>42</v>
      </c>
      <c r="L1926" s="147">
        <f>I1926*O1926</f>
        <v>116852</v>
      </c>
      <c r="M1926" s="147">
        <f>I1926*P1926</f>
        <v>10846.72</v>
      </c>
      <c r="N1926" s="147">
        <f t="shared" si="211"/>
        <v>127698.72</v>
      </c>
      <c r="O1926" s="147">
        <v>163.75</v>
      </c>
      <c r="P1926" s="147">
        <v>15.2</v>
      </c>
      <c r="Q1926" s="146"/>
      <c r="R1926" s="102"/>
      <c r="S1926" s="146" t="s">
        <v>265</v>
      </c>
      <c r="T1926" s="146" t="s">
        <v>596</v>
      </c>
      <c r="U1926" s="96"/>
      <c r="V1926" s="99"/>
      <c r="W1926" s="99"/>
    </row>
    <row r="1927" spans="1:23" ht="37.5" x14ac:dyDescent="0.3">
      <c r="C1927" s="144">
        <v>18</v>
      </c>
      <c r="D1927" s="63" t="s">
        <v>825</v>
      </c>
      <c r="E1927" s="144">
        <v>1953</v>
      </c>
      <c r="F1927" s="144"/>
      <c r="G1927" s="144" t="s">
        <v>34</v>
      </c>
      <c r="H1927" s="144">
        <v>2</v>
      </c>
      <c r="I1927" s="144">
        <v>789.1</v>
      </c>
      <c r="J1927" s="64">
        <v>416.7</v>
      </c>
      <c r="K1927" s="145" t="s">
        <v>42</v>
      </c>
      <c r="L1927" s="147">
        <f>I1927*O1927</f>
        <v>129215.125</v>
      </c>
      <c r="M1927" s="147">
        <f>I1927*P1927</f>
        <v>11994.32</v>
      </c>
      <c r="N1927" s="147">
        <f t="shared" si="211"/>
        <v>141209.44500000001</v>
      </c>
      <c r="O1927" s="147">
        <v>163.75</v>
      </c>
      <c r="P1927" s="147">
        <v>15.2</v>
      </c>
      <c r="Q1927" s="146"/>
      <c r="R1927" s="102"/>
      <c r="S1927" s="146" t="s">
        <v>265</v>
      </c>
      <c r="T1927" s="146" t="s">
        <v>596</v>
      </c>
      <c r="U1927" s="96"/>
      <c r="V1927" s="99"/>
      <c r="W1927" s="99"/>
    </row>
    <row r="1928" spans="1:23" s="61" customFormat="1" ht="37.5" x14ac:dyDescent="0.3">
      <c r="A1928" s="133"/>
      <c r="B1928" s="1"/>
      <c r="C1928" s="144">
        <v>19</v>
      </c>
      <c r="D1928" s="63" t="s">
        <v>826</v>
      </c>
      <c r="E1928" s="144">
        <v>1981</v>
      </c>
      <c r="F1928" s="144"/>
      <c r="G1928" s="144" t="s">
        <v>34</v>
      </c>
      <c r="H1928" s="144">
        <v>5</v>
      </c>
      <c r="I1928" s="144">
        <v>5624</v>
      </c>
      <c r="J1928" s="64">
        <v>3283</v>
      </c>
      <c r="K1928" s="145" t="s">
        <v>42</v>
      </c>
      <c r="L1928" s="147">
        <f>I1928*O1928</f>
        <v>874532</v>
      </c>
      <c r="M1928" s="147">
        <f>I1928*P1928</f>
        <v>84191.28</v>
      </c>
      <c r="N1928" s="147">
        <f t="shared" si="211"/>
        <v>958723.28</v>
      </c>
      <c r="O1928" s="147">
        <v>155.5</v>
      </c>
      <c r="P1928" s="147">
        <v>14.97</v>
      </c>
      <c r="Q1928" s="146"/>
      <c r="R1928" s="102"/>
      <c r="S1928" s="146" t="s">
        <v>265</v>
      </c>
      <c r="T1928" s="146" t="s">
        <v>596</v>
      </c>
      <c r="U1928" s="100"/>
      <c r="V1928" s="97"/>
      <c r="W1928" s="97"/>
    </row>
    <row r="1929" spans="1:23" s="61" customFormat="1" x14ac:dyDescent="0.3">
      <c r="A1929" s="133"/>
      <c r="B1929" s="1"/>
      <c r="C1929" s="32"/>
      <c r="D1929" s="62" t="s">
        <v>162</v>
      </c>
      <c r="E1929" s="32"/>
      <c r="F1929" s="32"/>
      <c r="G1929" s="32"/>
      <c r="H1929" s="32"/>
      <c r="I1929" s="32"/>
      <c r="J1929" s="27"/>
      <c r="K1929" s="25"/>
      <c r="L1929" s="30">
        <f>SUM(L1930:L1933)</f>
        <v>527396.65099999995</v>
      </c>
      <c r="M1929" s="30">
        <f>SUM(M1930:M1933)</f>
        <v>54109.024999999994</v>
      </c>
      <c r="N1929" s="30">
        <f>SUM(N1930:N1933)</f>
        <v>581505.67599999998</v>
      </c>
      <c r="O1929" s="30"/>
      <c r="P1929" s="30"/>
      <c r="Q1929" s="24"/>
      <c r="R1929" s="47"/>
      <c r="S1929" s="146"/>
      <c r="T1929" s="146"/>
      <c r="U1929" s="101"/>
      <c r="V1929" s="97"/>
      <c r="W1929" s="97"/>
    </row>
    <row r="1930" spans="1:23" ht="37.5" x14ac:dyDescent="0.3">
      <c r="C1930" s="144">
        <v>1</v>
      </c>
      <c r="D1930" s="63" t="s">
        <v>827</v>
      </c>
      <c r="E1930" s="144">
        <v>1976</v>
      </c>
      <c r="F1930" s="144"/>
      <c r="G1930" s="144" t="s">
        <v>63</v>
      </c>
      <c r="H1930" s="144">
        <v>2</v>
      </c>
      <c r="I1930" s="144">
        <v>846.9</v>
      </c>
      <c r="J1930" s="64">
        <v>481.3</v>
      </c>
      <c r="K1930" s="145" t="s">
        <v>42</v>
      </c>
      <c r="L1930" s="147">
        <f>I1930*O1930</f>
        <v>105557.61599999999</v>
      </c>
      <c r="M1930" s="147">
        <f>I1930*P1930</f>
        <v>12915.225</v>
      </c>
      <c r="N1930" s="147">
        <f>L1930+M1930</f>
        <v>118472.841</v>
      </c>
      <c r="O1930" s="147">
        <v>124.64</v>
      </c>
      <c r="P1930" s="147">
        <v>15.25</v>
      </c>
      <c r="Q1930" s="146"/>
      <c r="R1930" s="102"/>
      <c r="S1930" s="146" t="s">
        <v>265</v>
      </c>
      <c r="T1930" s="146" t="s">
        <v>596</v>
      </c>
      <c r="U1930" s="96"/>
      <c r="V1930" s="99"/>
      <c r="W1930" s="99"/>
    </row>
    <row r="1931" spans="1:23" ht="37.5" x14ac:dyDescent="0.3">
      <c r="C1931" s="144">
        <v>2</v>
      </c>
      <c r="D1931" s="63" t="s">
        <v>828</v>
      </c>
      <c r="E1931" s="144">
        <v>1971</v>
      </c>
      <c r="F1931" s="144"/>
      <c r="G1931" s="144" t="s">
        <v>63</v>
      </c>
      <c r="H1931" s="144">
        <v>2</v>
      </c>
      <c r="I1931" s="144">
        <v>552.79999999999995</v>
      </c>
      <c r="J1931" s="64">
        <v>337</v>
      </c>
      <c r="K1931" s="145" t="s">
        <v>42</v>
      </c>
      <c r="L1931" s="147">
        <f>I1931*O1931</f>
        <v>68900.991999999998</v>
      </c>
      <c r="M1931" s="147">
        <f>I1931*P1931</f>
        <v>8430.1999999999989</v>
      </c>
      <c r="N1931" s="147">
        <f>L1931+M1931</f>
        <v>77331.191999999995</v>
      </c>
      <c r="O1931" s="147">
        <v>124.64</v>
      </c>
      <c r="P1931" s="147">
        <v>15.25</v>
      </c>
      <c r="Q1931" s="146"/>
      <c r="R1931" s="102"/>
      <c r="S1931" s="146" t="s">
        <v>265</v>
      </c>
      <c r="T1931" s="146" t="s">
        <v>596</v>
      </c>
      <c r="U1931" s="96"/>
      <c r="V1931" s="99"/>
      <c r="W1931" s="99"/>
    </row>
    <row r="1932" spans="1:23" ht="37.5" x14ac:dyDescent="0.3">
      <c r="C1932" s="144">
        <v>3</v>
      </c>
      <c r="D1932" s="63" t="s">
        <v>829</v>
      </c>
      <c r="E1932" s="144">
        <v>1971</v>
      </c>
      <c r="F1932" s="144"/>
      <c r="G1932" s="144" t="s">
        <v>34</v>
      </c>
      <c r="H1932" s="144">
        <v>2</v>
      </c>
      <c r="I1932" s="144">
        <v>901.4</v>
      </c>
      <c r="J1932" s="64">
        <v>522.5</v>
      </c>
      <c r="K1932" s="145" t="s">
        <v>42</v>
      </c>
      <c r="L1932" s="147">
        <f>I1932*O1932</f>
        <v>147604.25</v>
      </c>
      <c r="M1932" s="147">
        <f>I1932*P1932</f>
        <v>13701.279999999999</v>
      </c>
      <c r="N1932" s="147">
        <f>L1932+M1932</f>
        <v>161305.53</v>
      </c>
      <c r="O1932" s="147">
        <v>163.75</v>
      </c>
      <c r="P1932" s="147">
        <v>15.2</v>
      </c>
      <c r="Q1932" s="146"/>
      <c r="R1932" s="102"/>
      <c r="S1932" s="146" t="s">
        <v>265</v>
      </c>
      <c r="T1932" s="146" t="s">
        <v>596</v>
      </c>
      <c r="U1932" s="96"/>
      <c r="V1932" s="99"/>
      <c r="W1932" s="99"/>
    </row>
    <row r="1933" spans="1:23" s="61" customFormat="1" ht="37.5" x14ac:dyDescent="0.3">
      <c r="A1933" s="133"/>
      <c r="B1933" s="1"/>
      <c r="C1933" s="144">
        <v>4</v>
      </c>
      <c r="D1933" s="63" t="s">
        <v>830</v>
      </c>
      <c r="E1933" s="144">
        <v>1965</v>
      </c>
      <c r="F1933" s="144"/>
      <c r="G1933" s="144" t="s">
        <v>34</v>
      </c>
      <c r="H1933" s="144">
        <v>2</v>
      </c>
      <c r="I1933" s="144">
        <v>1254.0999999999999</v>
      </c>
      <c r="J1933" s="64">
        <v>728.4</v>
      </c>
      <c r="K1933" s="145" t="s">
        <v>42</v>
      </c>
      <c r="L1933" s="147">
        <f>I1933*O1933</f>
        <v>205333.79299999998</v>
      </c>
      <c r="M1933" s="147">
        <f>I1933*P1933</f>
        <v>19062.319999999996</v>
      </c>
      <c r="N1933" s="147">
        <f>L1933+M1933</f>
        <v>224396.11299999998</v>
      </c>
      <c r="O1933" s="147">
        <v>163.72999999999999</v>
      </c>
      <c r="P1933" s="147">
        <v>15.2</v>
      </c>
      <c r="Q1933" s="146"/>
      <c r="R1933" s="102"/>
      <c r="S1933" s="146" t="s">
        <v>265</v>
      </c>
      <c r="T1933" s="146" t="s">
        <v>596</v>
      </c>
      <c r="U1933" s="100"/>
      <c r="V1933" s="97"/>
      <c r="W1933" s="97"/>
    </row>
    <row r="1934" spans="1:23" s="61" customFormat="1" x14ac:dyDescent="0.3">
      <c r="A1934" s="133"/>
      <c r="B1934" s="1"/>
      <c r="C1934" s="32"/>
      <c r="D1934" s="62" t="s">
        <v>413</v>
      </c>
      <c r="E1934" s="32"/>
      <c r="F1934" s="32"/>
      <c r="G1934" s="32"/>
      <c r="H1934" s="32"/>
      <c r="I1934" s="32"/>
      <c r="J1934" s="27"/>
      <c r="K1934" s="25"/>
      <c r="L1934" s="30">
        <f>SUM(L1935:L1941)</f>
        <v>803817.35200000007</v>
      </c>
      <c r="M1934" s="30">
        <f>SUM(M1935:M1941)</f>
        <v>93470.671999999991</v>
      </c>
      <c r="N1934" s="30">
        <f>SUM(N1935:N1941)</f>
        <v>897288.02400000009</v>
      </c>
      <c r="O1934" s="30"/>
      <c r="P1934" s="30"/>
      <c r="Q1934" s="24"/>
      <c r="R1934" s="47"/>
      <c r="S1934" s="146"/>
      <c r="T1934" s="146"/>
      <c r="U1934" s="101"/>
      <c r="V1934" s="97"/>
      <c r="W1934" s="97"/>
    </row>
    <row r="1935" spans="1:23" ht="37.5" x14ac:dyDescent="0.3">
      <c r="C1935" s="144">
        <v>1</v>
      </c>
      <c r="D1935" s="63" t="s">
        <v>831</v>
      </c>
      <c r="E1935" s="144">
        <v>1987</v>
      </c>
      <c r="F1935" s="144"/>
      <c r="G1935" s="144" t="s">
        <v>63</v>
      </c>
      <c r="H1935" s="144">
        <v>2</v>
      </c>
      <c r="I1935" s="144">
        <v>1272</v>
      </c>
      <c r="J1935" s="64">
        <v>727</v>
      </c>
      <c r="K1935" s="145" t="s">
        <v>42</v>
      </c>
      <c r="L1935" s="147">
        <f t="shared" ref="L1935:L1941" si="212">I1935*O1935</f>
        <v>158542.07999999999</v>
      </c>
      <c r="M1935" s="147">
        <f t="shared" ref="M1935:M1941" si="213">I1935*P1935</f>
        <v>19398</v>
      </c>
      <c r="N1935" s="147">
        <f t="shared" ref="N1935:N1941" si="214">L1935+M1935</f>
        <v>177940.08</v>
      </c>
      <c r="O1935" s="147">
        <v>124.64</v>
      </c>
      <c r="P1935" s="147">
        <v>15.25</v>
      </c>
      <c r="Q1935" s="146"/>
      <c r="R1935" s="102"/>
      <c r="S1935" s="146" t="s">
        <v>265</v>
      </c>
      <c r="T1935" s="146" t="s">
        <v>596</v>
      </c>
      <c r="U1935" s="96"/>
      <c r="V1935" s="99"/>
      <c r="W1935" s="99"/>
    </row>
    <row r="1936" spans="1:23" ht="37.5" x14ac:dyDescent="0.3">
      <c r="C1936" s="144">
        <v>2</v>
      </c>
      <c r="D1936" s="63" t="s">
        <v>832</v>
      </c>
      <c r="E1936" s="144">
        <v>1974</v>
      </c>
      <c r="F1936" s="144"/>
      <c r="G1936" s="144" t="s">
        <v>63</v>
      </c>
      <c r="H1936" s="144">
        <v>2</v>
      </c>
      <c r="I1936" s="144">
        <v>874</v>
      </c>
      <c r="J1936" s="64">
        <v>508.8</v>
      </c>
      <c r="K1936" s="145" t="s">
        <v>42</v>
      </c>
      <c r="L1936" s="147">
        <f t="shared" si="212"/>
        <v>108935.36</v>
      </c>
      <c r="M1936" s="147">
        <f t="shared" si="213"/>
        <v>13328.5</v>
      </c>
      <c r="N1936" s="147">
        <f t="shared" si="214"/>
        <v>122263.86</v>
      </c>
      <c r="O1936" s="147">
        <v>124.64</v>
      </c>
      <c r="P1936" s="147">
        <v>15.25</v>
      </c>
      <c r="Q1936" s="146"/>
      <c r="R1936" s="102"/>
      <c r="S1936" s="146" t="s">
        <v>265</v>
      </c>
      <c r="T1936" s="146" t="s">
        <v>596</v>
      </c>
      <c r="U1936" s="96"/>
      <c r="V1936" s="99"/>
      <c r="W1936" s="99"/>
    </row>
    <row r="1937" spans="1:23" ht="37.5" x14ac:dyDescent="0.3">
      <c r="C1937" s="144">
        <v>3</v>
      </c>
      <c r="D1937" s="63" t="s">
        <v>833</v>
      </c>
      <c r="E1937" s="144">
        <v>1968</v>
      </c>
      <c r="F1937" s="144"/>
      <c r="G1937" s="144" t="s">
        <v>63</v>
      </c>
      <c r="H1937" s="144">
        <v>2</v>
      </c>
      <c r="I1937" s="144">
        <v>529.4</v>
      </c>
      <c r="J1937" s="64">
        <v>332</v>
      </c>
      <c r="K1937" s="145" t="s">
        <v>42</v>
      </c>
      <c r="L1937" s="147">
        <f t="shared" si="212"/>
        <v>65984.415999999997</v>
      </c>
      <c r="M1937" s="147">
        <f t="shared" si="213"/>
        <v>8073.3499999999995</v>
      </c>
      <c r="N1937" s="147">
        <f t="shared" si="214"/>
        <v>74057.766000000003</v>
      </c>
      <c r="O1937" s="147">
        <v>124.64</v>
      </c>
      <c r="P1937" s="147">
        <v>15.25</v>
      </c>
      <c r="Q1937" s="146"/>
      <c r="R1937" s="102"/>
      <c r="S1937" s="146" t="s">
        <v>265</v>
      </c>
      <c r="T1937" s="146" t="s">
        <v>596</v>
      </c>
      <c r="U1937" s="96"/>
      <c r="V1937" s="99"/>
      <c r="W1937" s="99"/>
    </row>
    <row r="1938" spans="1:23" ht="37.5" x14ac:dyDescent="0.3">
      <c r="C1938" s="144">
        <v>4</v>
      </c>
      <c r="D1938" s="63" t="s">
        <v>834</v>
      </c>
      <c r="E1938" s="144">
        <v>1968</v>
      </c>
      <c r="F1938" s="144"/>
      <c r="G1938" s="144" t="s">
        <v>63</v>
      </c>
      <c r="H1938" s="144">
        <v>2</v>
      </c>
      <c r="I1938" s="144">
        <v>593</v>
      </c>
      <c r="J1938" s="64">
        <v>350.4</v>
      </c>
      <c r="K1938" s="145" t="s">
        <v>42</v>
      </c>
      <c r="L1938" s="147">
        <f t="shared" si="212"/>
        <v>73911.520000000004</v>
      </c>
      <c r="M1938" s="147">
        <f t="shared" si="213"/>
        <v>9043.25</v>
      </c>
      <c r="N1938" s="147">
        <f t="shared" si="214"/>
        <v>82954.77</v>
      </c>
      <c r="O1938" s="147">
        <v>124.64</v>
      </c>
      <c r="P1938" s="147">
        <v>15.25</v>
      </c>
      <c r="Q1938" s="146"/>
      <c r="R1938" s="102"/>
      <c r="S1938" s="146" t="s">
        <v>265</v>
      </c>
      <c r="T1938" s="146" t="s">
        <v>596</v>
      </c>
      <c r="U1938" s="96"/>
      <c r="V1938" s="99"/>
      <c r="W1938" s="99"/>
    </row>
    <row r="1939" spans="1:23" ht="37.5" x14ac:dyDescent="0.3">
      <c r="C1939" s="144">
        <v>5</v>
      </c>
      <c r="D1939" s="63" t="s">
        <v>835</v>
      </c>
      <c r="E1939" s="144">
        <v>1982</v>
      </c>
      <c r="F1939" s="144"/>
      <c r="G1939" s="144" t="s">
        <v>63</v>
      </c>
      <c r="H1939" s="144">
        <v>2</v>
      </c>
      <c r="I1939" s="144">
        <v>933.6</v>
      </c>
      <c r="J1939" s="64">
        <v>564.6</v>
      </c>
      <c r="K1939" s="145" t="s">
        <v>42</v>
      </c>
      <c r="L1939" s="147">
        <f t="shared" si="212"/>
        <v>156387.33599999998</v>
      </c>
      <c r="M1939" s="147">
        <f t="shared" si="213"/>
        <v>14256.072</v>
      </c>
      <c r="N1939" s="147">
        <f t="shared" si="214"/>
        <v>170643.408</v>
      </c>
      <c r="O1939" s="147">
        <v>167.51</v>
      </c>
      <c r="P1939" s="147">
        <v>15.27</v>
      </c>
      <c r="Q1939" s="146"/>
      <c r="R1939" s="102"/>
      <c r="S1939" s="146" t="s">
        <v>265</v>
      </c>
      <c r="T1939" s="146" t="s">
        <v>596</v>
      </c>
      <c r="U1939" s="96"/>
      <c r="V1939" s="99"/>
      <c r="W1939" s="99"/>
    </row>
    <row r="1940" spans="1:23" ht="37.5" x14ac:dyDescent="0.3">
      <c r="C1940" s="144">
        <v>6</v>
      </c>
      <c r="D1940" s="63" t="s">
        <v>836</v>
      </c>
      <c r="E1940" s="144">
        <v>1983</v>
      </c>
      <c r="F1940" s="144"/>
      <c r="G1940" s="144" t="s">
        <v>63</v>
      </c>
      <c r="H1940" s="144">
        <v>2</v>
      </c>
      <c r="I1940" s="144">
        <v>1052</v>
      </c>
      <c r="J1940" s="64">
        <v>603.20000000000005</v>
      </c>
      <c r="K1940" s="145" t="s">
        <v>42</v>
      </c>
      <c r="L1940" s="147">
        <f t="shared" si="212"/>
        <v>131121.28</v>
      </c>
      <c r="M1940" s="147">
        <f t="shared" si="213"/>
        <v>16043</v>
      </c>
      <c r="N1940" s="147">
        <f t="shared" si="214"/>
        <v>147164.28</v>
      </c>
      <c r="O1940" s="147">
        <v>124.64</v>
      </c>
      <c r="P1940" s="147">
        <v>15.25</v>
      </c>
      <c r="Q1940" s="146"/>
      <c r="R1940" s="102"/>
      <c r="S1940" s="146" t="s">
        <v>265</v>
      </c>
      <c r="T1940" s="146" t="s">
        <v>596</v>
      </c>
      <c r="U1940" s="96"/>
      <c r="V1940" s="99"/>
      <c r="W1940" s="99"/>
    </row>
    <row r="1941" spans="1:23" s="61" customFormat="1" ht="37.5" x14ac:dyDescent="0.3">
      <c r="A1941" s="133"/>
      <c r="B1941" s="1"/>
      <c r="C1941" s="144">
        <v>7</v>
      </c>
      <c r="D1941" s="63" t="s">
        <v>837</v>
      </c>
      <c r="E1941" s="144">
        <v>1974</v>
      </c>
      <c r="F1941" s="144"/>
      <c r="G1941" s="144" t="s">
        <v>63</v>
      </c>
      <c r="H1941" s="144">
        <v>2</v>
      </c>
      <c r="I1941" s="144">
        <v>874</v>
      </c>
      <c r="J1941" s="64">
        <v>508.8</v>
      </c>
      <c r="K1941" s="145" t="s">
        <v>42</v>
      </c>
      <c r="L1941" s="147">
        <f t="shared" si="212"/>
        <v>108935.36</v>
      </c>
      <c r="M1941" s="147">
        <f t="shared" si="213"/>
        <v>13328.5</v>
      </c>
      <c r="N1941" s="147">
        <f t="shared" si="214"/>
        <v>122263.86</v>
      </c>
      <c r="O1941" s="147">
        <v>124.64</v>
      </c>
      <c r="P1941" s="147">
        <v>15.25</v>
      </c>
      <c r="Q1941" s="146"/>
      <c r="R1941" s="102"/>
      <c r="S1941" s="146" t="s">
        <v>265</v>
      </c>
      <c r="T1941" s="146" t="s">
        <v>596</v>
      </c>
      <c r="U1941" s="100"/>
      <c r="V1941" s="97"/>
      <c r="W1941" s="97"/>
    </row>
    <row r="1942" spans="1:23" s="61" customFormat="1" x14ac:dyDescent="0.3">
      <c r="A1942" s="133"/>
      <c r="B1942" s="1"/>
      <c r="C1942" s="32"/>
      <c r="D1942" s="62" t="s">
        <v>169</v>
      </c>
      <c r="E1942" s="32"/>
      <c r="F1942" s="32"/>
      <c r="G1942" s="32"/>
      <c r="H1942" s="32"/>
      <c r="I1942" s="32"/>
      <c r="J1942" s="27"/>
      <c r="K1942" s="25"/>
      <c r="L1942" s="30">
        <f>SUM(L1943:L1953)</f>
        <v>2744691.93</v>
      </c>
      <c r="M1942" s="30">
        <f>SUM(M1943:M1953)</f>
        <v>100125.13499999999</v>
      </c>
      <c r="N1942" s="30">
        <f>SUM(N1943:N1953)</f>
        <v>2844817.0649999995</v>
      </c>
      <c r="O1942" s="30"/>
      <c r="P1942" s="30"/>
      <c r="Q1942" s="24"/>
      <c r="R1942" s="47"/>
      <c r="S1942" s="146"/>
      <c r="T1942" s="146"/>
      <c r="U1942" s="101"/>
      <c r="V1942" s="97"/>
      <c r="W1942" s="97"/>
    </row>
    <row r="1943" spans="1:23" ht="37.5" x14ac:dyDescent="0.3">
      <c r="C1943" s="144">
        <v>1</v>
      </c>
      <c r="D1943" s="63" t="s">
        <v>838</v>
      </c>
      <c r="E1943" s="144">
        <v>1973</v>
      </c>
      <c r="F1943" s="144"/>
      <c r="G1943" s="144" t="s">
        <v>63</v>
      </c>
      <c r="H1943" s="144">
        <v>2</v>
      </c>
      <c r="I1943" s="144">
        <v>757.35</v>
      </c>
      <c r="J1943" s="64">
        <v>504.9</v>
      </c>
      <c r="K1943" s="145" t="s">
        <v>42</v>
      </c>
      <c r="L1943" s="147">
        <f>I1943*O1943</f>
        <v>94396.104000000007</v>
      </c>
      <c r="M1943" s="147">
        <f>I1943*P1943</f>
        <v>11549.5875</v>
      </c>
      <c r="N1943" s="147">
        <f t="shared" ref="N1943:N1953" si="215">L1943+M1943</f>
        <v>105945.6915</v>
      </c>
      <c r="O1943" s="147">
        <v>124.64</v>
      </c>
      <c r="P1943" s="147">
        <v>15.25</v>
      </c>
      <c r="Q1943" s="146"/>
      <c r="R1943" s="102"/>
      <c r="S1943" s="146" t="s">
        <v>265</v>
      </c>
      <c r="T1943" s="146" t="s">
        <v>596</v>
      </c>
      <c r="U1943" s="96" t="s">
        <v>600</v>
      </c>
      <c r="V1943" s="99"/>
      <c r="W1943" s="99"/>
    </row>
    <row r="1944" spans="1:23" x14ac:dyDescent="0.3">
      <c r="C1944" s="144"/>
      <c r="D1944" s="63"/>
      <c r="E1944" s="144"/>
      <c r="F1944" s="144"/>
      <c r="G1944" s="144"/>
      <c r="H1944" s="144"/>
      <c r="I1944" s="144"/>
      <c r="J1944" s="64"/>
      <c r="K1944" s="145" t="s">
        <v>229</v>
      </c>
      <c r="L1944" s="147">
        <f>I1943*O1944</f>
        <v>644466.98250000004</v>
      </c>
      <c r="M1944" s="147">
        <f>I1943*P1944</f>
        <v>13791.343500000001</v>
      </c>
      <c r="N1944" s="147">
        <f t="shared" si="215"/>
        <v>658258.326</v>
      </c>
      <c r="O1944" s="147">
        <v>850.95</v>
      </c>
      <c r="P1944" s="147">
        <v>18.21</v>
      </c>
      <c r="Q1944" s="146"/>
      <c r="R1944" s="102"/>
      <c r="S1944" s="146" t="s">
        <v>265</v>
      </c>
      <c r="T1944" s="146" t="s">
        <v>596</v>
      </c>
      <c r="U1944" s="96"/>
      <c r="V1944" s="99"/>
      <c r="W1944" s="99"/>
    </row>
    <row r="1945" spans="1:23" ht="37.5" x14ac:dyDescent="0.3">
      <c r="C1945" s="144">
        <v>2</v>
      </c>
      <c r="D1945" s="63" t="s">
        <v>839</v>
      </c>
      <c r="E1945" s="144">
        <v>1974</v>
      </c>
      <c r="F1945" s="144"/>
      <c r="G1945" s="144" t="s">
        <v>63</v>
      </c>
      <c r="H1945" s="144">
        <v>2</v>
      </c>
      <c r="I1945" s="144">
        <v>490.35</v>
      </c>
      <c r="J1945" s="64">
        <v>326.89999999999998</v>
      </c>
      <c r="K1945" s="145" t="s">
        <v>42</v>
      </c>
      <c r="L1945" s="147">
        <f>I1945*O1945</f>
        <v>61117.224000000002</v>
      </c>
      <c r="M1945" s="147">
        <f>I1945*P1945</f>
        <v>7477.8375000000005</v>
      </c>
      <c r="N1945" s="147">
        <f t="shared" si="215"/>
        <v>68595.061499999996</v>
      </c>
      <c r="O1945" s="147">
        <v>124.64</v>
      </c>
      <c r="P1945" s="147">
        <v>15.25</v>
      </c>
      <c r="Q1945" s="146"/>
      <c r="R1945" s="102"/>
      <c r="S1945" s="146" t="s">
        <v>265</v>
      </c>
      <c r="T1945" s="146" t="s">
        <v>596</v>
      </c>
      <c r="U1945" s="96" t="s">
        <v>600</v>
      </c>
      <c r="V1945" s="99"/>
      <c r="W1945" s="99"/>
    </row>
    <row r="1946" spans="1:23" x14ac:dyDescent="0.3">
      <c r="C1946" s="144"/>
      <c r="D1946" s="63"/>
      <c r="E1946" s="144"/>
      <c r="F1946" s="144"/>
      <c r="G1946" s="144"/>
      <c r="H1946" s="144"/>
      <c r="I1946" s="144"/>
      <c r="J1946" s="64"/>
      <c r="K1946" s="145" t="s">
        <v>229</v>
      </c>
      <c r="L1946" s="147">
        <f>I1945*O1946</f>
        <v>417263.33250000002</v>
      </c>
      <c r="M1946" s="147">
        <f>I1945*P1946</f>
        <v>8929.2735000000011</v>
      </c>
      <c r="N1946" s="147">
        <f t="shared" si="215"/>
        <v>426192.60600000003</v>
      </c>
      <c r="O1946" s="147">
        <v>850.95</v>
      </c>
      <c r="P1946" s="147">
        <v>18.21</v>
      </c>
      <c r="Q1946" s="146"/>
      <c r="R1946" s="102"/>
      <c r="S1946" s="146" t="s">
        <v>265</v>
      </c>
      <c r="T1946" s="146" t="s">
        <v>596</v>
      </c>
      <c r="U1946" s="96"/>
      <c r="V1946" s="99"/>
      <c r="W1946" s="99"/>
    </row>
    <row r="1947" spans="1:23" ht="37.5" x14ac:dyDescent="0.3">
      <c r="C1947" s="144">
        <v>3</v>
      </c>
      <c r="D1947" s="63" t="s">
        <v>840</v>
      </c>
      <c r="E1947" s="144">
        <v>1971</v>
      </c>
      <c r="F1947" s="144"/>
      <c r="G1947" s="144" t="s">
        <v>63</v>
      </c>
      <c r="H1947" s="144">
        <v>2</v>
      </c>
      <c r="I1947" s="144">
        <v>489.75</v>
      </c>
      <c r="J1947" s="64">
        <v>326.5</v>
      </c>
      <c r="K1947" s="145" t="s">
        <v>42</v>
      </c>
      <c r="L1947" s="147">
        <f>I1947*O1947</f>
        <v>61042.44</v>
      </c>
      <c r="M1947" s="147">
        <f>I1947*P1947</f>
        <v>7468.6875</v>
      </c>
      <c r="N1947" s="147">
        <f t="shared" si="215"/>
        <v>68511.127500000002</v>
      </c>
      <c r="O1947" s="147">
        <v>124.64</v>
      </c>
      <c r="P1947" s="147">
        <v>15.25</v>
      </c>
      <c r="Q1947" s="146"/>
      <c r="R1947" s="102"/>
      <c r="S1947" s="146" t="s">
        <v>265</v>
      </c>
      <c r="T1947" s="146" t="s">
        <v>596</v>
      </c>
      <c r="U1947" s="96" t="s">
        <v>600</v>
      </c>
      <c r="V1947" s="99"/>
      <c r="W1947" s="99"/>
    </row>
    <row r="1948" spans="1:23" x14ac:dyDescent="0.3">
      <c r="C1948" s="144"/>
      <c r="D1948" s="63"/>
      <c r="E1948" s="144"/>
      <c r="F1948" s="144"/>
      <c r="G1948" s="144"/>
      <c r="H1948" s="144"/>
      <c r="I1948" s="144"/>
      <c r="J1948" s="64"/>
      <c r="K1948" s="145" t="s">
        <v>229</v>
      </c>
      <c r="L1948" s="147">
        <f>I1947*O1948</f>
        <v>416752.76250000001</v>
      </c>
      <c r="M1948" s="147">
        <f>I1947*P1948</f>
        <v>8918.3474999999999</v>
      </c>
      <c r="N1948" s="147">
        <f t="shared" si="215"/>
        <v>425671.11</v>
      </c>
      <c r="O1948" s="147">
        <v>850.95</v>
      </c>
      <c r="P1948" s="147">
        <v>18.21</v>
      </c>
      <c r="Q1948" s="146"/>
      <c r="R1948" s="102"/>
      <c r="S1948" s="146" t="s">
        <v>265</v>
      </c>
      <c r="T1948" s="146" t="s">
        <v>596</v>
      </c>
      <c r="U1948" s="96"/>
      <c r="V1948" s="99"/>
      <c r="W1948" s="99"/>
    </row>
    <row r="1949" spans="1:23" ht="37.5" x14ac:dyDescent="0.3">
      <c r="C1949" s="144">
        <v>4</v>
      </c>
      <c r="D1949" s="63" t="s">
        <v>841</v>
      </c>
      <c r="E1949" s="144">
        <v>1976</v>
      </c>
      <c r="F1949" s="144"/>
      <c r="G1949" s="144" t="s">
        <v>63</v>
      </c>
      <c r="H1949" s="144">
        <v>2</v>
      </c>
      <c r="I1949" s="144">
        <v>544.20000000000005</v>
      </c>
      <c r="J1949" s="64">
        <v>362.8</v>
      </c>
      <c r="K1949" s="145" t="s">
        <v>42</v>
      </c>
      <c r="L1949" s="147">
        <f>I1949*O1949</f>
        <v>67829.088000000003</v>
      </c>
      <c r="M1949" s="147">
        <f>I1949*P1949</f>
        <v>8299.0500000000011</v>
      </c>
      <c r="N1949" s="147">
        <f t="shared" si="215"/>
        <v>76128.138000000006</v>
      </c>
      <c r="O1949" s="147">
        <v>124.64</v>
      </c>
      <c r="P1949" s="147">
        <v>15.25</v>
      </c>
      <c r="Q1949" s="146"/>
      <c r="R1949" s="102"/>
      <c r="S1949" s="146" t="s">
        <v>265</v>
      </c>
      <c r="T1949" s="146" t="s">
        <v>596</v>
      </c>
      <c r="U1949" s="96" t="s">
        <v>600</v>
      </c>
      <c r="V1949" s="99"/>
      <c r="W1949" s="99"/>
    </row>
    <row r="1950" spans="1:23" ht="56.25" x14ac:dyDescent="0.3">
      <c r="C1950" s="144">
        <v>5</v>
      </c>
      <c r="D1950" s="63" t="s">
        <v>842</v>
      </c>
      <c r="E1950" s="144">
        <v>1964</v>
      </c>
      <c r="F1950" s="144"/>
      <c r="G1950" s="144" t="s">
        <v>56</v>
      </c>
      <c r="H1950" s="144">
        <v>2</v>
      </c>
      <c r="I1950" s="144">
        <v>527.54999999999995</v>
      </c>
      <c r="J1950" s="64">
        <v>351.7</v>
      </c>
      <c r="K1950" s="145" t="s">
        <v>42</v>
      </c>
      <c r="L1950" s="147">
        <f>I1950*O1950</f>
        <v>64329.446999999993</v>
      </c>
      <c r="M1950" s="147">
        <f>I1950*P1950</f>
        <v>8013.4844999999987</v>
      </c>
      <c r="N1950" s="147">
        <f t="shared" si="215"/>
        <v>72342.931499999992</v>
      </c>
      <c r="O1950" s="147">
        <v>121.94</v>
      </c>
      <c r="P1950" s="147">
        <v>15.19</v>
      </c>
      <c r="Q1950" s="146"/>
      <c r="R1950" s="102"/>
      <c r="S1950" s="146" t="s">
        <v>265</v>
      </c>
      <c r="T1950" s="146" t="s">
        <v>596</v>
      </c>
      <c r="U1950" s="96" t="s">
        <v>600</v>
      </c>
      <c r="V1950" s="99"/>
      <c r="W1950" s="99"/>
    </row>
    <row r="1951" spans="1:23" x14ac:dyDescent="0.3">
      <c r="C1951" s="144"/>
      <c r="D1951" s="63"/>
      <c r="E1951" s="144"/>
      <c r="F1951" s="144"/>
      <c r="G1951" s="144"/>
      <c r="H1951" s="144"/>
      <c r="I1951" s="144"/>
      <c r="J1951" s="64"/>
      <c r="K1951" s="145" t="s">
        <v>229</v>
      </c>
      <c r="L1951" s="147">
        <f>I1950*O1951</f>
        <v>448918.67249999999</v>
      </c>
      <c r="M1951" s="147">
        <f>I1950*P1951</f>
        <v>9606.6854999999996</v>
      </c>
      <c r="N1951" s="147">
        <f t="shared" si="215"/>
        <v>458525.35800000001</v>
      </c>
      <c r="O1951" s="147">
        <v>850.95</v>
      </c>
      <c r="P1951" s="147">
        <v>18.21</v>
      </c>
      <c r="Q1951" s="146"/>
      <c r="R1951" s="102"/>
      <c r="S1951" s="146" t="s">
        <v>265</v>
      </c>
      <c r="T1951" s="146" t="s">
        <v>596</v>
      </c>
      <c r="U1951" s="96"/>
      <c r="V1951" s="99"/>
      <c r="W1951" s="99"/>
    </row>
    <row r="1952" spans="1:23" ht="37.5" x14ac:dyDescent="0.3">
      <c r="C1952" s="144">
        <v>6</v>
      </c>
      <c r="D1952" s="63" t="s">
        <v>843</v>
      </c>
      <c r="E1952" s="144">
        <v>1974</v>
      </c>
      <c r="F1952" s="144"/>
      <c r="G1952" s="144" t="s">
        <v>63</v>
      </c>
      <c r="H1952" s="144">
        <v>2</v>
      </c>
      <c r="I1952" s="144">
        <v>480.3</v>
      </c>
      <c r="J1952" s="64">
        <v>320.2</v>
      </c>
      <c r="K1952" s="145" t="s">
        <v>42</v>
      </c>
      <c r="L1952" s="147">
        <f>I1952*O1952</f>
        <v>59864.592000000004</v>
      </c>
      <c r="M1952" s="147">
        <f>I1952*P1952</f>
        <v>7324.5749999999998</v>
      </c>
      <c r="N1952" s="147">
        <f t="shared" si="215"/>
        <v>67189.167000000001</v>
      </c>
      <c r="O1952" s="147">
        <v>124.64</v>
      </c>
      <c r="P1952" s="147">
        <v>15.25</v>
      </c>
      <c r="Q1952" s="146"/>
      <c r="R1952" s="102"/>
      <c r="S1952" s="146" t="s">
        <v>265</v>
      </c>
      <c r="T1952" s="146" t="s">
        <v>596</v>
      </c>
      <c r="U1952" s="96" t="s">
        <v>600</v>
      </c>
      <c r="V1952" s="99"/>
      <c r="W1952" s="99"/>
    </row>
    <row r="1953" spans="1:23" s="61" customFormat="1" x14ac:dyDescent="0.3">
      <c r="A1953" s="133"/>
      <c r="B1953" s="1"/>
      <c r="C1953" s="144"/>
      <c r="D1953" s="63"/>
      <c r="E1953" s="144"/>
      <c r="F1953" s="144"/>
      <c r="G1953" s="144"/>
      <c r="H1953" s="144"/>
      <c r="I1953" s="144"/>
      <c r="J1953" s="64"/>
      <c r="K1953" s="145" t="s">
        <v>229</v>
      </c>
      <c r="L1953" s="147">
        <f>I1952*O1953</f>
        <v>408711.28500000003</v>
      </c>
      <c r="M1953" s="147">
        <f>I1952*P1953</f>
        <v>8746.2630000000008</v>
      </c>
      <c r="N1953" s="147">
        <f t="shared" si="215"/>
        <v>417457.54800000001</v>
      </c>
      <c r="O1953" s="147">
        <v>850.95</v>
      </c>
      <c r="P1953" s="147">
        <v>18.21</v>
      </c>
      <c r="Q1953" s="146"/>
      <c r="R1953" s="102"/>
      <c r="S1953" s="146" t="s">
        <v>265</v>
      </c>
      <c r="T1953" s="146" t="s">
        <v>596</v>
      </c>
      <c r="U1953" s="100"/>
      <c r="V1953" s="97"/>
      <c r="W1953" s="97"/>
    </row>
    <row r="1954" spans="1:23" s="61" customFormat="1" x14ac:dyDescent="0.3">
      <c r="A1954" s="133"/>
      <c r="B1954" s="1"/>
      <c r="C1954" s="32"/>
      <c r="D1954" s="62" t="s">
        <v>172</v>
      </c>
      <c r="E1954" s="32"/>
      <c r="F1954" s="32"/>
      <c r="G1954" s="32"/>
      <c r="H1954" s="32"/>
      <c r="I1954" s="32"/>
      <c r="J1954" s="27"/>
      <c r="K1954" s="25"/>
      <c r="L1954" s="30">
        <f>SUM(L1955:L2039)</f>
        <v>90925494.512019962</v>
      </c>
      <c r="M1954" s="30">
        <f>SUM(M1955:M2039)</f>
        <v>5862858.1930000009</v>
      </c>
      <c r="N1954" s="30">
        <f>SUM(N1955:N2039)</f>
        <v>96788352.705019981</v>
      </c>
      <c r="O1954" s="30"/>
      <c r="P1954" s="30"/>
      <c r="Q1954" s="24"/>
      <c r="R1954" s="47"/>
      <c r="S1954" s="146"/>
      <c r="T1954" s="146"/>
      <c r="U1954" s="101"/>
      <c r="V1954" s="97"/>
      <c r="W1954" s="97"/>
    </row>
    <row r="1955" spans="1:23" ht="37.5" x14ac:dyDescent="0.3">
      <c r="B1955" s="103"/>
      <c r="C1955" s="144">
        <v>1</v>
      </c>
      <c r="D1955" s="63" t="s">
        <v>844</v>
      </c>
      <c r="E1955" s="144">
        <v>1968</v>
      </c>
      <c r="G1955" s="144" t="s">
        <v>83</v>
      </c>
      <c r="H1955" s="144">
        <v>5</v>
      </c>
      <c r="I1955" s="144">
        <v>5691.26</v>
      </c>
      <c r="J1955" s="64">
        <v>3580.7</v>
      </c>
      <c r="K1955" s="145" t="s">
        <v>42</v>
      </c>
      <c r="L1955" s="147">
        <f>O1955*I1955</f>
        <v>841225.14060000004</v>
      </c>
      <c r="M1955" s="147">
        <f>P1955*I1955</f>
        <v>84856.686600000001</v>
      </c>
      <c r="N1955" s="147">
        <f>L1955+M1955</f>
        <v>926081.82720000006</v>
      </c>
      <c r="O1955" s="147">
        <v>147.81</v>
      </c>
      <c r="P1955" s="147">
        <v>14.91</v>
      </c>
      <c r="Q1955" s="146"/>
      <c r="R1955" s="102"/>
      <c r="S1955" s="146" t="s">
        <v>265</v>
      </c>
      <c r="T1955" s="146" t="s">
        <v>596</v>
      </c>
      <c r="U1955" s="96" t="s">
        <v>804</v>
      </c>
      <c r="V1955" s="99"/>
      <c r="W1955" s="99"/>
    </row>
    <row r="1956" spans="1:23" ht="37.5" x14ac:dyDescent="0.3">
      <c r="B1956" s="103"/>
      <c r="C1956" s="144">
        <v>2</v>
      </c>
      <c r="D1956" s="63" t="s">
        <v>845</v>
      </c>
      <c r="E1956" s="144">
        <v>1968</v>
      </c>
      <c r="G1956" s="144" t="s">
        <v>83</v>
      </c>
      <c r="H1956" s="144">
        <v>5</v>
      </c>
      <c r="I1956" s="144">
        <v>5365.7</v>
      </c>
      <c r="J1956" s="64">
        <v>2371.5</v>
      </c>
      <c r="K1956" s="145" t="s">
        <v>42</v>
      </c>
      <c r="L1956" s="147">
        <f t="shared" ref="L1956:L1964" si="216">O1956*I1956</f>
        <v>793104.11699999997</v>
      </c>
      <c r="M1956" s="147">
        <f t="shared" ref="M1956:M1958" si="217">P1956*I1956</f>
        <v>80002.587</v>
      </c>
      <c r="N1956" s="147">
        <f t="shared" ref="N1956:N1965" si="218">L1956+M1956</f>
        <v>873106.70399999991</v>
      </c>
      <c r="O1956" s="147">
        <v>147.81</v>
      </c>
      <c r="P1956" s="147">
        <v>14.91</v>
      </c>
      <c r="Q1956" s="146"/>
      <c r="R1956" s="102"/>
      <c r="S1956" s="146" t="s">
        <v>265</v>
      </c>
      <c r="T1956" s="146" t="s">
        <v>596</v>
      </c>
      <c r="U1956" s="96" t="s">
        <v>804</v>
      </c>
      <c r="V1956" s="99"/>
      <c r="W1956" s="99"/>
    </row>
    <row r="1957" spans="1:23" ht="37.5" x14ac:dyDescent="0.3">
      <c r="B1957" s="137"/>
      <c r="C1957" s="144">
        <v>3</v>
      </c>
      <c r="D1957" s="63" t="s">
        <v>846</v>
      </c>
      <c r="E1957" s="144">
        <v>1965</v>
      </c>
      <c r="F1957" s="144"/>
      <c r="G1957" s="144" t="s">
        <v>83</v>
      </c>
      <c r="H1957" s="144">
        <v>5</v>
      </c>
      <c r="I1957" s="144">
        <v>3902.79</v>
      </c>
      <c r="J1957" s="64">
        <v>2593.6</v>
      </c>
      <c r="K1957" s="145" t="s">
        <v>42</v>
      </c>
      <c r="L1957" s="147">
        <f t="shared" si="216"/>
        <v>576871.38989999995</v>
      </c>
      <c r="M1957" s="147">
        <f t="shared" si="217"/>
        <v>58190.598899999997</v>
      </c>
      <c r="N1957" s="147">
        <f t="shared" si="218"/>
        <v>635061.98879999993</v>
      </c>
      <c r="O1957" s="147">
        <v>147.81</v>
      </c>
      <c r="P1957" s="147">
        <v>14.91</v>
      </c>
      <c r="Q1957" s="146"/>
      <c r="R1957" s="102"/>
      <c r="S1957" s="146" t="s">
        <v>265</v>
      </c>
      <c r="T1957" s="146" t="s">
        <v>596</v>
      </c>
      <c r="U1957" s="96"/>
      <c r="V1957" s="99"/>
      <c r="W1957" s="99"/>
    </row>
    <row r="1958" spans="1:23" ht="37.5" x14ac:dyDescent="0.3">
      <c r="B1958" s="103"/>
      <c r="C1958" s="144">
        <v>4</v>
      </c>
      <c r="D1958" s="63" t="s">
        <v>847</v>
      </c>
      <c r="E1958" s="144">
        <v>1967</v>
      </c>
      <c r="G1958" s="144" t="s">
        <v>83</v>
      </c>
      <c r="H1958" s="144">
        <v>5</v>
      </c>
      <c r="I1958" s="144">
        <v>3707.3</v>
      </c>
      <c r="J1958" s="64">
        <v>1728.3</v>
      </c>
      <c r="K1958" s="145" t="s">
        <v>42</v>
      </c>
      <c r="L1958" s="147">
        <f t="shared" si="216"/>
        <v>547976.01300000004</v>
      </c>
      <c r="M1958" s="147">
        <f t="shared" si="217"/>
        <v>55275.843000000001</v>
      </c>
      <c r="N1958" s="147">
        <f t="shared" si="218"/>
        <v>603251.85600000003</v>
      </c>
      <c r="O1958" s="147">
        <v>147.81</v>
      </c>
      <c r="P1958" s="147">
        <v>14.91</v>
      </c>
      <c r="Q1958" s="146"/>
      <c r="R1958" s="102"/>
      <c r="S1958" s="146" t="s">
        <v>265</v>
      </c>
      <c r="T1958" s="146" t="s">
        <v>596</v>
      </c>
      <c r="U1958" s="96" t="s">
        <v>804</v>
      </c>
      <c r="V1958" s="99"/>
      <c r="W1958" s="99"/>
    </row>
    <row r="1959" spans="1:23" ht="37.5" x14ac:dyDescent="0.3">
      <c r="C1959" s="144">
        <v>5</v>
      </c>
      <c r="D1959" s="63" t="s">
        <v>848</v>
      </c>
      <c r="E1959" s="144">
        <v>1965</v>
      </c>
      <c r="F1959" s="144"/>
      <c r="G1959" s="144" t="s">
        <v>83</v>
      </c>
      <c r="H1959" s="144">
        <v>4</v>
      </c>
      <c r="I1959" s="144">
        <f>J1959*1.8</f>
        <v>3698.4599999999996</v>
      </c>
      <c r="J1959" s="64">
        <v>2054.6999999999998</v>
      </c>
      <c r="K1959" s="145" t="s">
        <v>42</v>
      </c>
      <c r="L1959" s="147">
        <f t="shared" si="216"/>
        <v>546669.3726</v>
      </c>
      <c r="M1959" s="147">
        <f t="shared" ref="M1959:M1965" si="219">I1959*P1959</f>
        <v>55144.038599999993</v>
      </c>
      <c r="N1959" s="147">
        <f t="shared" si="218"/>
        <v>601813.41119999997</v>
      </c>
      <c r="O1959" s="147">
        <v>147.81</v>
      </c>
      <c r="P1959" s="147">
        <v>14.91</v>
      </c>
      <c r="Q1959" s="146"/>
      <c r="R1959" s="102"/>
      <c r="S1959" s="146" t="s">
        <v>265</v>
      </c>
      <c r="T1959" s="146" t="s">
        <v>596</v>
      </c>
      <c r="U1959" s="96"/>
      <c r="V1959" s="99"/>
      <c r="W1959" s="99"/>
    </row>
    <row r="1960" spans="1:23" ht="37.5" x14ac:dyDescent="0.3">
      <c r="C1960" s="144">
        <v>6</v>
      </c>
      <c r="D1960" s="63" t="s">
        <v>849</v>
      </c>
      <c r="E1960" s="144">
        <v>1965</v>
      </c>
      <c r="F1960" s="144"/>
      <c r="G1960" s="144" t="s">
        <v>83</v>
      </c>
      <c r="H1960" s="144">
        <v>5</v>
      </c>
      <c r="I1960" s="144">
        <v>3902.79</v>
      </c>
      <c r="J1960" s="64">
        <v>2593.6</v>
      </c>
      <c r="K1960" s="145" t="s">
        <v>42</v>
      </c>
      <c r="L1960" s="147">
        <f t="shared" si="216"/>
        <v>576871.38989999995</v>
      </c>
      <c r="M1960" s="147">
        <f t="shared" si="219"/>
        <v>58190.598899999997</v>
      </c>
      <c r="N1960" s="147">
        <f t="shared" si="218"/>
        <v>635061.98879999993</v>
      </c>
      <c r="O1960" s="147">
        <v>147.81</v>
      </c>
      <c r="P1960" s="147">
        <v>14.91</v>
      </c>
      <c r="Q1960" s="146"/>
      <c r="R1960" s="102"/>
      <c r="S1960" s="146" t="s">
        <v>265</v>
      </c>
      <c r="T1960" s="146" t="s">
        <v>596</v>
      </c>
      <c r="U1960" s="96"/>
      <c r="V1960" s="99"/>
      <c r="W1960" s="99"/>
    </row>
    <row r="1961" spans="1:23" ht="37.5" x14ac:dyDescent="0.3">
      <c r="C1961" s="144">
        <v>7</v>
      </c>
      <c r="D1961" s="63" t="s">
        <v>850</v>
      </c>
      <c r="E1961" s="144">
        <v>1967</v>
      </c>
      <c r="F1961" s="144"/>
      <c r="G1961" s="144" t="s">
        <v>34</v>
      </c>
      <c r="H1961" s="144">
        <v>5</v>
      </c>
      <c r="I1961" s="144">
        <f>J1961*1.8</f>
        <v>8804.7000000000007</v>
      </c>
      <c r="J1961" s="64">
        <v>4891.5</v>
      </c>
      <c r="K1961" s="145" t="s">
        <v>42</v>
      </c>
      <c r="L1961" s="147">
        <f t="shared" si="216"/>
        <v>1324667.115</v>
      </c>
      <c r="M1961" s="147">
        <f t="shared" si="219"/>
        <v>131718.31200000001</v>
      </c>
      <c r="N1961" s="147">
        <f t="shared" si="218"/>
        <v>1456385.4269999999</v>
      </c>
      <c r="O1961" s="147">
        <v>150.44999999999999</v>
      </c>
      <c r="P1961" s="147">
        <v>14.96</v>
      </c>
      <c r="Q1961" s="146"/>
      <c r="R1961" s="102"/>
      <c r="S1961" s="146" t="s">
        <v>265</v>
      </c>
      <c r="T1961" s="146" t="s">
        <v>596</v>
      </c>
      <c r="U1961" s="96"/>
      <c r="V1961" s="99"/>
      <c r="W1961" s="99"/>
    </row>
    <row r="1962" spans="1:23" ht="37.5" x14ac:dyDescent="0.3">
      <c r="C1962" s="144">
        <v>8</v>
      </c>
      <c r="D1962" s="63" t="s">
        <v>851</v>
      </c>
      <c r="E1962" s="144">
        <v>1965</v>
      </c>
      <c r="F1962" s="144"/>
      <c r="G1962" s="144" t="s">
        <v>34</v>
      </c>
      <c r="H1962" s="144">
        <v>5</v>
      </c>
      <c r="I1962" s="144">
        <f>J1962*1.8</f>
        <v>5064.66</v>
      </c>
      <c r="J1962" s="64">
        <v>2813.7</v>
      </c>
      <c r="K1962" s="145" t="s">
        <v>42</v>
      </c>
      <c r="L1962" s="147">
        <f t="shared" si="216"/>
        <v>761978.09699999995</v>
      </c>
      <c r="M1962" s="147">
        <f t="shared" si="219"/>
        <v>75767.313600000009</v>
      </c>
      <c r="N1962" s="147">
        <f t="shared" si="218"/>
        <v>837745.41059999994</v>
      </c>
      <c r="O1962" s="147">
        <v>150.44999999999999</v>
      </c>
      <c r="P1962" s="147">
        <v>14.96</v>
      </c>
      <c r="Q1962" s="146"/>
      <c r="R1962" s="102"/>
      <c r="S1962" s="146" t="s">
        <v>265</v>
      </c>
      <c r="T1962" s="146" t="s">
        <v>596</v>
      </c>
      <c r="U1962" s="96"/>
      <c r="V1962" s="99"/>
      <c r="W1962" s="99"/>
    </row>
    <row r="1963" spans="1:23" ht="37.5" x14ac:dyDescent="0.3">
      <c r="C1963" s="144">
        <v>9</v>
      </c>
      <c r="D1963" s="63" t="s">
        <v>852</v>
      </c>
      <c r="E1963" s="144">
        <v>1968</v>
      </c>
      <c r="F1963" s="144"/>
      <c r="G1963" s="144" t="s">
        <v>83</v>
      </c>
      <c r="H1963" s="144">
        <v>5</v>
      </c>
      <c r="I1963" s="144">
        <v>5692.3</v>
      </c>
      <c r="J1963" s="64">
        <v>3579.1</v>
      </c>
      <c r="K1963" s="145" t="s">
        <v>42</v>
      </c>
      <c r="L1963" s="147">
        <f t="shared" si="216"/>
        <v>841378.86300000001</v>
      </c>
      <c r="M1963" s="147">
        <f t="shared" si="219"/>
        <v>84872.192999999999</v>
      </c>
      <c r="N1963" s="147">
        <f t="shared" si="218"/>
        <v>926251.05599999998</v>
      </c>
      <c r="O1963" s="147">
        <v>147.81</v>
      </c>
      <c r="P1963" s="147">
        <v>14.91</v>
      </c>
      <c r="Q1963" s="146"/>
      <c r="R1963" s="102"/>
      <c r="S1963" s="146" t="s">
        <v>265</v>
      </c>
      <c r="T1963" s="146" t="s">
        <v>596</v>
      </c>
      <c r="U1963" s="96"/>
      <c r="V1963" s="99"/>
      <c r="W1963" s="99"/>
    </row>
    <row r="1964" spans="1:23" ht="37.5" x14ac:dyDescent="0.3">
      <c r="C1964" s="144">
        <v>10</v>
      </c>
      <c r="D1964" s="63" t="s">
        <v>853</v>
      </c>
      <c r="E1964" s="144">
        <v>1966</v>
      </c>
      <c r="F1964" s="144"/>
      <c r="G1964" s="144" t="s">
        <v>34</v>
      </c>
      <c r="H1964" s="144">
        <v>5</v>
      </c>
      <c r="I1964" s="144">
        <f>J1964*1.8</f>
        <v>5975.37</v>
      </c>
      <c r="J1964" s="64">
        <v>3319.65</v>
      </c>
      <c r="K1964" s="145" t="s">
        <v>42</v>
      </c>
      <c r="L1964" s="147">
        <f t="shared" si="216"/>
        <v>898994.41649999993</v>
      </c>
      <c r="M1964" s="147">
        <f t="shared" si="219"/>
        <v>89391.535199999998</v>
      </c>
      <c r="N1964" s="147">
        <f t="shared" si="218"/>
        <v>988385.95169999998</v>
      </c>
      <c r="O1964" s="147">
        <v>150.44999999999999</v>
      </c>
      <c r="P1964" s="147">
        <v>14.96</v>
      </c>
      <c r="Q1964" s="146"/>
      <c r="R1964" s="102"/>
      <c r="S1964" s="146" t="s">
        <v>265</v>
      </c>
      <c r="T1964" s="146" t="s">
        <v>596</v>
      </c>
      <c r="U1964" s="96"/>
      <c r="V1964" s="99"/>
      <c r="W1964" s="99"/>
    </row>
    <row r="1965" spans="1:23" ht="37.5" x14ac:dyDescent="0.3">
      <c r="C1965" s="144">
        <v>11</v>
      </c>
      <c r="D1965" s="63" t="s">
        <v>854</v>
      </c>
      <c r="E1965" s="144">
        <v>1967</v>
      </c>
      <c r="F1965" s="144"/>
      <c r="G1965" s="144" t="s">
        <v>34</v>
      </c>
      <c r="H1965" s="144">
        <v>5</v>
      </c>
      <c r="I1965" s="144">
        <v>5525.9</v>
      </c>
      <c r="J1965" s="64">
        <v>3348.1</v>
      </c>
      <c r="K1965" s="145" t="s">
        <v>42</v>
      </c>
      <c r="L1965" s="147">
        <f>I1965*O1965</f>
        <v>831371.65499999991</v>
      </c>
      <c r="M1965" s="147">
        <f t="shared" si="219"/>
        <v>82667.463999999993</v>
      </c>
      <c r="N1965" s="147">
        <f t="shared" si="218"/>
        <v>914039.11899999995</v>
      </c>
      <c r="O1965" s="147">
        <v>150.44999999999999</v>
      </c>
      <c r="P1965" s="147">
        <v>14.96</v>
      </c>
      <c r="Q1965" s="146"/>
      <c r="R1965" s="102"/>
      <c r="S1965" s="146" t="s">
        <v>265</v>
      </c>
      <c r="T1965" s="146" t="s">
        <v>596</v>
      </c>
      <c r="U1965" s="96"/>
      <c r="V1965" s="99"/>
      <c r="W1965" s="99"/>
    </row>
    <row r="1966" spans="1:23" ht="56.25" x14ac:dyDescent="0.3">
      <c r="B1966" s="144" t="s">
        <v>804</v>
      </c>
      <c r="C1966" s="144">
        <v>12</v>
      </c>
      <c r="D1966" s="63" t="s">
        <v>855</v>
      </c>
      <c r="E1966" s="144">
        <v>1987</v>
      </c>
      <c r="G1966" s="144" t="s">
        <v>83</v>
      </c>
      <c r="H1966" s="144">
        <v>9</v>
      </c>
      <c r="I1966" s="144">
        <f>J1966*1.8</f>
        <v>10817.1</v>
      </c>
      <c r="J1966" s="64">
        <v>6009.5</v>
      </c>
      <c r="K1966" s="145" t="s">
        <v>452</v>
      </c>
      <c r="L1966" s="147">
        <f>O1966*I1966</f>
        <v>8353829.9879999999</v>
      </c>
      <c r="M1966" s="147">
        <f>I1966*P1966</f>
        <v>178806.66300000003</v>
      </c>
      <c r="N1966" s="147">
        <f>L1966+M1966</f>
        <v>8532636.6510000005</v>
      </c>
      <c r="O1966" s="147">
        <v>772.28</v>
      </c>
      <c r="P1966" s="147">
        <v>16.53</v>
      </c>
      <c r="Q1966" s="146"/>
      <c r="R1966" s="102"/>
      <c r="S1966" s="146" t="s">
        <v>265</v>
      </c>
      <c r="T1966" s="146" t="s">
        <v>596</v>
      </c>
      <c r="U1966" s="96"/>
      <c r="V1966" s="99"/>
      <c r="W1966" s="99"/>
    </row>
    <row r="1967" spans="1:23" x14ac:dyDescent="0.3">
      <c r="C1967" s="144">
        <v>13</v>
      </c>
      <c r="D1967" s="63" t="s">
        <v>856</v>
      </c>
      <c r="E1967" s="144">
        <v>1985</v>
      </c>
      <c r="F1967" s="144"/>
      <c r="G1967" s="144" t="s">
        <v>83</v>
      </c>
      <c r="H1967" s="144">
        <v>9</v>
      </c>
      <c r="I1967" s="144">
        <v>9267.2999999999993</v>
      </c>
      <c r="J1967" s="64">
        <v>6074.7</v>
      </c>
      <c r="K1967" s="145" t="s">
        <v>229</v>
      </c>
      <c r="L1967" s="147">
        <f>I1967*O1967</f>
        <v>3389236.9559999998</v>
      </c>
      <c r="M1967" s="147">
        <f>I1967*P1967</f>
        <v>86463.909</v>
      </c>
      <c r="N1967" s="147">
        <f>L1967+M1967</f>
        <v>3475700.8649999998</v>
      </c>
      <c r="O1967" s="147">
        <v>365.72</v>
      </c>
      <c r="P1967" s="147">
        <v>9.33</v>
      </c>
      <c r="Q1967" s="146"/>
      <c r="R1967" s="102"/>
      <c r="S1967" s="146" t="s">
        <v>265</v>
      </c>
      <c r="T1967" s="146" t="s">
        <v>596</v>
      </c>
      <c r="U1967" s="96"/>
      <c r="V1967" s="99"/>
      <c r="W1967" s="99"/>
    </row>
    <row r="1968" spans="1:23" ht="37.5" x14ac:dyDescent="0.3">
      <c r="B1968" s="144" t="s">
        <v>804</v>
      </c>
      <c r="C1968" s="144">
        <v>14</v>
      </c>
      <c r="D1968" s="90" t="s">
        <v>857</v>
      </c>
      <c r="E1968" s="144">
        <v>1987</v>
      </c>
      <c r="F1968" s="4"/>
      <c r="G1968" s="144" t="s">
        <v>421</v>
      </c>
      <c r="H1968" s="144">
        <v>5</v>
      </c>
      <c r="I1968" s="142">
        <f>J1968*1.8</f>
        <v>9668.16</v>
      </c>
      <c r="J1968" s="142">
        <v>5371.2</v>
      </c>
      <c r="K1968" s="90" t="s">
        <v>229</v>
      </c>
      <c r="L1968" s="49">
        <f>I1968*O1968</f>
        <v>9654914.6207999997</v>
      </c>
      <c r="M1968" s="147">
        <f>I1968*P1968</f>
        <v>206608.57920000001</v>
      </c>
      <c r="N1968" s="147">
        <f>L1968+M1968</f>
        <v>9861523.1999999993</v>
      </c>
      <c r="O1968" s="147">
        <v>998.63</v>
      </c>
      <c r="P1968" s="147">
        <v>21.37</v>
      </c>
      <c r="Q1968" s="146"/>
      <c r="R1968" s="89"/>
      <c r="S1968" s="146" t="s">
        <v>265</v>
      </c>
      <c r="T1968" s="146" t="s">
        <v>596</v>
      </c>
      <c r="U1968" s="7" t="s">
        <v>858</v>
      </c>
    </row>
    <row r="1969" spans="3:23" ht="37.5" x14ac:dyDescent="0.3">
      <c r="C1969" s="144">
        <v>15</v>
      </c>
      <c r="D1969" s="63" t="s">
        <v>859</v>
      </c>
      <c r="E1969" s="144">
        <v>1967</v>
      </c>
      <c r="F1969" s="144"/>
      <c r="G1969" s="144" t="s">
        <v>34</v>
      </c>
      <c r="H1969" s="144">
        <v>5</v>
      </c>
      <c r="I1969" s="144">
        <f>J1969*1.8</f>
        <v>6068.1959999999999</v>
      </c>
      <c r="J1969" s="64">
        <v>3371.22</v>
      </c>
      <c r="K1969" s="145" t="s">
        <v>42</v>
      </c>
      <c r="L1969" s="147">
        <f>O1969*I1969</f>
        <v>912960.08819999988</v>
      </c>
      <c r="M1969" s="147">
        <f>I1969*P1969</f>
        <v>90780.21216000001</v>
      </c>
      <c r="N1969" s="147">
        <f>L1969+M1969</f>
        <v>1003740.3003599999</v>
      </c>
      <c r="O1969" s="147">
        <v>150.44999999999999</v>
      </c>
      <c r="P1969" s="147">
        <v>14.96</v>
      </c>
      <c r="Q1969" s="146"/>
      <c r="R1969" s="102"/>
      <c r="S1969" s="146" t="s">
        <v>265</v>
      </c>
      <c r="T1969" s="146" t="s">
        <v>596</v>
      </c>
      <c r="U1969" s="96"/>
      <c r="V1969" s="99"/>
      <c r="W1969" s="99"/>
    </row>
    <row r="1970" spans="3:23" ht="37.5" x14ac:dyDescent="0.3">
      <c r="C1970" s="144">
        <v>16</v>
      </c>
      <c r="D1970" s="63" t="s">
        <v>860</v>
      </c>
      <c r="E1970" s="144">
        <v>1971</v>
      </c>
      <c r="F1970" s="144"/>
      <c r="G1970" s="144" t="s">
        <v>34</v>
      </c>
      <c r="H1970" s="144">
        <v>5</v>
      </c>
      <c r="I1970" s="144">
        <f>J1970*1.8</f>
        <v>8427.348</v>
      </c>
      <c r="J1970" s="64">
        <v>4681.8599999999997</v>
      </c>
      <c r="K1970" s="145" t="s">
        <v>42</v>
      </c>
      <c r="L1970" s="147">
        <f t="shared" ref="L1970:L2033" si="220">O1970*I1970</f>
        <v>1267894.5066</v>
      </c>
      <c r="M1970" s="147">
        <f t="shared" ref="M1970:M2033" si="221">I1970*P1970</f>
        <v>126073.12608</v>
      </c>
      <c r="N1970" s="147">
        <f t="shared" ref="N1970:N2033" si="222">L1970+M1970</f>
        <v>1393967.63268</v>
      </c>
      <c r="O1970" s="147">
        <v>150.44999999999999</v>
      </c>
      <c r="P1970" s="147">
        <v>14.96</v>
      </c>
      <c r="Q1970" s="146"/>
      <c r="R1970" s="102"/>
      <c r="S1970" s="146" t="s">
        <v>265</v>
      </c>
      <c r="T1970" s="146" t="s">
        <v>596</v>
      </c>
      <c r="U1970" s="96"/>
      <c r="V1970" s="99"/>
      <c r="W1970" s="99"/>
    </row>
    <row r="1971" spans="3:23" ht="37.5" x14ac:dyDescent="0.3">
      <c r="C1971" s="144">
        <v>17</v>
      </c>
      <c r="D1971" s="63" t="s">
        <v>861</v>
      </c>
      <c r="E1971" s="144">
        <v>1956</v>
      </c>
      <c r="F1971" s="144"/>
      <c r="G1971" s="144" t="s">
        <v>34</v>
      </c>
      <c r="H1971" s="144">
        <v>3</v>
      </c>
      <c r="I1971" s="144">
        <f>J1971*1.8</f>
        <v>3962.16</v>
      </c>
      <c r="J1971" s="64">
        <v>2201.1999999999998</v>
      </c>
      <c r="K1971" s="145" t="s">
        <v>42</v>
      </c>
      <c r="L1971" s="147">
        <f t="shared" si="220"/>
        <v>596106.97199999995</v>
      </c>
      <c r="M1971" s="147">
        <f t="shared" si="221"/>
        <v>59273.9136</v>
      </c>
      <c r="N1971" s="147">
        <f t="shared" si="222"/>
        <v>655380.88559999992</v>
      </c>
      <c r="O1971" s="147">
        <v>150.44999999999999</v>
      </c>
      <c r="P1971" s="147">
        <v>14.96</v>
      </c>
      <c r="Q1971" s="146"/>
      <c r="R1971" s="102"/>
      <c r="S1971" s="146" t="s">
        <v>265</v>
      </c>
      <c r="T1971" s="146" t="s">
        <v>596</v>
      </c>
      <c r="U1971" s="96"/>
      <c r="V1971" s="99"/>
      <c r="W1971" s="99"/>
    </row>
    <row r="1972" spans="3:23" ht="37.5" x14ac:dyDescent="0.3">
      <c r="C1972" s="144">
        <v>18</v>
      </c>
      <c r="D1972" s="63" t="s">
        <v>862</v>
      </c>
      <c r="E1972" s="144">
        <v>1956</v>
      </c>
      <c r="F1972" s="144"/>
      <c r="G1972" s="144" t="s">
        <v>34</v>
      </c>
      <c r="H1972" s="144">
        <v>2</v>
      </c>
      <c r="I1972" s="144">
        <v>1528.1</v>
      </c>
      <c r="J1972" s="64">
        <v>840.7</v>
      </c>
      <c r="K1972" s="145" t="s">
        <v>42</v>
      </c>
      <c r="L1972" s="147">
        <f t="shared" si="220"/>
        <v>250363.90399999998</v>
      </c>
      <c r="M1972" s="147">
        <f t="shared" si="221"/>
        <v>23227.119999999999</v>
      </c>
      <c r="N1972" s="147">
        <f t="shared" si="222"/>
        <v>273591.02399999998</v>
      </c>
      <c r="O1972" s="147">
        <v>163.84</v>
      </c>
      <c r="P1972" s="147">
        <v>15.2</v>
      </c>
      <c r="Q1972" s="146"/>
      <c r="R1972" s="102"/>
      <c r="S1972" s="146" t="s">
        <v>265</v>
      </c>
      <c r="T1972" s="146" t="s">
        <v>596</v>
      </c>
      <c r="U1972" s="96"/>
      <c r="V1972" s="99"/>
      <c r="W1972" s="99"/>
    </row>
    <row r="1973" spans="3:23" ht="37.5" x14ac:dyDescent="0.3">
      <c r="C1973" s="144">
        <v>19</v>
      </c>
      <c r="D1973" s="63" t="s">
        <v>863</v>
      </c>
      <c r="E1973" s="144">
        <v>1956</v>
      </c>
      <c r="F1973" s="144"/>
      <c r="G1973" s="144" t="s">
        <v>34</v>
      </c>
      <c r="H1973" s="144">
        <v>2</v>
      </c>
      <c r="I1973" s="144">
        <v>1514.9</v>
      </c>
      <c r="J1973" s="64">
        <v>826.1</v>
      </c>
      <c r="K1973" s="145" t="s">
        <v>42</v>
      </c>
      <c r="L1973" s="147">
        <f t="shared" si="220"/>
        <v>248201.21600000001</v>
      </c>
      <c r="M1973" s="147">
        <f t="shared" si="221"/>
        <v>23026.48</v>
      </c>
      <c r="N1973" s="147">
        <f t="shared" si="222"/>
        <v>271227.696</v>
      </c>
      <c r="O1973" s="147">
        <v>163.84</v>
      </c>
      <c r="P1973" s="147">
        <v>15.2</v>
      </c>
      <c r="Q1973" s="146"/>
      <c r="R1973" s="102"/>
      <c r="S1973" s="146" t="s">
        <v>265</v>
      </c>
      <c r="T1973" s="146" t="s">
        <v>596</v>
      </c>
      <c r="U1973" s="96"/>
      <c r="V1973" s="99"/>
      <c r="W1973" s="99"/>
    </row>
    <row r="1974" spans="3:23" ht="37.5" x14ac:dyDescent="0.3">
      <c r="C1974" s="144">
        <v>20</v>
      </c>
      <c r="D1974" s="63" t="s">
        <v>864</v>
      </c>
      <c r="E1974" s="144">
        <v>1972</v>
      </c>
      <c r="F1974" s="144"/>
      <c r="G1974" s="144" t="s">
        <v>34</v>
      </c>
      <c r="H1974" s="144">
        <v>4</v>
      </c>
      <c r="I1974" s="144">
        <v>3760.12</v>
      </c>
      <c r="J1974" s="64">
        <v>1477.22</v>
      </c>
      <c r="K1974" s="145" t="s">
        <v>42</v>
      </c>
      <c r="L1974" s="147">
        <f t="shared" si="220"/>
        <v>655952.93399999989</v>
      </c>
      <c r="M1974" s="147">
        <f t="shared" si="221"/>
        <v>62342.789599999989</v>
      </c>
      <c r="N1974" s="147">
        <f t="shared" si="222"/>
        <v>718295.72359999991</v>
      </c>
      <c r="O1974" s="147">
        <v>174.45</v>
      </c>
      <c r="P1974" s="147">
        <v>16.579999999999998</v>
      </c>
      <c r="Q1974" s="146"/>
      <c r="R1974" s="102"/>
      <c r="S1974" s="146" t="s">
        <v>265</v>
      </c>
      <c r="T1974" s="146" t="s">
        <v>596</v>
      </c>
      <c r="U1974" s="96"/>
      <c r="V1974" s="99"/>
      <c r="W1974" s="99"/>
    </row>
    <row r="1975" spans="3:23" ht="37.5" x14ac:dyDescent="0.3">
      <c r="C1975" s="144">
        <v>21</v>
      </c>
      <c r="D1975" s="63" t="s">
        <v>865</v>
      </c>
      <c r="E1975" s="144">
        <v>1965</v>
      </c>
      <c r="F1975" s="144"/>
      <c r="G1975" s="144" t="s">
        <v>34</v>
      </c>
      <c r="H1975" s="144">
        <v>5</v>
      </c>
      <c r="I1975" s="144">
        <v>6454.1</v>
      </c>
      <c r="J1975" s="64">
        <v>4064.6</v>
      </c>
      <c r="K1975" s="145" t="s">
        <v>42</v>
      </c>
      <c r="L1975" s="147">
        <f t="shared" si="220"/>
        <v>971019.34499999997</v>
      </c>
      <c r="M1975" s="147">
        <f t="shared" si="221"/>
        <v>96553.33600000001</v>
      </c>
      <c r="N1975" s="147">
        <f t="shared" si="222"/>
        <v>1067572.6809999999</v>
      </c>
      <c r="O1975" s="147">
        <v>150.44999999999999</v>
      </c>
      <c r="P1975" s="147">
        <v>14.96</v>
      </c>
      <c r="Q1975" s="146"/>
      <c r="R1975" s="102"/>
      <c r="S1975" s="146" t="s">
        <v>265</v>
      </c>
      <c r="T1975" s="146" t="s">
        <v>596</v>
      </c>
      <c r="U1975" s="96"/>
      <c r="V1975" s="99"/>
      <c r="W1975" s="99"/>
    </row>
    <row r="1976" spans="3:23" ht="37.5" x14ac:dyDescent="0.3">
      <c r="C1976" s="144">
        <v>22</v>
      </c>
      <c r="D1976" s="63" t="s">
        <v>866</v>
      </c>
      <c r="E1976" s="144">
        <v>1957</v>
      </c>
      <c r="F1976" s="144"/>
      <c r="G1976" s="144" t="s">
        <v>63</v>
      </c>
      <c r="H1976" s="144">
        <v>2</v>
      </c>
      <c r="I1976" s="144">
        <f>J1976*1.8</f>
        <v>735.48</v>
      </c>
      <c r="J1976" s="64">
        <v>408.6</v>
      </c>
      <c r="K1976" s="145" t="s">
        <v>42</v>
      </c>
      <c r="L1976" s="147">
        <f t="shared" si="220"/>
        <v>129209.12640000001</v>
      </c>
      <c r="M1976" s="147">
        <f t="shared" si="221"/>
        <v>11333.746800000001</v>
      </c>
      <c r="N1976" s="147">
        <f t="shared" si="222"/>
        <v>140542.8732</v>
      </c>
      <c r="O1976" s="147">
        <v>175.68</v>
      </c>
      <c r="P1976" s="147">
        <v>15.41</v>
      </c>
      <c r="Q1976" s="146"/>
      <c r="R1976" s="102"/>
      <c r="S1976" s="146" t="s">
        <v>265</v>
      </c>
      <c r="T1976" s="146" t="s">
        <v>596</v>
      </c>
      <c r="U1976" s="96"/>
      <c r="V1976" s="99"/>
      <c r="W1976" s="99"/>
    </row>
    <row r="1977" spans="3:23" ht="37.5" x14ac:dyDescent="0.3">
      <c r="C1977" s="144">
        <v>23</v>
      </c>
      <c r="D1977" s="63" t="s">
        <v>867</v>
      </c>
      <c r="E1977" s="144">
        <v>1960</v>
      </c>
      <c r="F1977" s="144"/>
      <c r="G1977" s="144" t="s">
        <v>34</v>
      </c>
      <c r="H1977" s="144">
        <v>4</v>
      </c>
      <c r="I1977" s="144">
        <f>J1977*1.8</f>
        <v>2107.98</v>
      </c>
      <c r="J1977" s="64">
        <v>1171.0999999999999</v>
      </c>
      <c r="K1977" s="145" t="s">
        <v>42</v>
      </c>
      <c r="L1977" s="147">
        <f t="shared" si="220"/>
        <v>317145.59099999996</v>
      </c>
      <c r="M1977" s="147">
        <f t="shared" si="221"/>
        <v>31535.380800000003</v>
      </c>
      <c r="N1977" s="147">
        <f t="shared" si="222"/>
        <v>348680.97179999994</v>
      </c>
      <c r="O1977" s="147">
        <v>150.44999999999999</v>
      </c>
      <c r="P1977" s="147">
        <v>14.96</v>
      </c>
      <c r="Q1977" s="146"/>
      <c r="R1977" s="102"/>
      <c r="S1977" s="146" t="s">
        <v>265</v>
      </c>
      <c r="T1977" s="146" t="s">
        <v>596</v>
      </c>
      <c r="U1977" s="96"/>
      <c r="V1977" s="99"/>
      <c r="W1977" s="99"/>
    </row>
    <row r="1978" spans="3:23" ht="37.5" x14ac:dyDescent="0.3">
      <c r="C1978" s="144"/>
      <c r="D1978" s="63"/>
      <c r="E1978" s="144"/>
      <c r="F1978" s="144"/>
      <c r="G1978" s="144"/>
      <c r="H1978" s="144"/>
      <c r="I1978" s="144"/>
      <c r="J1978" s="64"/>
      <c r="K1978" s="145" t="s">
        <v>45</v>
      </c>
      <c r="L1978" s="147">
        <f>O1978*I1977</f>
        <v>863470.76760000002</v>
      </c>
      <c r="M1978" s="147">
        <f>I1977*P1978</f>
        <v>33601.201199999996</v>
      </c>
      <c r="N1978" s="147">
        <f>L1978+M1978</f>
        <v>897071.96880000003</v>
      </c>
      <c r="O1978" s="147">
        <v>409.62</v>
      </c>
      <c r="P1978" s="147">
        <v>15.94</v>
      </c>
      <c r="Q1978" s="146"/>
      <c r="R1978" s="102"/>
      <c r="S1978" s="146" t="s">
        <v>265</v>
      </c>
      <c r="T1978" s="146" t="s">
        <v>596</v>
      </c>
      <c r="U1978" s="96"/>
      <c r="V1978" s="99"/>
      <c r="W1978" s="99"/>
    </row>
    <row r="1979" spans="3:23" ht="37.5" x14ac:dyDescent="0.3">
      <c r="C1979" s="144">
        <v>24</v>
      </c>
      <c r="D1979" s="63" t="s">
        <v>868</v>
      </c>
      <c r="E1979" s="144">
        <v>1956</v>
      </c>
      <c r="F1979" s="144"/>
      <c r="G1979" s="144" t="s">
        <v>63</v>
      </c>
      <c r="H1979" s="144">
        <v>2</v>
      </c>
      <c r="I1979" s="144">
        <f>J1979*1.8</f>
        <v>741.42</v>
      </c>
      <c r="J1979" s="64">
        <v>411.9</v>
      </c>
      <c r="K1979" s="145" t="s">
        <v>42</v>
      </c>
      <c r="L1979" s="147">
        <f t="shared" si="220"/>
        <v>130252.66559999999</v>
      </c>
      <c r="M1979" s="147">
        <f t="shared" si="221"/>
        <v>11425.2822</v>
      </c>
      <c r="N1979" s="147">
        <f t="shared" si="222"/>
        <v>141677.94779999999</v>
      </c>
      <c r="O1979" s="147">
        <v>175.68</v>
      </c>
      <c r="P1979" s="147">
        <v>15.41</v>
      </c>
      <c r="Q1979" s="146"/>
      <c r="R1979" s="102"/>
      <c r="S1979" s="146" t="s">
        <v>265</v>
      </c>
      <c r="T1979" s="146" t="s">
        <v>596</v>
      </c>
      <c r="U1979" s="96"/>
      <c r="V1979" s="99"/>
      <c r="W1979" s="99"/>
    </row>
    <row r="1980" spans="3:23" ht="37.5" x14ac:dyDescent="0.3">
      <c r="C1980" s="144">
        <v>25</v>
      </c>
      <c r="D1980" s="63" t="s">
        <v>869</v>
      </c>
      <c r="E1980" s="144">
        <v>1960</v>
      </c>
      <c r="F1980" s="144"/>
      <c r="G1980" s="144" t="s">
        <v>34</v>
      </c>
      <c r="H1980" s="144">
        <v>4</v>
      </c>
      <c r="I1980" s="144">
        <f>J1980*1.8</f>
        <v>2262.06</v>
      </c>
      <c r="J1980" s="64">
        <v>1256.7</v>
      </c>
      <c r="K1980" s="145" t="s">
        <v>42</v>
      </c>
      <c r="L1980" s="147">
        <f t="shared" si="220"/>
        <v>340326.92699999997</v>
      </c>
      <c r="M1980" s="147">
        <f t="shared" si="221"/>
        <v>33840.417600000001</v>
      </c>
      <c r="N1980" s="147">
        <f t="shared" si="222"/>
        <v>374167.34459999995</v>
      </c>
      <c r="O1980" s="147">
        <v>150.44999999999999</v>
      </c>
      <c r="P1980" s="147">
        <v>14.96</v>
      </c>
      <c r="Q1980" s="146"/>
      <c r="R1980" s="102"/>
      <c r="S1980" s="146" t="s">
        <v>265</v>
      </c>
      <c r="T1980" s="146" t="s">
        <v>596</v>
      </c>
      <c r="U1980" s="96"/>
      <c r="V1980" s="99"/>
      <c r="W1980" s="99"/>
    </row>
    <row r="1981" spans="3:23" ht="37.5" x14ac:dyDescent="0.3">
      <c r="C1981" s="144"/>
      <c r="D1981" s="63"/>
      <c r="E1981" s="144"/>
      <c r="F1981" s="144"/>
      <c r="G1981" s="144"/>
      <c r="H1981" s="144"/>
      <c r="I1981" s="144"/>
      <c r="J1981" s="64"/>
      <c r="K1981" s="145" t="s">
        <v>45</v>
      </c>
      <c r="L1981" s="147">
        <f>O1981*I1980</f>
        <v>926585.0172</v>
      </c>
      <c r="M1981" s="147">
        <f>I1980*P1981</f>
        <v>36057.236400000002</v>
      </c>
      <c r="N1981" s="147">
        <f t="shared" si="222"/>
        <v>962642.25360000005</v>
      </c>
      <c r="O1981" s="147">
        <v>409.62</v>
      </c>
      <c r="P1981" s="147">
        <v>15.94</v>
      </c>
      <c r="Q1981" s="146"/>
      <c r="R1981" s="102"/>
      <c r="S1981" s="146" t="s">
        <v>265</v>
      </c>
      <c r="T1981" s="146" t="s">
        <v>596</v>
      </c>
      <c r="U1981" s="96"/>
      <c r="V1981" s="99"/>
      <c r="W1981" s="99"/>
    </row>
    <row r="1982" spans="3:23" ht="37.5" x14ac:dyDescent="0.3">
      <c r="C1982" s="144">
        <v>26</v>
      </c>
      <c r="D1982" s="63" t="s">
        <v>870</v>
      </c>
      <c r="E1982" s="144">
        <v>1962</v>
      </c>
      <c r="F1982" s="144"/>
      <c r="G1982" s="144" t="s">
        <v>34</v>
      </c>
      <c r="H1982" s="144">
        <v>5</v>
      </c>
      <c r="I1982" s="144">
        <f>J1982*1.8</f>
        <v>3904.92</v>
      </c>
      <c r="J1982" s="64">
        <v>2169.4</v>
      </c>
      <c r="K1982" s="145" t="s">
        <v>45</v>
      </c>
      <c r="L1982" s="147">
        <f t="shared" si="220"/>
        <v>1599533.3304000001</v>
      </c>
      <c r="M1982" s="147">
        <f t="shared" si="221"/>
        <v>62244.424800000001</v>
      </c>
      <c r="N1982" s="147">
        <f t="shared" si="222"/>
        <v>1661777.7552</v>
      </c>
      <c r="O1982" s="147">
        <v>409.62</v>
      </c>
      <c r="P1982" s="147">
        <v>15.94</v>
      </c>
      <c r="Q1982" s="146"/>
      <c r="R1982" s="102"/>
      <c r="S1982" s="146" t="s">
        <v>265</v>
      </c>
      <c r="T1982" s="146" t="s">
        <v>596</v>
      </c>
      <c r="U1982" s="96"/>
      <c r="V1982" s="99"/>
      <c r="W1982" s="99"/>
    </row>
    <row r="1983" spans="3:23" ht="37.5" x14ac:dyDescent="0.3">
      <c r="C1983" s="144">
        <v>27</v>
      </c>
      <c r="D1983" s="63" t="s">
        <v>871</v>
      </c>
      <c r="E1983" s="144">
        <v>1964</v>
      </c>
      <c r="F1983" s="144">
        <v>2009</v>
      </c>
      <c r="G1983" s="144" t="s">
        <v>34</v>
      </c>
      <c r="H1983" s="144">
        <v>4</v>
      </c>
      <c r="I1983" s="144">
        <v>3540.8</v>
      </c>
      <c r="J1983" s="64">
        <v>1982.8</v>
      </c>
      <c r="K1983" s="145" t="s">
        <v>42</v>
      </c>
      <c r="L1983" s="147">
        <f t="shared" si="220"/>
        <v>532713.36</v>
      </c>
      <c r="M1983" s="147">
        <f t="shared" si="221"/>
        <v>52970.368000000002</v>
      </c>
      <c r="N1983" s="147">
        <f t="shared" si="222"/>
        <v>585683.728</v>
      </c>
      <c r="O1983" s="147">
        <v>150.44999999999999</v>
      </c>
      <c r="P1983" s="147">
        <v>14.96</v>
      </c>
      <c r="Q1983" s="146"/>
      <c r="R1983" s="102"/>
      <c r="S1983" s="146" t="s">
        <v>265</v>
      </c>
      <c r="T1983" s="146" t="s">
        <v>596</v>
      </c>
      <c r="U1983" s="96"/>
      <c r="V1983" s="99"/>
      <c r="W1983" s="99"/>
    </row>
    <row r="1984" spans="3:23" ht="37.5" x14ac:dyDescent="0.3">
      <c r="C1984" s="144">
        <v>28</v>
      </c>
      <c r="D1984" s="63" t="s">
        <v>872</v>
      </c>
      <c r="E1984" s="144">
        <v>1965</v>
      </c>
      <c r="F1984" s="144">
        <v>2009</v>
      </c>
      <c r="G1984" s="144" t="s">
        <v>34</v>
      </c>
      <c r="H1984" s="144">
        <v>5</v>
      </c>
      <c r="I1984" s="144">
        <v>4094.1</v>
      </c>
      <c r="J1984" s="64">
        <v>2500.3000000000002</v>
      </c>
      <c r="K1984" s="145" t="s">
        <v>42</v>
      </c>
      <c r="L1984" s="147">
        <f t="shared" si="220"/>
        <v>615957.34499999997</v>
      </c>
      <c r="M1984" s="147">
        <f t="shared" si="221"/>
        <v>61247.736000000004</v>
      </c>
      <c r="N1984" s="147">
        <f t="shared" si="222"/>
        <v>677205.08100000001</v>
      </c>
      <c r="O1984" s="147">
        <v>150.44999999999999</v>
      </c>
      <c r="P1984" s="147">
        <v>14.96</v>
      </c>
      <c r="Q1984" s="146"/>
      <c r="R1984" s="102"/>
      <c r="S1984" s="146" t="s">
        <v>265</v>
      </c>
      <c r="T1984" s="146" t="s">
        <v>596</v>
      </c>
      <c r="U1984" s="96"/>
      <c r="V1984" s="99"/>
      <c r="W1984" s="99"/>
    </row>
    <row r="1985" spans="3:23" ht="37.5" x14ac:dyDescent="0.3">
      <c r="C1985" s="144">
        <v>29</v>
      </c>
      <c r="D1985" s="63" t="s">
        <v>873</v>
      </c>
      <c r="E1985" s="144">
        <v>1969</v>
      </c>
      <c r="F1985" s="144">
        <v>1999</v>
      </c>
      <c r="G1985" s="144" t="s">
        <v>34</v>
      </c>
      <c r="H1985" s="144">
        <v>2</v>
      </c>
      <c r="I1985" s="144">
        <f>J1985*1.8</f>
        <v>1928.16</v>
      </c>
      <c r="J1985" s="64">
        <v>1071.2</v>
      </c>
      <c r="K1985" s="145" t="s">
        <v>42</v>
      </c>
      <c r="L1985" s="147">
        <f t="shared" si="220"/>
        <v>315909.73440000002</v>
      </c>
      <c r="M1985" s="147">
        <f t="shared" si="221"/>
        <v>29308.031999999999</v>
      </c>
      <c r="N1985" s="147">
        <f t="shared" si="222"/>
        <v>345217.76640000002</v>
      </c>
      <c r="O1985" s="147">
        <v>163.84</v>
      </c>
      <c r="P1985" s="147">
        <v>15.2</v>
      </c>
      <c r="Q1985" s="146"/>
      <c r="R1985" s="102"/>
      <c r="S1985" s="146" t="s">
        <v>265</v>
      </c>
      <c r="T1985" s="146" t="s">
        <v>596</v>
      </c>
      <c r="U1985" s="96"/>
      <c r="V1985" s="99"/>
      <c r="W1985" s="99"/>
    </row>
    <row r="1986" spans="3:23" ht="37.5" x14ac:dyDescent="0.3">
      <c r="C1986" s="144">
        <v>30</v>
      </c>
      <c r="D1986" s="63" t="s">
        <v>874</v>
      </c>
      <c r="E1986" s="144">
        <v>1958</v>
      </c>
      <c r="F1986" s="144"/>
      <c r="G1986" s="144" t="s">
        <v>34</v>
      </c>
      <c r="H1986" s="144">
        <v>4</v>
      </c>
      <c r="I1986" s="144">
        <f>J1986*1.8</f>
        <v>3802.1400000000003</v>
      </c>
      <c r="J1986" s="64">
        <v>2112.3000000000002</v>
      </c>
      <c r="K1986" s="145" t="s">
        <v>42</v>
      </c>
      <c r="L1986" s="147">
        <f t="shared" si="220"/>
        <v>572031.96299999999</v>
      </c>
      <c r="M1986" s="147">
        <f t="shared" si="221"/>
        <v>56880.014400000007</v>
      </c>
      <c r="N1986" s="147">
        <f t="shared" si="222"/>
        <v>628911.97739999997</v>
      </c>
      <c r="O1986" s="147">
        <v>150.44999999999999</v>
      </c>
      <c r="P1986" s="147">
        <v>14.96</v>
      </c>
      <c r="Q1986" s="146"/>
      <c r="R1986" s="102"/>
      <c r="S1986" s="146" t="s">
        <v>265</v>
      </c>
      <c r="T1986" s="146" t="s">
        <v>596</v>
      </c>
      <c r="U1986" s="96"/>
      <c r="V1986" s="99"/>
      <c r="W1986" s="99"/>
    </row>
    <row r="1987" spans="3:23" ht="37.5" x14ac:dyDescent="0.3">
      <c r="C1987" s="144">
        <v>31</v>
      </c>
      <c r="D1987" s="63" t="s">
        <v>875</v>
      </c>
      <c r="E1987" s="144">
        <v>1964</v>
      </c>
      <c r="F1987" s="144">
        <v>2009</v>
      </c>
      <c r="G1987" s="144" t="s">
        <v>34</v>
      </c>
      <c r="H1987" s="144">
        <v>4</v>
      </c>
      <c r="I1987" s="144">
        <v>2346.3000000000002</v>
      </c>
      <c r="J1987" s="64">
        <v>1332</v>
      </c>
      <c r="K1987" s="145" t="s">
        <v>42</v>
      </c>
      <c r="L1987" s="147">
        <f t="shared" si="220"/>
        <v>353000.83500000002</v>
      </c>
      <c r="M1987" s="147">
        <f t="shared" si="221"/>
        <v>35100.648000000008</v>
      </c>
      <c r="N1987" s="147">
        <f t="shared" si="222"/>
        <v>388101.48300000001</v>
      </c>
      <c r="O1987" s="147">
        <v>150.44999999999999</v>
      </c>
      <c r="P1987" s="147">
        <v>14.96</v>
      </c>
      <c r="Q1987" s="146"/>
      <c r="R1987" s="102"/>
      <c r="S1987" s="146" t="s">
        <v>265</v>
      </c>
      <c r="T1987" s="146" t="s">
        <v>596</v>
      </c>
      <c r="U1987" s="96"/>
      <c r="V1987" s="99"/>
      <c r="W1987" s="99"/>
    </row>
    <row r="1988" spans="3:23" ht="37.5" x14ac:dyDescent="0.3">
      <c r="C1988" s="144">
        <v>32</v>
      </c>
      <c r="D1988" s="63" t="s">
        <v>876</v>
      </c>
      <c r="E1988" s="144">
        <v>56</v>
      </c>
      <c r="F1988" s="144">
        <v>2009</v>
      </c>
      <c r="G1988" s="144" t="s">
        <v>34</v>
      </c>
      <c r="H1988" s="144">
        <v>4</v>
      </c>
      <c r="I1988" s="144">
        <f>J1988*1.8</f>
        <v>2465.2799999999997</v>
      </c>
      <c r="J1988" s="64">
        <v>1369.6</v>
      </c>
      <c r="K1988" s="145" t="s">
        <v>42</v>
      </c>
      <c r="L1988" s="147">
        <f t="shared" si="220"/>
        <v>370901.37599999993</v>
      </c>
      <c r="M1988" s="147">
        <f t="shared" si="221"/>
        <v>36880.588799999998</v>
      </c>
      <c r="N1988" s="147">
        <f t="shared" si="222"/>
        <v>407781.96479999996</v>
      </c>
      <c r="O1988" s="147">
        <v>150.44999999999999</v>
      </c>
      <c r="P1988" s="147">
        <v>14.96</v>
      </c>
      <c r="Q1988" s="146"/>
      <c r="R1988" s="102"/>
      <c r="S1988" s="146" t="s">
        <v>265</v>
      </c>
      <c r="T1988" s="146" t="s">
        <v>596</v>
      </c>
      <c r="U1988" s="96"/>
      <c r="V1988" s="99"/>
      <c r="W1988" s="99"/>
    </row>
    <row r="1989" spans="3:23" ht="37.5" x14ac:dyDescent="0.3">
      <c r="C1989" s="144">
        <v>33</v>
      </c>
      <c r="D1989" s="63" t="s">
        <v>877</v>
      </c>
      <c r="E1989" s="144">
        <v>1965</v>
      </c>
      <c r="F1989" s="144">
        <v>2009</v>
      </c>
      <c r="G1989" s="144" t="s">
        <v>34</v>
      </c>
      <c r="H1989" s="144">
        <v>4</v>
      </c>
      <c r="I1989" s="144">
        <v>2314.9</v>
      </c>
      <c r="J1989" s="64">
        <v>1257.2</v>
      </c>
      <c r="K1989" s="145" t="s">
        <v>42</v>
      </c>
      <c r="L1989" s="147">
        <f t="shared" si="220"/>
        <v>348276.70500000002</v>
      </c>
      <c r="M1989" s="147">
        <f t="shared" si="221"/>
        <v>34630.904000000002</v>
      </c>
      <c r="N1989" s="147">
        <f t="shared" si="222"/>
        <v>382907.609</v>
      </c>
      <c r="O1989" s="147">
        <v>150.44999999999999</v>
      </c>
      <c r="P1989" s="147">
        <v>14.96</v>
      </c>
      <c r="Q1989" s="146"/>
      <c r="R1989" s="102"/>
      <c r="S1989" s="146" t="s">
        <v>265</v>
      </c>
      <c r="T1989" s="146" t="s">
        <v>596</v>
      </c>
      <c r="U1989" s="96"/>
      <c r="V1989" s="99"/>
      <c r="W1989" s="99"/>
    </row>
    <row r="1990" spans="3:23" ht="37.5" x14ac:dyDescent="0.3">
      <c r="C1990" s="144">
        <v>34</v>
      </c>
      <c r="D1990" s="63" t="s">
        <v>878</v>
      </c>
      <c r="E1990" s="144">
        <v>1965</v>
      </c>
      <c r="F1990" s="144"/>
      <c r="G1990" s="144" t="s">
        <v>879</v>
      </c>
      <c r="H1990" s="144">
        <v>4</v>
      </c>
      <c r="I1990" s="144">
        <v>2326.77</v>
      </c>
      <c r="J1990" s="64">
        <v>1086.47</v>
      </c>
      <c r="K1990" s="145" t="s">
        <v>42</v>
      </c>
      <c r="L1990" s="147">
        <f>O1990*I1990</f>
        <v>340220.30939999997</v>
      </c>
      <c r="M1990" s="147">
        <f t="shared" si="221"/>
        <v>34599.069899999995</v>
      </c>
      <c r="N1990" s="147">
        <f t="shared" si="222"/>
        <v>374819.37929999997</v>
      </c>
      <c r="O1990" s="147">
        <v>146.22</v>
      </c>
      <c r="P1990" s="147">
        <v>14.87</v>
      </c>
      <c r="Q1990" s="146"/>
      <c r="R1990" s="102"/>
      <c r="S1990" s="146" t="s">
        <v>265</v>
      </c>
      <c r="T1990" s="146" t="s">
        <v>596</v>
      </c>
      <c r="U1990" s="96"/>
      <c r="V1990" s="99"/>
      <c r="W1990" s="99"/>
    </row>
    <row r="1991" spans="3:23" ht="37.5" x14ac:dyDescent="0.3">
      <c r="C1991" s="144">
        <v>35</v>
      </c>
      <c r="D1991" s="63" t="s">
        <v>880</v>
      </c>
      <c r="E1991" s="144">
        <v>1970</v>
      </c>
      <c r="F1991" s="144"/>
      <c r="G1991" s="144" t="s">
        <v>34</v>
      </c>
      <c r="H1991" s="144">
        <v>5</v>
      </c>
      <c r="I1991" s="144">
        <f>J1991*1.8</f>
        <v>10453.5</v>
      </c>
      <c r="J1991" s="64">
        <v>5807.5</v>
      </c>
      <c r="K1991" s="145" t="s">
        <v>42</v>
      </c>
      <c r="L1991" s="147">
        <f t="shared" si="220"/>
        <v>1572729.075</v>
      </c>
      <c r="M1991" s="147">
        <f t="shared" si="221"/>
        <v>156384.36000000002</v>
      </c>
      <c r="N1991" s="147">
        <f t="shared" si="222"/>
        <v>1729113.4350000001</v>
      </c>
      <c r="O1991" s="147">
        <v>150.44999999999999</v>
      </c>
      <c r="P1991" s="147">
        <v>14.96</v>
      </c>
      <c r="Q1991" s="146"/>
      <c r="R1991" s="102"/>
      <c r="S1991" s="146" t="s">
        <v>265</v>
      </c>
      <c r="T1991" s="146" t="s">
        <v>596</v>
      </c>
      <c r="U1991" s="96" t="s">
        <v>804</v>
      </c>
      <c r="V1991" s="99"/>
      <c r="W1991" s="99"/>
    </row>
    <row r="1992" spans="3:23" ht="37.5" x14ac:dyDescent="0.3">
      <c r="C1992" s="144">
        <v>36</v>
      </c>
      <c r="D1992" s="63" t="s">
        <v>881</v>
      </c>
      <c r="E1992" s="144">
        <v>1964</v>
      </c>
      <c r="F1992" s="144"/>
      <c r="G1992" s="144" t="s">
        <v>879</v>
      </c>
      <c r="H1992" s="144">
        <v>5</v>
      </c>
      <c r="I1992" s="144">
        <f>J1992*1.8</f>
        <v>4440.5640000000003</v>
      </c>
      <c r="J1992" s="64">
        <v>2466.98</v>
      </c>
      <c r="K1992" s="145" t="s">
        <v>42</v>
      </c>
      <c r="L1992" s="147">
        <f t="shared" si="220"/>
        <v>649299.26808000007</v>
      </c>
      <c r="M1992" s="147">
        <f t="shared" si="221"/>
        <v>66031.186679999999</v>
      </c>
      <c r="N1992" s="147">
        <f t="shared" si="222"/>
        <v>715330.45476000011</v>
      </c>
      <c r="O1992" s="147">
        <v>146.22</v>
      </c>
      <c r="P1992" s="147">
        <v>14.87</v>
      </c>
      <c r="Q1992" s="146"/>
      <c r="R1992" s="102"/>
      <c r="S1992" s="146" t="s">
        <v>265</v>
      </c>
      <c r="T1992" s="146" t="s">
        <v>596</v>
      </c>
      <c r="U1992" s="96"/>
      <c r="V1992" s="99"/>
      <c r="W1992" s="99"/>
    </row>
    <row r="1993" spans="3:23" ht="37.5" x14ac:dyDescent="0.3">
      <c r="C1993" s="144">
        <v>37</v>
      </c>
      <c r="D1993" s="63" t="s">
        <v>882</v>
      </c>
      <c r="E1993" s="144">
        <v>1969</v>
      </c>
      <c r="F1993" s="144"/>
      <c r="G1993" s="144" t="s">
        <v>34</v>
      </c>
      <c r="H1993" s="144">
        <v>5</v>
      </c>
      <c r="I1993" s="144">
        <v>6510.4</v>
      </c>
      <c r="J1993" s="64">
        <v>3913</v>
      </c>
      <c r="K1993" s="145" t="s">
        <v>42</v>
      </c>
      <c r="L1993" s="147">
        <f t="shared" si="220"/>
        <v>979489.67999999982</v>
      </c>
      <c r="M1993" s="147">
        <f t="shared" si="221"/>
        <v>97395.584000000003</v>
      </c>
      <c r="N1993" s="147">
        <f t="shared" si="222"/>
        <v>1076885.2639999997</v>
      </c>
      <c r="O1993" s="147">
        <v>150.44999999999999</v>
      </c>
      <c r="P1993" s="147">
        <v>14.96</v>
      </c>
      <c r="Q1993" s="146"/>
      <c r="R1993" s="102"/>
      <c r="S1993" s="146" t="s">
        <v>265</v>
      </c>
      <c r="T1993" s="146" t="s">
        <v>596</v>
      </c>
      <c r="U1993" s="96"/>
      <c r="V1993" s="99"/>
      <c r="W1993" s="99"/>
    </row>
    <row r="1994" spans="3:23" ht="37.5" x14ac:dyDescent="0.3">
      <c r="C1994" s="144">
        <v>38</v>
      </c>
      <c r="D1994" s="63" t="s">
        <v>883</v>
      </c>
      <c r="E1994" s="144"/>
      <c r="F1994" s="144"/>
      <c r="G1994" s="144" t="s">
        <v>34</v>
      </c>
      <c r="H1994" s="144">
        <v>2</v>
      </c>
      <c r="I1994" s="144">
        <f>J1994*1.8</f>
        <v>216.72000000000003</v>
      </c>
      <c r="J1994" s="64">
        <v>120.4</v>
      </c>
      <c r="K1994" s="145" t="s">
        <v>42</v>
      </c>
      <c r="L1994" s="147">
        <f t="shared" si="220"/>
        <v>26385.660000000003</v>
      </c>
      <c r="M1994" s="147">
        <f t="shared" si="221"/>
        <v>3291.9768000000004</v>
      </c>
      <c r="N1994" s="147">
        <f t="shared" si="222"/>
        <v>29677.636800000004</v>
      </c>
      <c r="O1994" s="147">
        <v>121.75</v>
      </c>
      <c r="P1994" s="147">
        <v>15.19</v>
      </c>
      <c r="Q1994" s="146"/>
      <c r="R1994" s="102"/>
      <c r="S1994" s="146" t="s">
        <v>265</v>
      </c>
      <c r="T1994" s="146" t="s">
        <v>596</v>
      </c>
      <c r="U1994" s="96"/>
      <c r="V1994" s="99"/>
      <c r="W1994" s="99"/>
    </row>
    <row r="1995" spans="3:23" ht="37.5" x14ac:dyDescent="0.3">
      <c r="C1995" s="144">
        <v>39</v>
      </c>
      <c r="D1995" s="63" t="s">
        <v>884</v>
      </c>
      <c r="E1995" s="144">
        <v>1984</v>
      </c>
      <c r="F1995" s="144"/>
      <c r="G1995" s="144" t="s">
        <v>83</v>
      </c>
      <c r="H1995" s="144">
        <v>5</v>
      </c>
      <c r="I1995" s="144">
        <f t="shared" ref="I1995:I2001" si="223">J1995*1.8</f>
        <v>9266.94</v>
      </c>
      <c r="J1995" s="64">
        <v>5148.3</v>
      </c>
      <c r="K1995" s="145" t="s">
        <v>42</v>
      </c>
      <c r="L1995" s="147">
        <f t="shared" si="220"/>
        <v>1369746.4014000001</v>
      </c>
      <c r="M1995" s="147">
        <f t="shared" si="221"/>
        <v>138170.0754</v>
      </c>
      <c r="N1995" s="147">
        <f t="shared" si="222"/>
        <v>1507916.4768000001</v>
      </c>
      <c r="O1995" s="147">
        <v>147.81</v>
      </c>
      <c r="P1995" s="147">
        <v>14.91</v>
      </c>
      <c r="Q1995" s="146"/>
      <c r="R1995" s="102"/>
      <c r="S1995" s="146" t="s">
        <v>265</v>
      </c>
      <c r="T1995" s="146" t="s">
        <v>596</v>
      </c>
      <c r="U1995" s="96"/>
      <c r="V1995" s="99"/>
      <c r="W1995" s="99"/>
    </row>
    <row r="1996" spans="3:23" ht="37.5" x14ac:dyDescent="0.3">
      <c r="C1996" s="144">
        <v>40</v>
      </c>
      <c r="D1996" s="63" t="s">
        <v>885</v>
      </c>
      <c r="E1996" s="144">
        <v>1980</v>
      </c>
      <c r="F1996" s="144"/>
      <c r="G1996" s="144" t="s">
        <v>34</v>
      </c>
      <c r="H1996" s="144">
        <v>5</v>
      </c>
      <c r="I1996" s="144">
        <f t="shared" si="223"/>
        <v>10614.96</v>
      </c>
      <c r="J1996" s="64">
        <v>5897.2</v>
      </c>
      <c r="K1996" s="145" t="s">
        <v>42</v>
      </c>
      <c r="L1996" s="147">
        <f t="shared" si="220"/>
        <v>1597020.7319999998</v>
      </c>
      <c r="M1996" s="147">
        <f t="shared" si="221"/>
        <v>158799.80160000001</v>
      </c>
      <c r="N1996" s="147">
        <f t="shared" si="222"/>
        <v>1755820.5335999997</v>
      </c>
      <c r="O1996" s="147">
        <v>150.44999999999999</v>
      </c>
      <c r="P1996" s="147">
        <v>14.96</v>
      </c>
      <c r="Q1996" s="146"/>
      <c r="R1996" s="102"/>
      <c r="S1996" s="146" t="s">
        <v>265</v>
      </c>
      <c r="T1996" s="146" t="s">
        <v>596</v>
      </c>
      <c r="U1996" s="96"/>
      <c r="V1996" s="99"/>
      <c r="W1996" s="99"/>
    </row>
    <row r="1997" spans="3:23" ht="37.5" x14ac:dyDescent="0.3">
      <c r="C1997" s="144">
        <v>41</v>
      </c>
      <c r="D1997" s="63" t="s">
        <v>886</v>
      </c>
      <c r="E1997" s="144">
        <v>1984</v>
      </c>
      <c r="F1997" s="144"/>
      <c r="G1997" s="144" t="s">
        <v>887</v>
      </c>
      <c r="H1997" s="144">
        <v>5</v>
      </c>
      <c r="I1997" s="144">
        <f t="shared" si="223"/>
        <v>10404</v>
      </c>
      <c r="J1997" s="64">
        <v>5780</v>
      </c>
      <c r="K1997" s="145" t="s">
        <v>42</v>
      </c>
      <c r="L1997" s="147">
        <f t="shared" si="220"/>
        <v>1537815.24</v>
      </c>
      <c r="M1997" s="147">
        <f t="shared" si="221"/>
        <v>155123.64000000001</v>
      </c>
      <c r="N1997" s="147">
        <f t="shared" si="222"/>
        <v>1692938.88</v>
      </c>
      <c r="O1997" s="147">
        <v>147.81</v>
      </c>
      <c r="P1997" s="147">
        <v>14.91</v>
      </c>
      <c r="Q1997" s="146"/>
      <c r="R1997" s="102"/>
      <c r="S1997" s="146" t="s">
        <v>265</v>
      </c>
      <c r="T1997" s="146" t="s">
        <v>596</v>
      </c>
      <c r="U1997" s="96"/>
      <c r="V1997" s="99"/>
      <c r="W1997" s="99"/>
    </row>
    <row r="1998" spans="3:23" ht="37.5" x14ac:dyDescent="0.3">
      <c r="C1998" s="144">
        <v>42</v>
      </c>
      <c r="D1998" s="63" t="s">
        <v>888</v>
      </c>
      <c r="E1998" s="144"/>
      <c r="F1998" s="144"/>
      <c r="G1998" s="144" t="s">
        <v>63</v>
      </c>
      <c r="H1998" s="144">
        <v>2</v>
      </c>
      <c r="I1998" s="144">
        <f t="shared" si="223"/>
        <v>513.36</v>
      </c>
      <c r="J1998" s="64">
        <v>285.2</v>
      </c>
      <c r="K1998" s="145" t="s">
        <v>42</v>
      </c>
      <c r="L1998" s="147">
        <f t="shared" si="220"/>
        <v>63985.190399999999</v>
      </c>
      <c r="M1998" s="147">
        <f t="shared" si="221"/>
        <v>7828.74</v>
      </c>
      <c r="N1998" s="147">
        <f t="shared" si="222"/>
        <v>71813.930399999997</v>
      </c>
      <c r="O1998" s="147">
        <v>124.64</v>
      </c>
      <c r="P1998" s="147">
        <v>15.25</v>
      </c>
      <c r="Q1998" s="146"/>
      <c r="R1998" s="102"/>
      <c r="S1998" s="146" t="s">
        <v>265</v>
      </c>
      <c r="T1998" s="146" t="s">
        <v>596</v>
      </c>
      <c r="U1998" s="96"/>
      <c r="V1998" s="99"/>
      <c r="W1998" s="99"/>
    </row>
    <row r="1999" spans="3:23" ht="37.5" x14ac:dyDescent="0.3">
      <c r="C1999" s="144">
        <v>43</v>
      </c>
      <c r="D1999" s="63" t="s">
        <v>889</v>
      </c>
      <c r="E1999" s="144"/>
      <c r="F1999" s="144"/>
      <c r="G1999" s="144" t="s">
        <v>63</v>
      </c>
      <c r="H1999" s="144">
        <v>2</v>
      </c>
      <c r="I1999" s="144">
        <f t="shared" si="223"/>
        <v>497.15999999999997</v>
      </c>
      <c r="J1999" s="64">
        <v>276.2</v>
      </c>
      <c r="K1999" s="145" t="s">
        <v>42</v>
      </c>
      <c r="L1999" s="147">
        <f t="shared" si="220"/>
        <v>61966.022399999994</v>
      </c>
      <c r="M1999" s="147">
        <f t="shared" si="221"/>
        <v>7581.69</v>
      </c>
      <c r="N1999" s="147">
        <f t="shared" si="222"/>
        <v>69547.712399999989</v>
      </c>
      <c r="O1999" s="147">
        <v>124.64</v>
      </c>
      <c r="P1999" s="147">
        <v>15.25</v>
      </c>
      <c r="Q1999" s="146"/>
      <c r="R1999" s="102"/>
      <c r="S1999" s="146" t="s">
        <v>265</v>
      </c>
      <c r="T1999" s="146" t="s">
        <v>596</v>
      </c>
      <c r="U1999" s="96"/>
      <c r="V1999" s="99"/>
      <c r="W1999" s="99"/>
    </row>
    <row r="2000" spans="3:23" ht="37.5" x14ac:dyDescent="0.3">
      <c r="C2000" s="144">
        <v>44</v>
      </c>
      <c r="D2000" s="63" t="s">
        <v>890</v>
      </c>
      <c r="E2000" s="144">
        <v>1981</v>
      </c>
      <c r="F2000" s="144"/>
      <c r="G2000" s="144" t="s">
        <v>83</v>
      </c>
      <c r="H2000" s="144">
        <v>5</v>
      </c>
      <c r="I2000" s="144">
        <f t="shared" si="223"/>
        <v>5229.3599999999997</v>
      </c>
      <c r="J2000" s="64">
        <v>2905.2</v>
      </c>
      <c r="K2000" s="145" t="s">
        <v>42</v>
      </c>
      <c r="L2000" s="147">
        <f t="shared" si="220"/>
        <v>772951.70159999991</v>
      </c>
      <c r="M2000" s="147">
        <f t="shared" si="221"/>
        <v>77969.757599999997</v>
      </c>
      <c r="N2000" s="147">
        <f t="shared" si="222"/>
        <v>850921.45919999992</v>
      </c>
      <c r="O2000" s="147">
        <v>147.81</v>
      </c>
      <c r="P2000" s="147">
        <v>14.91</v>
      </c>
      <c r="Q2000" s="146"/>
      <c r="R2000" s="102"/>
      <c r="S2000" s="146" t="s">
        <v>265</v>
      </c>
      <c r="T2000" s="146" t="s">
        <v>596</v>
      </c>
      <c r="U2000" s="96"/>
      <c r="V2000" s="99"/>
      <c r="W2000" s="99"/>
    </row>
    <row r="2001" spans="2:23" ht="37.5" x14ac:dyDescent="0.3">
      <c r="C2001" s="144">
        <v>45</v>
      </c>
      <c r="D2001" s="63" t="s">
        <v>891</v>
      </c>
      <c r="E2001" s="144">
        <v>1981</v>
      </c>
      <c r="F2001" s="144"/>
      <c r="G2001" s="144" t="s">
        <v>83</v>
      </c>
      <c r="H2001" s="144">
        <v>5</v>
      </c>
      <c r="I2001" s="144">
        <f t="shared" si="223"/>
        <v>5138.6400000000003</v>
      </c>
      <c r="J2001" s="64">
        <v>2854.8</v>
      </c>
      <c r="K2001" s="145" t="s">
        <v>42</v>
      </c>
      <c r="L2001" s="147">
        <f t="shared" si="220"/>
        <v>759542.37840000005</v>
      </c>
      <c r="M2001" s="147">
        <f t="shared" si="221"/>
        <v>76617.122400000007</v>
      </c>
      <c r="N2001" s="147">
        <f t="shared" si="222"/>
        <v>836159.50080000004</v>
      </c>
      <c r="O2001" s="147">
        <v>147.81</v>
      </c>
      <c r="P2001" s="147">
        <v>14.91</v>
      </c>
      <c r="Q2001" s="146"/>
      <c r="R2001" s="102"/>
      <c r="S2001" s="146" t="s">
        <v>265</v>
      </c>
      <c r="T2001" s="146" t="s">
        <v>596</v>
      </c>
      <c r="U2001" s="96"/>
      <c r="V2001" s="99"/>
      <c r="W2001" s="99"/>
    </row>
    <row r="2002" spans="2:23" ht="37.5" x14ac:dyDescent="0.3">
      <c r="C2002" s="144">
        <v>46</v>
      </c>
      <c r="D2002" s="63" t="s">
        <v>892</v>
      </c>
      <c r="E2002" s="144">
        <v>1949</v>
      </c>
      <c r="F2002" s="144"/>
      <c r="G2002" s="144" t="s">
        <v>63</v>
      </c>
      <c r="H2002" s="144">
        <v>1</v>
      </c>
      <c r="I2002" s="144">
        <v>462.2</v>
      </c>
      <c r="J2002" s="64">
        <v>192.9</v>
      </c>
      <c r="K2002" s="145" t="s">
        <v>42</v>
      </c>
      <c r="L2002" s="147">
        <f t="shared" si="220"/>
        <v>57608.608</v>
      </c>
      <c r="M2002" s="147">
        <f t="shared" si="221"/>
        <v>7048.55</v>
      </c>
      <c r="N2002" s="147">
        <f t="shared" si="222"/>
        <v>64657.158000000003</v>
      </c>
      <c r="O2002" s="147">
        <v>124.64</v>
      </c>
      <c r="P2002" s="147">
        <v>15.25</v>
      </c>
      <c r="Q2002" s="146"/>
      <c r="R2002" s="102"/>
      <c r="S2002" s="146" t="s">
        <v>265</v>
      </c>
      <c r="T2002" s="146" t="s">
        <v>596</v>
      </c>
      <c r="U2002" s="96"/>
      <c r="V2002" s="99"/>
      <c r="W2002" s="99"/>
    </row>
    <row r="2003" spans="2:23" ht="37.5" x14ac:dyDescent="0.3">
      <c r="B2003" s="144" t="s">
        <v>893</v>
      </c>
      <c r="C2003" s="144">
        <v>47</v>
      </c>
      <c r="D2003" s="63" t="s">
        <v>894</v>
      </c>
      <c r="E2003" s="144">
        <v>1961</v>
      </c>
      <c r="G2003" s="144" t="s">
        <v>63</v>
      </c>
      <c r="H2003" s="144">
        <v>2</v>
      </c>
      <c r="I2003" s="144">
        <f>J2003*1.8</f>
        <v>547.20000000000005</v>
      </c>
      <c r="J2003" s="64">
        <v>304</v>
      </c>
      <c r="K2003" s="145" t="s">
        <v>42</v>
      </c>
      <c r="L2003" s="147">
        <f t="shared" si="220"/>
        <v>68203.008000000002</v>
      </c>
      <c r="M2003" s="147">
        <f t="shared" si="221"/>
        <v>8344.8000000000011</v>
      </c>
      <c r="N2003" s="147">
        <f t="shared" si="222"/>
        <v>76547.808000000005</v>
      </c>
      <c r="O2003" s="147">
        <v>124.64</v>
      </c>
      <c r="P2003" s="147">
        <v>15.25</v>
      </c>
      <c r="Q2003" s="146"/>
      <c r="R2003" s="102"/>
      <c r="S2003" s="146" t="s">
        <v>265</v>
      </c>
      <c r="T2003" s="146" t="s">
        <v>596</v>
      </c>
      <c r="U2003" s="96"/>
      <c r="V2003" s="99"/>
      <c r="W2003" s="99"/>
    </row>
    <row r="2004" spans="2:23" ht="37.5" x14ac:dyDescent="0.3">
      <c r="B2004" s="144" t="s">
        <v>893</v>
      </c>
      <c r="C2004" s="144">
        <v>48</v>
      </c>
      <c r="D2004" s="63" t="s">
        <v>895</v>
      </c>
      <c r="E2004" s="144">
        <v>1961</v>
      </c>
      <c r="G2004" s="144" t="s">
        <v>63</v>
      </c>
      <c r="H2004" s="144">
        <v>2</v>
      </c>
      <c r="I2004" s="144">
        <f>J2004*1.8</f>
        <v>549</v>
      </c>
      <c r="J2004" s="64">
        <v>305</v>
      </c>
      <c r="K2004" s="145" t="s">
        <v>42</v>
      </c>
      <c r="L2004" s="147">
        <f t="shared" si="220"/>
        <v>68427.360000000001</v>
      </c>
      <c r="M2004" s="147">
        <f t="shared" si="221"/>
        <v>8372.25</v>
      </c>
      <c r="N2004" s="147">
        <f t="shared" si="222"/>
        <v>76799.61</v>
      </c>
      <c r="O2004" s="147">
        <v>124.64</v>
      </c>
      <c r="P2004" s="147">
        <v>15.25</v>
      </c>
      <c r="Q2004" s="146"/>
      <c r="R2004" s="102"/>
      <c r="S2004" s="146" t="s">
        <v>265</v>
      </c>
      <c r="T2004" s="146" t="s">
        <v>596</v>
      </c>
      <c r="U2004" s="96"/>
      <c r="V2004" s="99"/>
      <c r="W2004" s="99"/>
    </row>
    <row r="2005" spans="2:23" x14ac:dyDescent="0.3">
      <c r="C2005" s="144">
        <v>49</v>
      </c>
      <c r="D2005" s="63" t="s">
        <v>896</v>
      </c>
      <c r="E2005" s="144"/>
      <c r="F2005" s="144"/>
      <c r="G2005" s="144" t="s">
        <v>63</v>
      </c>
      <c r="H2005" s="144">
        <v>2</v>
      </c>
      <c r="I2005" s="144">
        <f>J2005*1.8</f>
        <v>435.6</v>
      </c>
      <c r="J2005" s="64">
        <v>242</v>
      </c>
      <c r="K2005" s="145" t="s">
        <v>229</v>
      </c>
      <c r="L2005" s="147">
        <f t="shared" si="220"/>
        <v>485319.38400000008</v>
      </c>
      <c r="M2005" s="147">
        <f t="shared" si="221"/>
        <v>15472.512000000002</v>
      </c>
      <c r="N2005" s="147">
        <f t="shared" si="222"/>
        <v>500791.89600000007</v>
      </c>
      <c r="O2005" s="147">
        <v>1114.1400000000001</v>
      </c>
      <c r="P2005" s="147">
        <v>35.520000000000003</v>
      </c>
      <c r="Q2005" s="146"/>
      <c r="R2005" s="102"/>
      <c r="S2005" s="146" t="s">
        <v>265</v>
      </c>
      <c r="T2005" s="146" t="s">
        <v>596</v>
      </c>
      <c r="U2005" s="96"/>
      <c r="V2005" s="99"/>
      <c r="W2005" s="99"/>
    </row>
    <row r="2006" spans="2:23" ht="37.5" x14ac:dyDescent="0.3">
      <c r="C2006" s="144">
        <v>50</v>
      </c>
      <c r="D2006" s="63" t="s">
        <v>897</v>
      </c>
      <c r="E2006" s="144">
        <v>1976</v>
      </c>
      <c r="F2006" s="144"/>
      <c r="G2006" s="144" t="s">
        <v>34</v>
      </c>
      <c r="H2006" s="144">
        <v>5</v>
      </c>
      <c r="I2006" s="144">
        <f>J2006*1.8</f>
        <v>7079.76</v>
      </c>
      <c r="J2006" s="64">
        <v>3933.2</v>
      </c>
      <c r="K2006" s="145" t="s">
        <v>42</v>
      </c>
      <c r="L2006" s="147">
        <f t="shared" si="220"/>
        <v>1065149.892</v>
      </c>
      <c r="M2006" s="147">
        <f t="shared" si="221"/>
        <v>105913.20960000002</v>
      </c>
      <c r="N2006" s="147">
        <f t="shared" si="222"/>
        <v>1171063.1015999999</v>
      </c>
      <c r="O2006" s="147">
        <v>150.44999999999999</v>
      </c>
      <c r="P2006" s="147">
        <v>14.96</v>
      </c>
      <c r="Q2006" s="146"/>
      <c r="R2006" s="102"/>
      <c r="S2006" s="146" t="s">
        <v>265</v>
      </c>
      <c r="T2006" s="146" t="s">
        <v>596</v>
      </c>
      <c r="U2006" s="96"/>
      <c r="V2006" s="99"/>
      <c r="W2006" s="99"/>
    </row>
    <row r="2007" spans="2:23" x14ac:dyDescent="0.3">
      <c r="C2007" s="144"/>
      <c r="D2007" s="63"/>
      <c r="E2007" s="144"/>
      <c r="F2007" s="144"/>
      <c r="G2007" s="144"/>
      <c r="H2007" s="144"/>
      <c r="I2007" s="144"/>
      <c r="J2007" s="64"/>
      <c r="K2007" s="145" t="s">
        <v>229</v>
      </c>
      <c r="L2007" s="147">
        <f>O2007*I2006</f>
        <v>7367056.6607999997</v>
      </c>
      <c r="M2007" s="147">
        <f>I2006*P2007</f>
        <v>157666.25520000001</v>
      </c>
      <c r="N2007" s="147">
        <f t="shared" si="222"/>
        <v>7524722.9159999993</v>
      </c>
      <c r="O2007" s="147">
        <v>1040.58</v>
      </c>
      <c r="P2007" s="147">
        <v>22.27</v>
      </c>
      <c r="Q2007" s="146"/>
      <c r="R2007" s="102"/>
      <c r="S2007" s="146" t="s">
        <v>265</v>
      </c>
      <c r="T2007" s="146" t="s">
        <v>596</v>
      </c>
      <c r="U2007" s="96"/>
      <c r="V2007" s="99"/>
      <c r="W2007" s="99"/>
    </row>
    <row r="2008" spans="2:23" ht="37.5" x14ac:dyDescent="0.3">
      <c r="C2008" s="144">
        <v>51</v>
      </c>
      <c r="D2008" s="63" t="s">
        <v>898</v>
      </c>
      <c r="E2008" s="144">
        <v>1975</v>
      </c>
      <c r="F2008" s="144"/>
      <c r="G2008" s="144" t="s">
        <v>34</v>
      </c>
      <c r="H2008" s="144">
        <v>5</v>
      </c>
      <c r="I2008" s="144">
        <f>J2008*1.8</f>
        <v>7066.08</v>
      </c>
      <c r="J2008" s="64">
        <v>3925.6</v>
      </c>
      <c r="K2008" s="145" t="s">
        <v>42</v>
      </c>
      <c r="L2008" s="147">
        <f t="shared" si="220"/>
        <v>1063091.7359999998</v>
      </c>
      <c r="M2008" s="147">
        <f t="shared" si="221"/>
        <v>105708.55680000001</v>
      </c>
      <c r="N2008" s="147">
        <f t="shared" si="222"/>
        <v>1168800.2927999997</v>
      </c>
      <c r="O2008" s="147">
        <v>150.44999999999999</v>
      </c>
      <c r="P2008" s="147">
        <v>14.96</v>
      </c>
      <c r="Q2008" s="146"/>
      <c r="R2008" s="102"/>
      <c r="S2008" s="146" t="s">
        <v>265</v>
      </c>
      <c r="T2008" s="146" t="s">
        <v>596</v>
      </c>
      <c r="U2008" s="96"/>
      <c r="V2008" s="99"/>
      <c r="W2008" s="99"/>
    </row>
    <row r="2009" spans="2:23" x14ac:dyDescent="0.3">
      <c r="C2009" s="144"/>
      <c r="D2009" s="63"/>
      <c r="E2009" s="144"/>
      <c r="F2009" s="144"/>
      <c r="G2009" s="144"/>
      <c r="H2009" s="144"/>
      <c r="I2009" s="144"/>
      <c r="J2009" s="64"/>
      <c r="K2009" s="145" t="s">
        <v>229</v>
      </c>
      <c r="L2009" s="147">
        <f>O2009*I2008</f>
        <v>7352821.5263999999</v>
      </c>
      <c r="M2009" s="147">
        <f>I2008*P2009</f>
        <v>157361.60159999999</v>
      </c>
      <c r="N2009" s="147">
        <f t="shared" si="222"/>
        <v>7510183.1279999996</v>
      </c>
      <c r="O2009" s="147">
        <v>1040.58</v>
      </c>
      <c r="P2009" s="147">
        <v>22.27</v>
      </c>
      <c r="Q2009" s="146"/>
      <c r="R2009" s="102"/>
      <c r="S2009" s="146" t="s">
        <v>265</v>
      </c>
      <c r="T2009" s="146" t="s">
        <v>596</v>
      </c>
      <c r="U2009" s="96"/>
      <c r="V2009" s="99"/>
      <c r="W2009" s="99"/>
    </row>
    <row r="2010" spans="2:23" ht="37.5" x14ac:dyDescent="0.3">
      <c r="C2010" s="144">
        <v>52</v>
      </c>
      <c r="D2010" s="63" t="s">
        <v>899</v>
      </c>
      <c r="E2010" s="144">
        <v>1956</v>
      </c>
      <c r="F2010" s="144"/>
      <c r="G2010" s="144" t="s">
        <v>63</v>
      </c>
      <c r="H2010" s="144">
        <v>2</v>
      </c>
      <c r="I2010" s="144">
        <v>667.25</v>
      </c>
      <c r="J2010" s="64">
        <v>325</v>
      </c>
      <c r="K2010" s="145" t="s">
        <v>42</v>
      </c>
      <c r="L2010" s="147">
        <f t="shared" si="220"/>
        <v>111737.68500000001</v>
      </c>
      <c r="M2010" s="147">
        <f t="shared" si="221"/>
        <v>10182.235000000001</v>
      </c>
      <c r="N2010" s="147">
        <f t="shared" si="222"/>
        <v>121919.92000000001</v>
      </c>
      <c r="O2010" s="147">
        <v>167.46</v>
      </c>
      <c r="P2010" s="147">
        <v>15.26</v>
      </c>
      <c r="Q2010" s="146"/>
      <c r="R2010" s="102"/>
      <c r="S2010" s="146" t="s">
        <v>265</v>
      </c>
      <c r="T2010" s="146" t="s">
        <v>596</v>
      </c>
      <c r="U2010" s="96"/>
      <c r="V2010" s="99"/>
      <c r="W2010" s="99"/>
    </row>
    <row r="2011" spans="2:23" ht="37.5" x14ac:dyDescent="0.3">
      <c r="C2011" s="144">
        <v>53</v>
      </c>
      <c r="D2011" s="63" t="s">
        <v>900</v>
      </c>
      <c r="E2011" s="144">
        <v>1954</v>
      </c>
      <c r="F2011" s="144"/>
      <c r="G2011" s="144" t="s">
        <v>63</v>
      </c>
      <c r="H2011" s="144">
        <v>2</v>
      </c>
      <c r="I2011" s="144">
        <f>J2011*1.8</f>
        <v>273.24</v>
      </c>
      <c r="J2011" s="64">
        <v>151.80000000000001</v>
      </c>
      <c r="K2011" s="145" t="s">
        <v>42</v>
      </c>
      <c r="L2011" s="147">
        <f t="shared" si="220"/>
        <v>45756.770400000001</v>
      </c>
      <c r="M2011" s="147">
        <f t="shared" si="221"/>
        <v>4169.6423999999997</v>
      </c>
      <c r="N2011" s="147">
        <f t="shared" si="222"/>
        <v>49926.412799999998</v>
      </c>
      <c r="O2011" s="147">
        <v>167.46</v>
      </c>
      <c r="P2011" s="147">
        <v>15.26</v>
      </c>
      <c r="Q2011" s="146"/>
      <c r="R2011" s="102"/>
      <c r="S2011" s="146" t="s">
        <v>265</v>
      </c>
      <c r="T2011" s="146" t="s">
        <v>596</v>
      </c>
      <c r="U2011" s="96"/>
      <c r="V2011" s="99"/>
      <c r="W2011" s="99"/>
    </row>
    <row r="2012" spans="2:23" ht="37.5" x14ac:dyDescent="0.3">
      <c r="C2012" s="144">
        <v>54</v>
      </c>
      <c r="D2012" s="63" t="s">
        <v>901</v>
      </c>
      <c r="E2012" s="144">
        <v>1970</v>
      </c>
      <c r="F2012" s="144"/>
      <c r="G2012" s="144" t="s">
        <v>34</v>
      </c>
      <c r="H2012" s="144">
        <v>5</v>
      </c>
      <c r="I2012" s="144">
        <f>J2012*1.8</f>
        <v>7301.52</v>
      </c>
      <c r="J2012" s="64">
        <v>4056.4</v>
      </c>
      <c r="K2012" s="145" t="s">
        <v>42</v>
      </c>
      <c r="L2012" s="147">
        <f>O2012*I2012</f>
        <v>1098513.6839999999</v>
      </c>
      <c r="M2012" s="147">
        <f t="shared" si="221"/>
        <v>109230.73920000001</v>
      </c>
      <c r="N2012" s="147">
        <f t="shared" si="222"/>
        <v>1207744.4231999998</v>
      </c>
      <c r="O2012" s="147">
        <v>150.44999999999999</v>
      </c>
      <c r="P2012" s="147">
        <v>14.96</v>
      </c>
      <c r="Q2012" s="146"/>
      <c r="R2012" s="102"/>
      <c r="S2012" s="146" t="s">
        <v>265</v>
      </c>
      <c r="T2012" s="146" t="s">
        <v>596</v>
      </c>
      <c r="U2012" s="96"/>
      <c r="V2012" s="99"/>
      <c r="W2012" s="99"/>
    </row>
    <row r="2013" spans="2:23" ht="37.5" x14ac:dyDescent="0.3">
      <c r="C2013" s="144">
        <v>55</v>
      </c>
      <c r="D2013" s="63" t="s">
        <v>902</v>
      </c>
      <c r="E2013" s="144">
        <v>1958</v>
      </c>
      <c r="F2013" s="144"/>
      <c r="G2013" s="144" t="s">
        <v>63</v>
      </c>
      <c r="H2013" s="144">
        <v>2</v>
      </c>
      <c r="I2013" s="144">
        <v>1500.6</v>
      </c>
      <c r="J2013" s="64">
        <v>781</v>
      </c>
      <c r="K2013" s="145" t="s">
        <v>42</v>
      </c>
      <c r="L2013" s="147">
        <f t="shared" si="220"/>
        <v>251290.476</v>
      </c>
      <c r="M2013" s="147">
        <f t="shared" si="221"/>
        <v>22899.155999999999</v>
      </c>
      <c r="N2013" s="147">
        <f t="shared" si="222"/>
        <v>274189.63199999998</v>
      </c>
      <c r="O2013" s="147">
        <v>167.46</v>
      </c>
      <c r="P2013" s="147">
        <v>15.26</v>
      </c>
      <c r="Q2013" s="146"/>
      <c r="R2013" s="102"/>
      <c r="S2013" s="146" t="s">
        <v>265</v>
      </c>
      <c r="T2013" s="146" t="s">
        <v>596</v>
      </c>
      <c r="U2013" s="96"/>
      <c r="V2013" s="99"/>
      <c r="W2013" s="99"/>
    </row>
    <row r="2014" spans="2:23" ht="37.5" x14ac:dyDescent="0.3">
      <c r="C2014" s="144">
        <v>56</v>
      </c>
      <c r="D2014" s="63" t="s">
        <v>903</v>
      </c>
      <c r="E2014" s="144">
        <v>1966</v>
      </c>
      <c r="F2014" s="144"/>
      <c r="G2014" s="144" t="s">
        <v>34</v>
      </c>
      <c r="H2014" s="144">
        <v>5</v>
      </c>
      <c r="I2014" s="144">
        <v>5643.5</v>
      </c>
      <c r="J2014" s="64">
        <v>3516.1</v>
      </c>
      <c r="K2014" s="145" t="s">
        <v>42</v>
      </c>
      <c r="L2014" s="147">
        <f t="shared" si="220"/>
        <v>849064.57499999995</v>
      </c>
      <c r="M2014" s="147">
        <f t="shared" si="221"/>
        <v>84426.760000000009</v>
      </c>
      <c r="N2014" s="147">
        <f t="shared" si="222"/>
        <v>933491.33499999996</v>
      </c>
      <c r="O2014" s="147">
        <v>150.44999999999999</v>
      </c>
      <c r="P2014" s="147">
        <v>14.96</v>
      </c>
      <c r="Q2014" s="146"/>
      <c r="R2014" s="102"/>
      <c r="S2014" s="146" t="s">
        <v>265</v>
      </c>
      <c r="T2014" s="146" t="s">
        <v>596</v>
      </c>
      <c r="U2014" s="96"/>
      <c r="V2014" s="99"/>
      <c r="W2014" s="99"/>
    </row>
    <row r="2015" spans="2:23" ht="37.5" x14ac:dyDescent="0.3">
      <c r="C2015" s="144">
        <v>57</v>
      </c>
      <c r="D2015" s="63" t="s">
        <v>904</v>
      </c>
      <c r="E2015" s="144">
        <v>1974</v>
      </c>
      <c r="F2015" s="144"/>
      <c r="G2015" s="144" t="s">
        <v>83</v>
      </c>
      <c r="H2015" s="144">
        <v>5</v>
      </c>
      <c r="I2015" s="144">
        <f>J2015*1.8</f>
        <v>6301.62</v>
      </c>
      <c r="J2015" s="64">
        <v>3500.9</v>
      </c>
      <c r="K2015" s="145" t="s">
        <v>42</v>
      </c>
      <c r="L2015" s="147">
        <f t="shared" si="220"/>
        <v>931442.45219999994</v>
      </c>
      <c r="M2015" s="147">
        <f t="shared" si="221"/>
        <v>93957.154200000004</v>
      </c>
      <c r="N2015" s="147">
        <f t="shared" si="222"/>
        <v>1025399.6063999999</v>
      </c>
      <c r="O2015" s="147">
        <v>147.81</v>
      </c>
      <c r="P2015" s="147">
        <v>14.91</v>
      </c>
      <c r="Q2015" s="146"/>
      <c r="R2015" s="102"/>
      <c r="S2015" s="146" t="s">
        <v>265</v>
      </c>
      <c r="T2015" s="146" t="s">
        <v>596</v>
      </c>
      <c r="U2015" s="96"/>
      <c r="V2015" s="99"/>
      <c r="W2015" s="99"/>
    </row>
    <row r="2016" spans="2:23" ht="37.5" x14ac:dyDescent="0.3">
      <c r="C2016" s="144">
        <v>58</v>
      </c>
      <c r="D2016" s="63" t="s">
        <v>905</v>
      </c>
      <c r="E2016" s="144">
        <v>1967</v>
      </c>
      <c r="F2016" s="144"/>
      <c r="G2016" s="144" t="s">
        <v>34</v>
      </c>
      <c r="H2016" s="144">
        <v>4</v>
      </c>
      <c r="I2016" s="144">
        <f>J2016*1.8</f>
        <v>2259.54</v>
      </c>
      <c r="J2016" s="64">
        <v>1255.3</v>
      </c>
      <c r="K2016" s="145" t="s">
        <v>42</v>
      </c>
      <c r="L2016" s="147">
        <f t="shared" si="220"/>
        <v>339947.79299999995</v>
      </c>
      <c r="M2016" s="147">
        <f t="shared" si="221"/>
        <v>33802.718399999998</v>
      </c>
      <c r="N2016" s="147">
        <f t="shared" si="222"/>
        <v>373750.51139999996</v>
      </c>
      <c r="O2016" s="147">
        <v>150.44999999999999</v>
      </c>
      <c r="P2016" s="147">
        <v>14.96</v>
      </c>
      <c r="Q2016" s="146"/>
      <c r="R2016" s="102"/>
      <c r="S2016" s="146" t="s">
        <v>265</v>
      </c>
      <c r="T2016" s="146" t="s">
        <v>596</v>
      </c>
      <c r="U2016" s="96"/>
      <c r="V2016" s="99"/>
      <c r="W2016" s="99"/>
    </row>
    <row r="2017" spans="3:23" ht="37.5" x14ac:dyDescent="0.3">
      <c r="C2017" s="144">
        <v>59</v>
      </c>
      <c r="D2017" s="63" t="s">
        <v>906</v>
      </c>
      <c r="E2017" s="144">
        <v>1978</v>
      </c>
      <c r="F2017" s="144"/>
      <c r="G2017" s="144" t="s">
        <v>34</v>
      </c>
      <c r="H2017" s="144">
        <v>5</v>
      </c>
      <c r="I2017" s="144">
        <f>J2017*1.8</f>
        <v>10740.24</v>
      </c>
      <c r="J2017" s="64">
        <v>5966.8</v>
      </c>
      <c r="K2017" s="145" t="s">
        <v>42</v>
      </c>
      <c r="L2017" s="147">
        <f t="shared" si="220"/>
        <v>1615869.1079999998</v>
      </c>
      <c r="M2017" s="147">
        <f t="shared" si="221"/>
        <v>160673.99040000001</v>
      </c>
      <c r="N2017" s="147">
        <f t="shared" si="222"/>
        <v>1776543.0983999998</v>
      </c>
      <c r="O2017" s="147">
        <v>150.44999999999999</v>
      </c>
      <c r="P2017" s="147">
        <v>14.96</v>
      </c>
      <c r="Q2017" s="146"/>
      <c r="R2017" s="102"/>
      <c r="S2017" s="146" t="s">
        <v>265</v>
      </c>
      <c r="T2017" s="146" t="s">
        <v>596</v>
      </c>
      <c r="U2017" s="96"/>
      <c r="V2017" s="99"/>
      <c r="W2017" s="99"/>
    </row>
    <row r="2018" spans="3:23" ht="37.5" x14ac:dyDescent="0.3">
      <c r="C2018" s="144">
        <v>60</v>
      </c>
      <c r="D2018" s="63" t="s">
        <v>907</v>
      </c>
      <c r="E2018" s="144">
        <v>1905</v>
      </c>
      <c r="F2018" s="144"/>
      <c r="G2018" s="144" t="s">
        <v>63</v>
      </c>
      <c r="H2018" s="144">
        <v>1</v>
      </c>
      <c r="I2018" s="144">
        <f>J2018*1.8</f>
        <v>406.08</v>
      </c>
      <c r="J2018" s="64">
        <v>225.6</v>
      </c>
      <c r="K2018" s="145" t="s">
        <v>53</v>
      </c>
      <c r="L2018" s="147">
        <f t="shared" si="220"/>
        <v>13628.0448</v>
      </c>
      <c r="M2018" s="147">
        <f t="shared" si="221"/>
        <v>5400.8640000000005</v>
      </c>
      <c r="N2018" s="147">
        <f t="shared" si="222"/>
        <v>19028.908800000001</v>
      </c>
      <c r="O2018" s="147">
        <v>33.56</v>
      </c>
      <c r="P2018" s="147">
        <v>13.3</v>
      </c>
      <c r="Q2018" s="146"/>
      <c r="R2018" s="102"/>
      <c r="S2018" s="146" t="s">
        <v>265</v>
      </c>
      <c r="T2018" s="146" t="s">
        <v>596</v>
      </c>
      <c r="U2018" s="96"/>
      <c r="V2018" s="99"/>
      <c r="W2018" s="99"/>
    </row>
    <row r="2019" spans="3:23" x14ac:dyDescent="0.3">
      <c r="C2019" s="144"/>
      <c r="D2019" s="63"/>
      <c r="E2019" s="144"/>
      <c r="F2019" s="144"/>
      <c r="G2019" s="144"/>
      <c r="H2019" s="144"/>
      <c r="I2019" s="144"/>
      <c r="J2019" s="64"/>
      <c r="K2019" s="145" t="s">
        <v>104</v>
      </c>
      <c r="L2019" s="147">
        <f>O2019*I2018</f>
        <v>116512.4736</v>
      </c>
      <c r="M2019" s="147">
        <f>I2018*P2019</f>
        <v>2493.3311999999996</v>
      </c>
      <c r="N2019" s="147">
        <f t="shared" si="222"/>
        <v>119005.8048</v>
      </c>
      <c r="O2019" s="147">
        <v>286.92</v>
      </c>
      <c r="P2019" s="147">
        <v>6.14</v>
      </c>
      <c r="Q2019" s="146"/>
      <c r="R2019" s="102"/>
      <c r="S2019" s="146" t="s">
        <v>265</v>
      </c>
      <c r="T2019" s="146" t="s">
        <v>596</v>
      </c>
      <c r="U2019" s="96"/>
      <c r="V2019" s="99"/>
      <c r="W2019" s="99"/>
    </row>
    <row r="2020" spans="3:23" ht="37.5" x14ac:dyDescent="0.3">
      <c r="C2020" s="144">
        <v>61</v>
      </c>
      <c r="D2020" s="63" t="s">
        <v>908</v>
      </c>
      <c r="E2020" s="144">
        <v>1905</v>
      </c>
      <c r="F2020" s="144"/>
      <c r="G2020" s="144" t="s">
        <v>63</v>
      </c>
      <c r="H2020" s="144">
        <v>1</v>
      </c>
      <c r="I2020" s="144">
        <f>J2020*1.8</f>
        <v>402.84000000000003</v>
      </c>
      <c r="J2020" s="64">
        <v>223.8</v>
      </c>
      <c r="K2020" s="145" t="s">
        <v>42</v>
      </c>
      <c r="L2020" s="147">
        <f t="shared" si="220"/>
        <v>67479.728400000007</v>
      </c>
      <c r="M2020" s="147">
        <f t="shared" si="221"/>
        <v>6151.3668000000007</v>
      </c>
      <c r="N2020" s="147">
        <f t="shared" si="222"/>
        <v>73631.095200000011</v>
      </c>
      <c r="O2020" s="147">
        <v>167.51</v>
      </c>
      <c r="P2020" s="147">
        <v>15.27</v>
      </c>
      <c r="Q2020" s="146"/>
      <c r="R2020" s="102"/>
      <c r="S2020" s="146" t="s">
        <v>265</v>
      </c>
      <c r="T2020" s="146" t="s">
        <v>596</v>
      </c>
      <c r="U2020" s="96"/>
      <c r="V2020" s="99"/>
      <c r="W2020" s="99"/>
    </row>
    <row r="2021" spans="3:23" x14ac:dyDescent="0.3">
      <c r="C2021" s="144"/>
      <c r="D2021" s="63"/>
      <c r="E2021" s="144"/>
      <c r="F2021" s="144"/>
      <c r="G2021" s="144"/>
      <c r="H2021" s="144"/>
      <c r="I2021" s="144"/>
      <c r="J2021" s="64"/>
      <c r="K2021" s="145" t="s">
        <v>104</v>
      </c>
      <c r="L2021" s="147">
        <f>O2021*I2020</f>
        <v>115582.85280000002</v>
      </c>
      <c r="M2021" s="147">
        <f>I2020*P2021</f>
        <v>2473.4376000000002</v>
      </c>
      <c r="N2021" s="147">
        <f t="shared" si="222"/>
        <v>118056.29040000003</v>
      </c>
      <c r="O2021" s="147">
        <v>286.92</v>
      </c>
      <c r="P2021" s="147">
        <v>6.14</v>
      </c>
      <c r="Q2021" s="146"/>
      <c r="R2021" s="102"/>
      <c r="S2021" s="146" t="s">
        <v>265</v>
      </c>
      <c r="T2021" s="146" t="s">
        <v>596</v>
      </c>
      <c r="U2021" s="96"/>
      <c r="V2021" s="99"/>
      <c r="W2021" s="99"/>
    </row>
    <row r="2022" spans="3:23" ht="37.5" x14ac:dyDescent="0.3">
      <c r="C2022" s="144">
        <v>62</v>
      </c>
      <c r="D2022" s="63" t="s">
        <v>909</v>
      </c>
      <c r="E2022" s="144">
        <v>1905</v>
      </c>
      <c r="F2022" s="144"/>
      <c r="G2022" s="144" t="s">
        <v>63</v>
      </c>
      <c r="H2022" s="144">
        <v>1</v>
      </c>
      <c r="I2022" s="144">
        <f>J2022*1.8</f>
        <v>403.74</v>
      </c>
      <c r="J2022" s="64">
        <v>224.3</v>
      </c>
      <c r="K2022" s="145" t="s">
        <v>42</v>
      </c>
      <c r="L2022" s="147">
        <f t="shared" si="220"/>
        <v>67630.487399999998</v>
      </c>
      <c r="M2022" s="147">
        <f t="shared" si="221"/>
        <v>6165.1098000000002</v>
      </c>
      <c r="N2022" s="147">
        <f t="shared" si="222"/>
        <v>73795.597200000004</v>
      </c>
      <c r="O2022" s="147">
        <v>167.51</v>
      </c>
      <c r="P2022" s="147">
        <v>15.27</v>
      </c>
      <c r="Q2022" s="146"/>
      <c r="R2022" s="102"/>
      <c r="S2022" s="146" t="s">
        <v>265</v>
      </c>
      <c r="T2022" s="146" t="s">
        <v>596</v>
      </c>
      <c r="U2022" s="96"/>
      <c r="V2022" s="99"/>
      <c r="W2022" s="99"/>
    </row>
    <row r="2023" spans="3:23" ht="37.5" x14ac:dyDescent="0.3">
      <c r="C2023" s="144">
        <v>63</v>
      </c>
      <c r="D2023" s="63" t="s">
        <v>910</v>
      </c>
      <c r="E2023" s="144">
        <v>1917</v>
      </c>
      <c r="F2023" s="144"/>
      <c r="G2023" s="144" t="s">
        <v>63</v>
      </c>
      <c r="H2023" s="144">
        <v>1</v>
      </c>
      <c r="I2023" s="144">
        <f>J2023*1.8</f>
        <v>357.3</v>
      </c>
      <c r="J2023" s="64">
        <v>198.5</v>
      </c>
      <c r="K2023" s="145" t="s">
        <v>42</v>
      </c>
      <c r="L2023" s="147">
        <f t="shared" si="220"/>
        <v>59851.322999999997</v>
      </c>
      <c r="M2023" s="147">
        <f t="shared" si="221"/>
        <v>5455.9710000000005</v>
      </c>
      <c r="N2023" s="147">
        <f t="shared" si="222"/>
        <v>65307.293999999994</v>
      </c>
      <c r="O2023" s="147">
        <v>167.51</v>
      </c>
      <c r="P2023" s="147">
        <v>15.27</v>
      </c>
      <c r="Q2023" s="146"/>
      <c r="R2023" s="102"/>
      <c r="S2023" s="146" t="s">
        <v>265</v>
      </c>
      <c r="T2023" s="146" t="s">
        <v>596</v>
      </c>
      <c r="U2023" s="96"/>
      <c r="V2023" s="99"/>
      <c r="W2023" s="99"/>
    </row>
    <row r="2024" spans="3:23" ht="37.5" x14ac:dyDescent="0.3">
      <c r="C2024" s="144">
        <v>64</v>
      </c>
      <c r="D2024" s="63" t="s">
        <v>911</v>
      </c>
      <c r="E2024" s="144"/>
      <c r="F2024" s="144"/>
      <c r="G2024" s="144" t="s">
        <v>63</v>
      </c>
      <c r="H2024" s="144">
        <v>1</v>
      </c>
      <c r="I2024" s="144">
        <f>J2024*1.8</f>
        <v>1045.3140000000001</v>
      </c>
      <c r="J2024" s="64">
        <v>580.73</v>
      </c>
      <c r="K2024" s="145" t="s">
        <v>42</v>
      </c>
      <c r="L2024" s="147">
        <f t="shared" si="220"/>
        <v>130287.93696000001</v>
      </c>
      <c r="M2024" s="147">
        <f t="shared" si="221"/>
        <v>15941.038500000001</v>
      </c>
      <c r="N2024" s="147">
        <f t="shared" si="222"/>
        <v>146228.97546000002</v>
      </c>
      <c r="O2024" s="147">
        <v>124.64</v>
      </c>
      <c r="P2024" s="147">
        <v>15.25</v>
      </c>
      <c r="Q2024" s="146"/>
      <c r="R2024" s="102"/>
      <c r="S2024" s="146" t="s">
        <v>265</v>
      </c>
      <c r="T2024" s="146" t="s">
        <v>596</v>
      </c>
      <c r="U2024" s="96"/>
      <c r="V2024" s="99"/>
      <c r="W2024" s="99"/>
    </row>
    <row r="2025" spans="3:23" ht="37.5" x14ac:dyDescent="0.3">
      <c r="C2025" s="144">
        <v>65</v>
      </c>
      <c r="D2025" s="63" t="s">
        <v>912</v>
      </c>
      <c r="E2025" s="144">
        <v>1905</v>
      </c>
      <c r="F2025" s="144"/>
      <c r="G2025" s="144" t="s">
        <v>63</v>
      </c>
      <c r="H2025" s="144">
        <v>1</v>
      </c>
      <c r="I2025" s="144">
        <f>J2025*1.8</f>
        <v>264.60000000000002</v>
      </c>
      <c r="J2025" s="64">
        <v>147</v>
      </c>
      <c r="K2025" s="145" t="s">
        <v>42</v>
      </c>
      <c r="L2025" s="147">
        <f t="shared" si="220"/>
        <v>44323.146000000001</v>
      </c>
      <c r="M2025" s="147">
        <f t="shared" si="221"/>
        <v>4040.442</v>
      </c>
      <c r="N2025" s="147">
        <f t="shared" si="222"/>
        <v>48363.588000000003</v>
      </c>
      <c r="O2025" s="147">
        <v>167.51</v>
      </c>
      <c r="P2025" s="147">
        <v>15.27</v>
      </c>
      <c r="Q2025" s="146"/>
      <c r="R2025" s="102"/>
      <c r="S2025" s="146" t="s">
        <v>265</v>
      </c>
      <c r="T2025" s="146" t="s">
        <v>596</v>
      </c>
      <c r="U2025" s="96"/>
      <c r="V2025" s="99"/>
      <c r="W2025" s="99"/>
    </row>
    <row r="2026" spans="3:23" ht="37.5" x14ac:dyDescent="0.3">
      <c r="C2026" s="144">
        <v>66</v>
      </c>
      <c r="D2026" s="63" t="s">
        <v>913</v>
      </c>
      <c r="E2026" s="144">
        <v>1969</v>
      </c>
      <c r="F2026" s="144"/>
      <c r="G2026" s="144" t="s">
        <v>34</v>
      </c>
      <c r="H2026" s="144">
        <v>5</v>
      </c>
      <c r="I2026" s="144">
        <v>9651.5</v>
      </c>
      <c r="J2026" s="64">
        <v>5647.9</v>
      </c>
      <c r="K2026" s="145" t="s">
        <v>42</v>
      </c>
      <c r="L2026" s="147">
        <f t="shared" si="220"/>
        <v>1452068.1749999998</v>
      </c>
      <c r="M2026" s="147">
        <f t="shared" si="221"/>
        <v>144386.44</v>
      </c>
      <c r="N2026" s="147">
        <f t="shared" si="222"/>
        <v>1596454.6149999998</v>
      </c>
      <c r="O2026" s="147">
        <v>150.44999999999999</v>
      </c>
      <c r="P2026" s="147">
        <v>14.96</v>
      </c>
      <c r="Q2026" s="146"/>
      <c r="R2026" s="102"/>
      <c r="S2026" s="146" t="s">
        <v>265</v>
      </c>
      <c r="T2026" s="146" t="s">
        <v>596</v>
      </c>
      <c r="U2026" s="96"/>
      <c r="V2026" s="99"/>
      <c r="W2026" s="99"/>
    </row>
    <row r="2027" spans="3:23" ht="37.5" x14ac:dyDescent="0.3">
      <c r="C2027" s="144">
        <v>67</v>
      </c>
      <c r="D2027" s="63" t="s">
        <v>914</v>
      </c>
      <c r="E2027" s="144">
        <v>1977</v>
      </c>
      <c r="F2027" s="144"/>
      <c r="G2027" s="144" t="s">
        <v>34</v>
      </c>
      <c r="H2027" s="144">
        <v>5</v>
      </c>
      <c r="I2027" s="144">
        <f t="shared" ref="I2027:I2032" si="224">J2027*1.8</f>
        <v>10444.86</v>
      </c>
      <c r="J2027" s="64">
        <v>5802.7</v>
      </c>
      <c r="K2027" s="145" t="s">
        <v>42</v>
      </c>
      <c r="L2027" s="147">
        <f t="shared" si="220"/>
        <v>1571429.1869999999</v>
      </c>
      <c r="M2027" s="147">
        <f t="shared" si="221"/>
        <v>156255.10560000001</v>
      </c>
      <c r="N2027" s="147">
        <f t="shared" si="222"/>
        <v>1727684.2925999998</v>
      </c>
      <c r="O2027" s="147">
        <v>150.44999999999999</v>
      </c>
      <c r="P2027" s="147">
        <v>14.96</v>
      </c>
      <c r="Q2027" s="146"/>
      <c r="R2027" s="102"/>
      <c r="S2027" s="146" t="s">
        <v>265</v>
      </c>
      <c r="T2027" s="146" t="s">
        <v>596</v>
      </c>
      <c r="U2027" s="96"/>
      <c r="V2027" s="99"/>
      <c r="W2027" s="99"/>
    </row>
    <row r="2028" spans="3:23" ht="37.5" x14ac:dyDescent="0.3">
      <c r="C2028" s="144">
        <v>68</v>
      </c>
      <c r="D2028" s="63" t="s">
        <v>915</v>
      </c>
      <c r="E2028" s="144">
        <v>1977</v>
      </c>
      <c r="F2028" s="144"/>
      <c r="G2028" s="144" t="s">
        <v>34</v>
      </c>
      <c r="H2028" s="144">
        <v>5</v>
      </c>
      <c r="I2028" s="144">
        <f t="shared" si="224"/>
        <v>6024.78</v>
      </c>
      <c r="J2028" s="64">
        <v>3347.1</v>
      </c>
      <c r="K2028" s="145" t="s">
        <v>42</v>
      </c>
      <c r="L2028" s="147">
        <f t="shared" si="220"/>
        <v>906428.15099999984</v>
      </c>
      <c r="M2028" s="147">
        <f t="shared" si="221"/>
        <v>90130.708800000008</v>
      </c>
      <c r="N2028" s="147">
        <f t="shared" si="222"/>
        <v>996558.85979999986</v>
      </c>
      <c r="O2028" s="147">
        <v>150.44999999999999</v>
      </c>
      <c r="P2028" s="147">
        <v>14.96</v>
      </c>
      <c r="Q2028" s="146"/>
      <c r="R2028" s="102"/>
      <c r="S2028" s="146" t="s">
        <v>265</v>
      </c>
      <c r="T2028" s="146" t="s">
        <v>596</v>
      </c>
      <c r="U2028" s="96"/>
      <c r="V2028" s="99"/>
      <c r="W2028" s="99"/>
    </row>
    <row r="2029" spans="3:23" ht="37.5" x14ac:dyDescent="0.3">
      <c r="C2029" s="144">
        <v>69</v>
      </c>
      <c r="D2029" s="63" t="s">
        <v>916</v>
      </c>
      <c r="E2029" s="144">
        <v>1980</v>
      </c>
      <c r="F2029" s="144"/>
      <c r="G2029" s="144" t="s">
        <v>34</v>
      </c>
      <c r="H2029" s="144">
        <v>5</v>
      </c>
      <c r="I2029" s="144">
        <f t="shared" si="224"/>
        <v>7116.12</v>
      </c>
      <c r="J2029" s="64">
        <v>3953.4</v>
      </c>
      <c r="K2029" s="145" t="s">
        <v>42</v>
      </c>
      <c r="L2029" s="147">
        <f t="shared" si="220"/>
        <v>1070620.254</v>
      </c>
      <c r="M2029" s="147">
        <f t="shared" si="221"/>
        <v>106457.15520000001</v>
      </c>
      <c r="N2029" s="147">
        <f t="shared" si="222"/>
        <v>1177077.4091999999</v>
      </c>
      <c r="O2029" s="147">
        <v>150.44999999999999</v>
      </c>
      <c r="P2029" s="147">
        <v>14.96</v>
      </c>
      <c r="Q2029" s="146"/>
      <c r="R2029" s="102"/>
      <c r="S2029" s="146" t="s">
        <v>265</v>
      </c>
      <c r="T2029" s="146" t="s">
        <v>596</v>
      </c>
      <c r="U2029" s="96"/>
      <c r="V2029" s="99"/>
      <c r="W2029" s="99"/>
    </row>
    <row r="2030" spans="3:23" ht="37.5" x14ac:dyDescent="0.3">
      <c r="C2030" s="144">
        <v>70</v>
      </c>
      <c r="D2030" s="63" t="s">
        <v>917</v>
      </c>
      <c r="E2030" s="144">
        <v>1980</v>
      </c>
      <c r="F2030" s="144"/>
      <c r="G2030" s="144" t="s">
        <v>34</v>
      </c>
      <c r="H2030" s="144">
        <v>5</v>
      </c>
      <c r="I2030" s="144">
        <f t="shared" si="224"/>
        <v>9864.7199999999993</v>
      </c>
      <c r="J2030" s="64">
        <v>5480.4</v>
      </c>
      <c r="K2030" s="145" t="s">
        <v>42</v>
      </c>
      <c r="L2030" s="147">
        <f t="shared" si="220"/>
        <v>1484147.1239999998</v>
      </c>
      <c r="M2030" s="147">
        <f t="shared" si="221"/>
        <v>147576.21119999999</v>
      </c>
      <c r="N2030" s="147">
        <f t="shared" si="222"/>
        <v>1631723.3351999999</v>
      </c>
      <c r="O2030" s="147">
        <v>150.44999999999999</v>
      </c>
      <c r="P2030" s="147">
        <v>14.96</v>
      </c>
      <c r="Q2030" s="146"/>
      <c r="R2030" s="102"/>
      <c r="S2030" s="146" t="s">
        <v>265</v>
      </c>
      <c r="T2030" s="146" t="s">
        <v>596</v>
      </c>
      <c r="U2030" s="96"/>
      <c r="V2030" s="99"/>
      <c r="W2030" s="99"/>
    </row>
    <row r="2031" spans="3:23" ht="37.5" x14ac:dyDescent="0.3">
      <c r="C2031" s="144">
        <v>71</v>
      </c>
      <c r="D2031" s="63" t="s">
        <v>918</v>
      </c>
      <c r="E2031" s="144">
        <v>1982</v>
      </c>
      <c r="F2031" s="144"/>
      <c r="G2031" s="144" t="s">
        <v>34</v>
      </c>
      <c r="H2031" s="144">
        <v>5</v>
      </c>
      <c r="I2031" s="144">
        <f t="shared" si="224"/>
        <v>8654.4</v>
      </c>
      <c r="J2031" s="64">
        <v>4808</v>
      </c>
      <c r="K2031" s="145" t="s">
        <v>42</v>
      </c>
      <c r="L2031" s="147">
        <f t="shared" si="220"/>
        <v>1302054.4799999997</v>
      </c>
      <c r="M2031" s="147">
        <f t="shared" si="221"/>
        <v>129469.82400000001</v>
      </c>
      <c r="N2031" s="147">
        <f t="shared" si="222"/>
        <v>1431524.3039999998</v>
      </c>
      <c r="O2031" s="147">
        <v>150.44999999999999</v>
      </c>
      <c r="P2031" s="147">
        <v>14.96</v>
      </c>
      <c r="Q2031" s="146"/>
      <c r="R2031" s="102"/>
      <c r="S2031" s="146" t="s">
        <v>265</v>
      </c>
      <c r="T2031" s="146" t="s">
        <v>596</v>
      </c>
      <c r="U2031" s="96"/>
      <c r="V2031" s="99"/>
      <c r="W2031" s="99"/>
    </row>
    <row r="2032" spans="3:23" ht="37.5" x14ac:dyDescent="0.3">
      <c r="C2032" s="144">
        <v>72</v>
      </c>
      <c r="D2032" s="63" t="s">
        <v>919</v>
      </c>
      <c r="E2032" s="144">
        <v>1982</v>
      </c>
      <c r="F2032" s="144"/>
      <c r="G2032" s="144" t="s">
        <v>34</v>
      </c>
      <c r="H2032" s="144">
        <v>5</v>
      </c>
      <c r="I2032" s="142">
        <f t="shared" si="224"/>
        <v>5369.58</v>
      </c>
      <c r="J2032" s="145">
        <v>2983.1</v>
      </c>
      <c r="K2032" s="64" t="s">
        <v>42</v>
      </c>
      <c r="L2032" s="147">
        <f t="shared" si="220"/>
        <v>807853.31099999987</v>
      </c>
      <c r="M2032" s="147">
        <f t="shared" si="221"/>
        <v>80328.916800000006</v>
      </c>
      <c r="N2032" s="147">
        <f t="shared" si="222"/>
        <v>888182.22779999988</v>
      </c>
      <c r="O2032" s="105">
        <v>150.44999999999999</v>
      </c>
      <c r="P2032" s="147">
        <v>14.96</v>
      </c>
      <c r="Q2032" s="146"/>
      <c r="R2032" s="102"/>
      <c r="S2032" s="146" t="s">
        <v>265</v>
      </c>
      <c r="T2032" s="146" t="s">
        <v>596</v>
      </c>
      <c r="U2032" s="96"/>
      <c r="V2032" s="99"/>
      <c r="W2032" s="99"/>
    </row>
    <row r="2033" spans="2:24" ht="37.5" x14ac:dyDescent="0.3">
      <c r="C2033" s="144">
        <v>73</v>
      </c>
      <c r="D2033" s="63" t="s">
        <v>920</v>
      </c>
      <c r="E2033" s="144">
        <v>1970</v>
      </c>
      <c r="F2033" s="144"/>
      <c r="G2033" s="144" t="s">
        <v>34</v>
      </c>
      <c r="H2033" s="144">
        <v>5</v>
      </c>
      <c r="I2033" s="142">
        <v>6436.6</v>
      </c>
      <c r="J2033" s="145">
        <v>3897.2</v>
      </c>
      <c r="K2033" s="64" t="s">
        <v>42</v>
      </c>
      <c r="L2033" s="147">
        <f t="shared" si="220"/>
        <v>968386.47</v>
      </c>
      <c r="M2033" s="147">
        <f t="shared" si="221"/>
        <v>96291.536000000007</v>
      </c>
      <c r="N2033" s="147">
        <f t="shared" si="222"/>
        <v>1064678.0060000001</v>
      </c>
      <c r="O2033" s="105">
        <v>150.44999999999999</v>
      </c>
      <c r="P2033" s="147">
        <v>14.96</v>
      </c>
      <c r="Q2033" s="146"/>
      <c r="R2033" s="102"/>
      <c r="S2033" s="146" t="s">
        <v>265</v>
      </c>
      <c r="T2033" s="146" t="s">
        <v>596</v>
      </c>
      <c r="U2033" s="96"/>
      <c r="V2033" s="99"/>
      <c r="W2033" s="99"/>
    </row>
    <row r="2034" spans="2:24" ht="37.5" x14ac:dyDescent="0.3">
      <c r="C2034" s="144">
        <v>74</v>
      </c>
      <c r="D2034" s="63" t="s">
        <v>921</v>
      </c>
      <c r="E2034" s="144">
        <v>1999</v>
      </c>
      <c r="F2034" s="144"/>
      <c r="G2034" s="144" t="s">
        <v>922</v>
      </c>
      <c r="H2034" s="144">
        <v>5</v>
      </c>
      <c r="I2034" s="142">
        <v>1380.4</v>
      </c>
      <c r="J2034" s="145">
        <v>762.8</v>
      </c>
      <c r="K2034" s="64" t="s">
        <v>229</v>
      </c>
      <c r="L2034" s="147">
        <f t="shared" ref="L2034:L2039" si="225">O2034*I2034</f>
        <v>1378508.8520000002</v>
      </c>
      <c r="M2034" s="147">
        <f t="shared" ref="M2034:M2039" si="226">I2034*P2034</f>
        <v>29499.148000000005</v>
      </c>
      <c r="N2034" s="147">
        <f t="shared" ref="N2034:N2039" si="227">L2034+M2034</f>
        <v>1408008.0000000002</v>
      </c>
      <c r="O2034" s="105">
        <v>998.63</v>
      </c>
      <c r="P2034" s="147">
        <v>21.37</v>
      </c>
      <c r="Q2034" s="146"/>
      <c r="R2034" s="102"/>
      <c r="S2034" s="146" t="s">
        <v>265</v>
      </c>
      <c r="T2034" s="146" t="s">
        <v>596</v>
      </c>
      <c r="U2034" s="96"/>
      <c r="V2034" s="99"/>
      <c r="W2034" s="99"/>
    </row>
    <row r="2035" spans="2:24" ht="37.5" x14ac:dyDescent="0.3">
      <c r="C2035" s="144">
        <v>75</v>
      </c>
      <c r="D2035" s="63" t="s">
        <v>923</v>
      </c>
      <c r="E2035" s="144">
        <v>1977</v>
      </c>
      <c r="F2035" s="144"/>
      <c r="G2035" s="144" t="s">
        <v>924</v>
      </c>
      <c r="H2035" s="144">
        <v>5</v>
      </c>
      <c r="I2035" s="142">
        <f>J2035*1.8</f>
        <v>6734.808</v>
      </c>
      <c r="J2035" s="145">
        <v>3741.56</v>
      </c>
      <c r="K2035" s="64" t="s">
        <v>42</v>
      </c>
      <c r="L2035" s="147">
        <f t="shared" si="225"/>
        <v>995471.97048000002</v>
      </c>
      <c r="M2035" s="147">
        <f t="shared" si="226"/>
        <v>100415.98728</v>
      </c>
      <c r="N2035" s="147">
        <f t="shared" si="227"/>
        <v>1095887.9577600001</v>
      </c>
      <c r="O2035" s="105">
        <v>147.81</v>
      </c>
      <c r="P2035" s="147">
        <v>14.91</v>
      </c>
      <c r="Q2035" s="146"/>
      <c r="R2035" s="102"/>
      <c r="S2035" s="146" t="s">
        <v>265</v>
      </c>
      <c r="T2035" s="146" t="s">
        <v>596</v>
      </c>
      <c r="U2035" s="96"/>
      <c r="V2035" s="99"/>
      <c r="W2035" s="99"/>
    </row>
    <row r="2036" spans="2:24" ht="37.5" x14ac:dyDescent="0.3">
      <c r="C2036" s="144">
        <v>76</v>
      </c>
      <c r="D2036" s="63" t="s">
        <v>925</v>
      </c>
      <c r="E2036" s="144">
        <v>1981</v>
      </c>
      <c r="F2036" s="144"/>
      <c r="G2036" s="144" t="s">
        <v>34</v>
      </c>
      <c r="H2036" s="144">
        <v>5</v>
      </c>
      <c r="I2036" s="142">
        <f>J2036*1.8</f>
        <v>4539.42</v>
      </c>
      <c r="J2036" s="145">
        <v>2521.9</v>
      </c>
      <c r="K2036" s="64" t="s">
        <v>42</v>
      </c>
      <c r="L2036" s="147">
        <f t="shared" si="225"/>
        <v>682955.73899999994</v>
      </c>
      <c r="M2036" s="147">
        <f t="shared" si="226"/>
        <v>67909.723200000008</v>
      </c>
      <c r="N2036" s="147">
        <f t="shared" si="227"/>
        <v>750865.46219999995</v>
      </c>
      <c r="O2036" s="105">
        <v>150.44999999999999</v>
      </c>
      <c r="P2036" s="147">
        <v>14.96</v>
      </c>
      <c r="Q2036" s="146"/>
      <c r="R2036" s="102"/>
      <c r="S2036" s="146" t="s">
        <v>265</v>
      </c>
      <c r="T2036" s="146" t="s">
        <v>596</v>
      </c>
      <c r="U2036" s="96"/>
      <c r="V2036" s="99"/>
      <c r="W2036" s="99"/>
    </row>
    <row r="2037" spans="2:24" ht="37.5" x14ac:dyDescent="0.3">
      <c r="B2037" s="144" t="s">
        <v>804</v>
      </c>
      <c r="C2037" s="144">
        <v>77</v>
      </c>
      <c r="D2037" s="63" t="s">
        <v>926</v>
      </c>
      <c r="E2037" s="144">
        <v>1984</v>
      </c>
      <c r="G2037" s="144" t="s">
        <v>83</v>
      </c>
      <c r="H2037" s="144">
        <v>5</v>
      </c>
      <c r="I2037" s="142">
        <f>J2037*1.8</f>
        <v>11080.619999999999</v>
      </c>
      <c r="J2037" s="145">
        <v>6155.9</v>
      </c>
      <c r="K2037" s="64" t="s">
        <v>42</v>
      </c>
      <c r="L2037" s="147">
        <f t="shared" si="225"/>
        <v>1637826.4421999999</v>
      </c>
      <c r="M2037" s="147">
        <f t="shared" si="226"/>
        <v>165212.04419999997</v>
      </c>
      <c r="N2037" s="147">
        <f t="shared" si="227"/>
        <v>1803038.4863999998</v>
      </c>
      <c r="O2037" s="105">
        <v>147.81</v>
      </c>
      <c r="P2037" s="147">
        <v>14.91</v>
      </c>
      <c r="Q2037" s="146"/>
      <c r="R2037" s="102"/>
      <c r="S2037" s="146" t="s">
        <v>265</v>
      </c>
      <c r="T2037" s="146" t="s">
        <v>596</v>
      </c>
      <c r="U2037" s="96" t="s">
        <v>804</v>
      </c>
      <c r="V2037" s="99"/>
      <c r="W2037" s="99"/>
    </row>
    <row r="2038" spans="2:24" ht="37.5" x14ac:dyDescent="0.3">
      <c r="C2038" s="144">
        <v>78</v>
      </c>
      <c r="D2038" s="63" t="s">
        <v>927</v>
      </c>
      <c r="E2038" s="144">
        <v>1984</v>
      </c>
      <c r="F2038" s="144">
        <v>2017</v>
      </c>
      <c r="G2038" s="144" t="s">
        <v>34</v>
      </c>
      <c r="H2038" s="144">
        <v>9</v>
      </c>
      <c r="I2038" s="142">
        <f>J2038*1.8</f>
        <v>2342.34</v>
      </c>
      <c r="J2038" s="145">
        <v>1301.3</v>
      </c>
      <c r="K2038" s="64" t="s">
        <v>42</v>
      </c>
      <c r="L2038" s="147">
        <f t="shared" si="225"/>
        <v>372853.68120000005</v>
      </c>
      <c r="M2038" s="147">
        <f t="shared" si="226"/>
        <v>7987.3794000000007</v>
      </c>
      <c r="N2038" s="147">
        <f t="shared" si="227"/>
        <v>380841.06060000003</v>
      </c>
      <c r="O2038" s="105">
        <v>159.18</v>
      </c>
      <c r="P2038" s="147">
        <v>3.41</v>
      </c>
      <c r="Q2038" s="146"/>
      <c r="R2038" s="102"/>
      <c r="S2038" s="146" t="s">
        <v>265</v>
      </c>
      <c r="T2038" s="146" t="s">
        <v>596</v>
      </c>
      <c r="U2038" s="96"/>
      <c r="V2038" s="99"/>
      <c r="W2038" s="99"/>
    </row>
    <row r="2039" spans="2:24" ht="37.5" x14ac:dyDescent="0.3">
      <c r="C2039" s="144">
        <v>79</v>
      </c>
      <c r="D2039" s="63" t="s">
        <v>928</v>
      </c>
      <c r="E2039" s="144">
        <v>1981</v>
      </c>
      <c r="F2039" s="144"/>
      <c r="G2039" s="144" t="s">
        <v>34</v>
      </c>
      <c r="H2039" s="144">
        <v>5</v>
      </c>
      <c r="I2039" s="142">
        <f>J2039*1.8</f>
        <v>6116.58</v>
      </c>
      <c r="J2039" s="145">
        <v>3398.1</v>
      </c>
      <c r="K2039" s="64" t="s">
        <v>42</v>
      </c>
      <c r="L2039" s="147">
        <f t="shared" si="225"/>
        <v>920239.46099999989</v>
      </c>
      <c r="M2039" s="147">
        <f t="shared" si="226"/>
        <v>91504.036800000002</v>
      </c>
      <c r="N2039" s="147">
        <f t="shared" si="227"/>
        <v>1011743.4977999999</v>
      </c>
      <c r="O2039" s="105">
        <v>150.44999999999999</v>
      </c>
      <c r="P2039" s="147">
        <v>14.96</v>
      </c>
      <c r="Q2039" s="146"/>
      <c r="R2039" s="102"/>
      <c r="S2039" s="146" t="s">
        <v>265</v>
      </c>
      <c r="T2039" s="146" t="s">
        <v>596</v>
      </c>
      <c r="U2039" s="96"/>
      <c r="V2039" s="99"/>
      <c r="W2039" s="99"/>
    </row>
    <row r="2040" spans="2:24" x14ac:dyDescent="0.3">
      <c r="U2040" s="99"/>
      <c r="V2040" s="99"/>
      <c r="W2040" s="99"/>
      <c r="X2040" s="99"/>
    </row>
  </sheetData>
  <autoFilter ref="B16:AS300"/>
  <mergeCells count="331">
    <mergeCell ref="I276:I277"/>
    <mergeCell ref="J276:J277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C276:C277"/>
    <mergeCell ref="D276:D277"/>
    <mergeCell ref="E276:E277"/>
    <mergeCell ref="F276:F277"/>
    <mergeCell ref="G276:G277"/>
    <mergeCell ref="H276:H277"/>
    <mergeCell ref="I226:I227"/>
    <mergeCell ref="J226:J227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C226:C227"/>
    <mergeCell ref="D226:D227"/>
    <mergeCell ref="E226:E227"/>
    <mergeCell ref="F226:F227"/>
    <mergeCell ref="G226:G227"/>
    <mergeCell ref="H226:H227"/>
    <mergeCell ref="I209:I210"/>
    <mergeCell ref="J209:J210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C209:C210"/>
    <mergeCell ref="D209:D210"/>
    <mergeCell ref="E209:E210"/>
    <mergeCell ref="F209:F210"/>
    <mergeCell ref="G209:G210"/>
    <mergeCell ref="H209:H210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P1:T1"/>
    <mergeCell ref="P2:T2"/>
    <mergeCell ref="P3:T3"/>
    <mergeCell ref="P4:T4"/>
    <mergeCell ref="P6:T6"/>
    <mergeCell ref="P7:T7"/>
    <mergeCell ref="P8:T8"/>
    <mergeCell ref="P9:T9"/>
    <mergeCell ref="D10:N10"/>
  </mergeCells>
  <conditionalFormatting sqref="D176">
    <cfRule type="duplicateValues" dxfId="16" priority="14"/>
  </conditionalFormatting>
  <conditionalFormatting sqref="D183">
    <cfRule type="duplicateValues" dxfId="15" priority="13"/>
  </conditionalFormatting>
  <conditionalFormatting sqref="D187">
    <cfRule type="duplicateValues" dxfId="14" priority="12"/>
  </conditionalFormatting>
  <conditionalFormatting sqref="D175">
    <cfRule type="duplicateValues" dxfId="13" priority="11"/>
  </conditionalFormatting>
  <conditionalFormatting sqref="D177">
    <cfRule type="duplicateValues" dxfId="12" priority="10"/>
  </conditionalFormatting>
  <conditionalFormatting sqref="D186">
    <cfRule type="duplicateValues" dxfId="11" priority="9"/>
  </conditionalFormatting>
  <conditionalFormatting sqref="D172">
    <cfRule type="duplicateValues" dxfId="10" priority="8"/>
  </conditionalFormatting>
  <conditionalFormatting sqref="D174">
    <cfRule type="duplicateValues" dxfId="9" priority="7"/>
  </conditionalFormatting>
  <conditionalFormatting sqref="D173">
    <cfRule type="duplicateValues" dxfId="8" priority="6"/>
  </conditionalFormatting>
  <conditionalFormatting sqref="D188">
    <cfRule type="duplicateValues" dxfId="7" priority="5"/>
  </conditionalFormatting>
  <conditionalFormatting sqref="D188">
    <cfRule type="duplicateValues" dxfId="6" priority="4"/>
  </conditionalFormatting>
  <conditionalFormatting sqref="D188">
    <cfRule type="duplicateValues" dxfId="5" priority="3"/>
  </conditionalFormatting>
  <conditionalFormatting sqref="D188">
    <cfRule type="duplicateValues" dxfId="4" priority="2"/>
  </conditionalFormatting>
  <conditionalFormatting sqref="D185">
    <cfRule type="duplicateValues" dxfId="3" priority="1"/>
  </conditionalFormatting>
  <conditionalFormatting sqref="D192">
    <cfRule type="duplicateValues" dxfId="2" priority="15"/>
  </conditionalFormatting>
  <conditionalFormatting sqref="D184 D187">
    <cfRule type="duplicateValues" dxfId="1" priority="16"/>
  </conditionalFormatting>
  <conditionalFormatting sqref="D183:D184 D187 D176">
    <cfRule type="duplicateValues" dxfId="0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886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A885" sqref="A17:XFD885"/>
    </sheetView>
  </sheetViews>
  <sheetFormatPr defaultRowHeight="18.75" x14ac:dyDescent="0.3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4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 x14ac:dyDescent="0.3">
      <c r="C1" s="1"/>
      <c r="D1" s="2"/>
      <c r="I1" s="3"/>
      <c r="J1" s="4"/>
      <c r="K1" s="5"/>
      <c r="L1" s="2"/>
      <c r="M1" s="4"/>
      <c r="P1" s="174" t="s">
        <v>0</v>
      </c>
      <c r="Q1" s="174"/>
      <c r="R1" s="174"/>
      <c r="S1" s="174"/>
      <c r="T1" s="174"/>
    </row>
    <row r="2" spans="2:20" hidden="1" x14ac:dyDescent="0.3">
      <c r="C2" s="1"/>
      <c r="D2" s="2"/>
      <c r="I2" s="3"/>
      <c r="J2" s="4"/>
      <c r="K2" s="5"/>
      <c r="L2" s="2"/>
      <c r="M2" s="4"/>
      <c r="P2" s="174" t="s">
        <v>1</v>
      </c>
      <c r="Q2" s="174"/>
      <c r="R2" s="174"/>
      <c r="S2" s="174"/>
      <c r="T2" s="174"/>
    </row>
    <row r="3" spans="2:20" hidden="1" x14ac:dyDescent="0.3">
      <c r="C3" s="1"/>
      <c r="D3" s="2"/>
      <c r="I3" s="3"/>
      <c r="J3" s="4"/>
      <c r="K3" s="5"/>
      <c r="L3" s="2"/>
      <c r="M3" s="4"/>
      <c r="P3" s="174" t="s">
        <v>2</v>
      </c>
      <c r="Q3" s="174"/>
      <c r="R3" s="174"/>
      <c r="S3" s="174"/>
      <c r="T3" s="174"/>
    </row>
    <row r="4" spans="2:20" hidden="1" x14ac:dyDescent="0.3">
      <c r="C4" s="1"/>
      <c r="D4" s="2"/>
      <c r="I4" s="3"/>
      <c r="J4" s="4"/>
      <c r="K4" s="5"/>
      <c r="L4" s="2"/>
      <c r="M4" s="4"/>
      <c r="P4" s="174" t="s">
        <v>3</v>
      </c>
      <c r="Q4" s="174"/>
      <c r="R4" s="174"/>
      <c r="S4" s="174"/>
      <c r="T4" s="174"/>
    </row>
    <row r="5" spans="2:20" hidden="1" x14ac:dyDescent="0.3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 x14ac:dyDescent="0.3">
      <c r="C6" s="1"/>
      <c r="D6" s="2"/>
      <c r="I6" s="3"/>
      <c r="J6" s="4"/>
      <c r="K6" s="5"/>
      <c r="L6" s="2"/>
      <c r="M6" s="4"/>
      <c r="P6" s="175" t="s">
        <v>4</v>
      </c>
      <c r="Q6" s="175"/>
      <c r="R6" s="175"/>
      <c r="S6" s="175"/>
      <c r="T6" s="175"/>
    </row>
    <row r="7" spans="2:20" hidden="1" x14ac:dyDescent="0.3">
      <c r="C7" s="1"/>
      <c r="D7" s="2"/>
      <c r="I7" s="3"/>
      <c r="J7" s="4"/>
      <c r="K7" s="5"/>
      <c r="L7" s="2"/>
      <c r="M7" s="4"/>
      <c r="P7" s="175" t="s">
        <v>5</v>
      </c>
      <c r="Q7" s="175"/>
      <c r="R7" s="175"/>
      <c r="S7" s="175"/>
      <c r="T7" s="175"/>
    </row>
    <row r="8" spans="2:20" hidden="1" x14ac:dyDescent="0.3">
      <c r="C8" s="1"/>
      <c r="D8" s="2"/>
      <c r="I8" s="3"/>
      <c r="J8" s="4"/>
      <c r="K8" s="5"/>
      <c r="L8" s="2"/>
      <c r="M8" s="4"/>
      <c r="P8" s="175" t="s">
        <v>6</v>
      </c>
      <c r="Q8" s="175"/>
      <c r="R8" s="175"/>
      <c r="S8" s="175"/>
      <c r="T8" s="175"/>
    </row>
    <row r="9" spans="2:20" hidden="1" x14ac:dyDescent="0.3">
      <c r="P9" s="175" t="s">
        <v>7</v>
      </c>
      <c r="Q9" s="175"/>
      <c r="R9" s="175"/>
      <c r="S9" s="175"/>
      <c r="T9" s="175"/>
    </row>
    <row r="10" spans="2:20" x14ac:dyDescent="0.3">
      <c r="D10" s="176" t="s">
        <v>8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3"/>
      <c r="S10" s="6"/>
    </row>
    <row r="11" spans="2:20" x14ac:dyDescent="0.3">
      <c r="D11" s="176" t="s">
        <v>9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2:20" x14ac:dyDescent="0.3">
      <c r="S12" s="1"/>
    </row>
    <row r="13" spans="2:20" x14ac:dyDescent="0.3">
      <c r="B13" s="162"/>
      <c r="C13" s="177" t="s">
        <v>10</v>
      </c>
      <c r="D13" s="177" t="s">
        <v>11</v>
      </c>
      <c r="E13" s="178" t="s">
        <v>12</v>
      </c>
      <c r="F13" s="179"/>
      <c r="G13" s="180" t="s">
        <v>13</v>
      </c>
      <c r="H13" s="180" t="s">
        <v>14</v>
      </c>
      <c r="I13" s="181" t="s">
        <v>15</v>
      </c>
      <c r="J13" s="181" t="s">
        <v>16</v>
      </c>
      <c r="K13" s="177" t="s">
        <v>17</v>
      </c>
      <c r="L13" s="190" t="s">
        <v>18</v>
      </c>
      <c r="M13" s="190" t="s">
        <v>19</v>
      </c>
      <c r="N13" s="190" t="s">
        <v>20</v>
      </c>
      <c r="O13" s="182" t="s">
        <v>21</v>
      </c>
      <c r="P13" s="182" t="s">
        <v>22</v>
      </c>
      <c r="Q13" s="183" t="s">
        <v>23</v>
      </c>
      <c r="R13" s="184" t="s">
        <v>24</v>
      </c>
      <c r="S13" s="178" t="s">
        <v>25</v>
      </c>
      <c r="T13" s="179"/>
    </row>
    <row r="14" spans="2:20" ht="153" x14ac:dyDescent="0.3">
      <c r="B14" s="162" t="s">
        <v>930</v>
      </c>
      <c r="C14" s="177"/>
      <c r="D14" s="177"/>
      <c r="E14" s="156" t="s">
        <v>26</v>
      </c>
      <c r="F14" s="156" t="s">
        <v>27</v>
      </c>
      <c r="G14" s="180"/>
      <c r="H14" s="180"/>
      <c r="I14" s="181"/>
      <c r="J14" s="181"/>
      <c r="K14" s="177"/>
      <c r="L14" s="190"/>
      <c r="M14" s="190"/>
      <c r="N14" s="190"/>
      <c r="O14" s="182"/>
      <c r="P14" s="182"/>
      <c r="Q14" s="183"/>
      <c r="R14" s="185"/>
      <c r="S14" s="156" t="s">
        <v>28</v>
      </c>
      <c r="T14" s="156" t="s">
        <v>29</v>
      </c>
    </row>
    <row r="15" spans="2:20" x14ac:dyDescent="0.3">
      <c r="B15" s="162"/>
      <c r="C15" s="155">
        <v>1</v>
      </c>
      <c r="D15" s="155">
        <v>2</v>
      </c>
      <c r="E15" s="155">
        <v>3</v>
      </c>
      <c r="F15" s="155">
        <v>4</v>
      </c>
      <c r="G15" s="155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7"/>
      <c r="R15" s="159"/>
      <c r="S15" s="162">
        <v>15</v>
      </c>
      <c r="T15" s="4">
        <v>16</v>
      </c>
    </row>
    <row r="16" spans="2:20" x14ac:dyDescent="0.3">
      <c r="B16" s="162"/>
      <c r="C16" s="155"/>
      <c r="D16" s="155"/>
      <c r="E16" s="155"/>
      <c r="F16" s="155"/>
      <c r="G16" s="155"/>
      <c r="H16" s="155"/>
      <c r="I16" s="160"/>
      <c r="J16" s="160"/>
      <c r="K16" s="161"/>
      <c r="L16" s="160"/>
      <c r="M16" s="160"/>
      <c r="N16" s="160"/>
      <c r="O16" s="16"/>
      <c r="P16" s="16"/>
      <c r="Q16" s="23"/>
      <c r="R16" s="24"/>
      <c r="S16" s="162"/>
      <c r="T16" s="162"/>
    </row>
    <row r="17" spans="1:44" s="61" customFormat="1" x14ac:dyDescent="0.3">
      <c r="A17" s="133"/>
      <c r="B17" s="1">
        <f>C24+C28+C37+C73+C80+C88+C134+C146+C155+C188+C192+C200+C220+C715+C233+C240+C257+C261+C264+C270+C457</f>
        <v>339</v>
      </c>
      <c r="C17" s="32"/>
      <c r="D17" s="62" t="s">
        <v>264</v>
      </c>
      <c r="E17" s="32"/>
      <c r="F17" s="32"/>
      <c r="G17" s="32"/>
      <c r="H17" s="32"/>
      <c r="I17" s="26"/>
      <c r="J17" s="26"/>
      <c r="K17" s="25"/>
      <c r="L17" s="26">
        <f>L18+L271</f>
        <v>323880595.52463996</v>
      </c>
      <c r="M17" s="30">
        <f>M18+M271</f>
        <v>15653616.828180002</v>
      </c>
      <c r="N17" s="30">
        <f>N18+N271</f>
        <v>339534212.35282004</v>
      </c>
      <c r="O17" s="47"/>
      <c r="P17" s="171"/>
      <c r="Q17" s="30"/>
      <c r="R17" s="30"/>
      <c r="S17" s="30"/>
      <c r="T17" s="163"/>
    </row>
    <row r="18" spans="1:44" s="61" customFormat="1" x14ac:dyDescent="0.3">
      <c r="A18" s="133"/>
      <c r="B18" s="1"/>
      <c r="C18" s="32"/>
      <c r="D18" s="62" t="s">
        <v>31</v>
      </c>
      <c r="E18" s="32"/>
      <c r="F18" s="32"/>
      <c r="G18" s="32"/>
      <c r="H18" s="32"/>
      <c r="I18" s="26"/>
      <c r="J18" s="26"/>
      <c r="K18" s="25"/>
      <c r="L18" s="26">
        <f>L19+L25+L29+L38+L76+L81+L89+L135+L148+L160+L189+L193+L201+L222+L234+L241+L258+L262+L266</f>
        <v>156037111.49379998</v>
      </c>
      <c r="M18" s="30">
        <f>M19+M25+M29+M38+M76+M81+M89+M135+M148+M160+M189+M193+M201+M222+M234+M241+M258+M262+M266</f>
        <v>7801125.6125999996</v>
      </c>
      <c r="N18" s="30">
        <f>N19+N25+N29+N38+N76+N81+N89+N135+N148+N160+N189+N193+N201+N222+N234+N241+N258+N262+N266</f>
        <v>163838237.10640004</v>
      </c>
      <c r="O18" s="47"/>
      <c r="P18" s="171"/>
      <c r="Q18" s="30"/>
      <c r="R18" s="30"/>
      <c r="S18" s="163"/>
      <c r="T18" s="163"/>
    </row>
    <row r="19" spans="1:44" s="61" customFormat="1" x14ac:dyDescent="0.3">
      <c r="A19" s="133"/>
      <c r="B19" s="1"/>
      <c r="C19" s="32"/>
      <c r="D19" s="62" t="s">
        <v>32</v>
      </c>
      <c r="E19" s="32"/>
      <c r="F19" s="32"/>
      <c r="G19" s="32"/>
      <c r="H19" s="32"/>
      <c r="I19" s="26"/>
      <c r="J19" s="26"/>
      <c r="K19" s="25"/>
      <c r="L19" s="26">
        <f>SUM(L20:L24)</f>
        <v>1622224</v>
      </c>
      <c r="M19" s="30">
        <f>SUM(M20:M24)</f>
        <v>160397.39799999999</v>
      </c>
      <c r="N19" s="30">
        <f>SUM(N20:N24)</f>
        <v>1782621.398</v>
      </c>
      <c r="O19" s="47"/>
      <c r="P19" s="171"/>
      <c r="Q19" s="30"/>
      <c r="R19" s="30"/>
      <c r="S19" s="30"/>
    </row>
    <row r="20" spans="1:44" ht="37.5" x14ac:dyDescent="0.3">
      <c r="C20" s="155">
        <v>1</v>
      </c>
      <c r="D20" s="63" t="s">
        <v>33</v>
      </c>
      <c r="E20" s="155">
        <v>1994</v>
      </c>
      <c r="F20" s="155"/>
      <c r="G20" s="155" t="s">
        <v>34</v>
      </c>
      <c r="H20" s="155">
        <v>2</v>
      </c>
      <c r="I20" s="160">
        <v>2039.5</v>
      </c>
      <c r="J20" s="155">
        <v>678.4</v>
      </c>
      <c r="K20" s="64" t="s">
        <v>42</v>
      </c>
      <c r="L20" s="160">
        <f>I20*O20</f>
        <v>326320</v>
      </c>
      <c r="M20" s="163">
        <f>I20*P20</f>
        <v>32264.89</v>
      </c>
      <c r="N20" s="163">
        <f>L20+M20</f>
        <v>358584.89</v>
      </c>
      <c r="O20" s="171">
        <v>160</v>
      </c>
      <c r="P20" s="166">
        <v>15.82</v>
      </c>
      <c r="Q20" s="163"/>
      <c r="R20" s="163" t="s">
        <v>37</v>
      </c>
      <c r="S20" s="162" t="s">
        <v>37</v>
      </c>
      <c r="T20" s="162" t="s">
        <v>265</v>
      </c>
    </row>
    <row r="21" spans="1:44" s="6" customFormat="1" ht="37.5" x14ac:dyDescent="0.3">
      <c r="C21" s="155">
        <v>2</v>
      </c>
      <c r="D21" s="63" t="s">
        <v>266</v>
      </c>
      <c r="E21" s="155">
        <v>1980</v>
      </c>
      <c r="F21" s="155"/>
      <c r="G21" s="155" t="s">
        <v>34</v>
      </c>
      <c r="H21" s="155">
        <v>2</v>
      </c>
      <c r="I21" s="160">
        <v>2113.4</v>
      </c>
      <c r="J21" s="155">
        <v>835</v>
      </c>
      <c r="K21" s="64" t="s">
        <v>42</v>
      </c>
      <c r="L21" s="160">
        <f>I21*O21</f>
        <v>338144</v>
      </c>
      <c r="M21" s="163">
        <f>I21*P21</f>
        <v>33433.988000000005</v>
      </c>
      <c r="N21" s="163">
        <f>L21+M21</f>
        <v>371577.98800000001</v>
      </c>
      <c r="O21" s="171">
        <v>160</v>
      </c>
      <c r="P21" s="171">
        <v>15.82</v>
      </c>
      <c r="Q21" s="30"/>
      <c r="R21" s="163" t="s">
        <v>37</v>
      </c>
      <c r="S21" s="162" t="s">
        <v>37</v>
      </c>
      <c r="T21" s="162" t="s">
        <v>265</v>
      </c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s="6" customFormat="1" ht="37.5" x14ac:dyDescent="0.3">
      <c r="C22" s="155">
        <v>3</v>
      </c>
      <c r="D22" s="63" t="s">
        <v>39</v>
      </c>
      <c r="E22" s="155">
        <v>1978</v>
      </c>
      <c r="F22" s="155"/>
      <c r="G22" s="155" t="s">
        <v>34</v>
      </c>
      <c r="H22" s="155">
        <v>2</v>
      </c>
      <c r="I22" s="160">
        <v>2165.6999999999998</v>
      </c>
      <c r="J22" s="155">
        <v>849.6</v>
      </c>
      <c r="K22" s="64" t="s">
        <v>42</v>
      </c>
      <c r="L22" s="160">
        <f>I22*O22</f>
        <v>346512</v>
      </c>
      <c r="M22" s="163">
        <f>I22*P22</f>
        <v>34261.373999999996</v>
      </c>
      <c r="N22" s="163">
        <f>L22+M22</f>
        <v>380773.37400000001</v>
      </c>
      <c r="O22" s="171">
        <v>160</v>
      </c>
      <c r="P22" s="171">
        <v>15.82</v>
      </c>
      <c r="Q22" s="30"/>
      <c r="R22" s="163" t="s">
        <v>37</v>
      </c>
      <c r="S22" s="162" t="s">
        <v>37</v>
      </c>
      <c r="T22" s="162" t="s">
        <v>265</v>
      </c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s="6" customFormat="1" ht="37.5" x14ac:dyDescent="0.3">
      <c r="C23" s="155">
        <v>4</v>
      </c>
      <c r="D23" s="63" t="s">
        <v>267</v>
      </c>
      <c r="E23" s="155">
        <v>1975</v>
      </c>
      <c r="F23" s="155"/>
      <c r="G23" s="155" t="s">
        <v>34</v>
      </c>
      <c r="H23" s="155">
        <v>2</v>
      </c>
      <c r="I23" s="160">
        <v>1778.9</v>
      </c>
      <c r="J23" s="155">
        <v>684.2</v>
      </c>
      <c r="K23" s="64" t="s">
        <v>42</v>
      </c>
      <c r="L23" s="160">
        <f>I23*O23</f>
        <v>284624</v>
      </c>
      <c r="M23" s="163">
        <f>I23*P23</f>
        <v>28142.198</v>
      </c>
      <c r="N23" s="163">
        <f>L23+M23</f>
        <v>312766.19799999997</v>
      </c>
      <c r="O23" s="171">
        <v>160</v>
      </c>
      <c r="P23" s="171">
        <v>15.82</v>
      </c>
      <c r="Q23" s="30"/>
      <c r="R23" s="163" t="s">
        <v>37</v>
      </c>
      <c r="S23" s="162" t="s">
        <v>37</v>
      </c>
      <c r="T23" s="162" t="s">
        <v>265</v>
      </c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s="6" customFormat="1" ht="37.5" x14ac:dyDescent="0.3">
      <c r="C24" s="155">
        <v>5</v>
      </c>
      <c r="D24" s="63" t="s">
        <v>268</v>
      </c>
      <c r="E24" s="155">
        <v>1985</v>
      </c>
      <c r="F24" s="155"/>
      <c r="G24" s="155" t="s">
        <v>34</v>
      </c>
      <c r="H24" s="155">
        <v>2</v>
      </c>
      <c r="I24" s="160">
        <v>2041.4</v>
      </c>
      <c r="J24" s="155">
        <v>968.5</v>
      </c>
      <c r="K24" s="64" t="s">
        <v>42</v>
      </c>
      <c r="L24" s="160">
        <f>I24*O24</f>
        <v>326624</v>
      </c>
      <c r="M24" s="163">
        <f>I24*P24</f>
        <v>32294.948</v>
      </c>
      <c r="N24" s="163">
        <f>L24+M24</f>
        <v>358918.94799999997</v>
      </c>
      <c r="O24" s="171">
        <v>160</v>
      </c>
      <c r="P24" s="171">
        <v>15.82</v>
      </c>
      <c r="Q24" s="30"/>
      <c r="R24" s="163" t="s">
        <v>37</v>
      </c>
      <c r="S24" s="162" t="s">
        <v>37</v>
      </c>
      <c r="T24" s="162" t="s">
        <v>265</v>
      </c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s="65" customFormat="1" x14ac:dyDescent="0.3">
      <c r="C25" s="32"/>
      <c r="D25" s="62" t="s">
        <v>43</v>
      </c>
      <c r="E25" s="32"/>
      <c r="F25" s="32"/>
      <c r="G25" s="32"/>
      <c r="H25" s="32"/>
      <c r="I25" s="26"/>
      <c r="J25" s="32"/>
      <c r="K25" s="27"/>
      <c r="L25" s="26">
        <f>SUM(L26:L28)</f>
        <v>1202122.2</v>
      </c>
      <c r="M25" s="30">
        <f>SUM(M26:M28)</f>
        <v>109997.18340000001</v>
      </c>
      <c r="N25" s="30">
        <f>SUM(N26:N28)</f>
        <v>1312119.3834000002</v>
      </c>
      <c r="O25" s="30"/>
      <c r="P25" s="171"/>
      <c r="Q25" s="30"/>
      <c r="R25" s="30"/>
      <c r="S25" s="163"/>
      <c r="T25" s="47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</row>
    <row r="26" spans="1:44" s="6" customFormat="1" ht="37.5" x14ac:dyDescent="0.3">
      <c r="C26" s="155">
        <v>1</v>
      </c>
      <c r="D26" s="63" t="s">
        <v>269</v>
      </c>
      <c r="E26" s="155">
        <v>1976</v>
      </c>
      <c r="F26" s="155"/>
      <c r="G26" s="155" t="s">
        <v>34</v>
      </c>
      <c r="H26" s="155">
        <v>3</v>
      </c>
      <c r="I26" s="160">
        <v>1947.3</v>
      </c>
      <c r="J26" s="155">
        <v>1436.8</v>
      </c>
      <c r="K26" s="64" t="s">
        <v>42</v>
      </c>
      <c r="L26" s="160">
        <f>I26*O26</f>
        <v>447879</v>
      </c>
      <c r="M26" s="163">
        <f>I26*P26</f>
        <v>35421.387000000002</v>
      </c>
      <c r="N26" s="163">
        <f>L26+M26</f>
        <v>483300.38699999999</v>
      </c>
      <c r="O26" s="171">
        <v>230</v>
      </c>
      <c r="P26" s="171">
        <v>18.190000000000001</v>
      </c>
      <c r="Q26" s="163"/>
      <c r="R26" s="163" t="s">
        <v>37</v>
      </c>
      <c r="S26" s="162" t="s">
        <v>37</v>
      </c>
      <c r="T26" s="162" t="s">
        <v>265</v>
      </c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s="6" customFormat="1" ht="37.5" x14ac:dyDescent="0.3">
      <c r="C27" s="155">
        <v>2</v>
      </c>
      <c r="D27" s="63" t="s">
        <v>270</v>
      </c>
      <c r="E27" s="155">
        <v>1977</v>
      </c>
      <c r="F27" s="155"/>
      <c r="G27" s="155" t="s">
        <v>34</v>
      </c>
      <c r="H27" s="155">
        <v>2</v>
      </c>
      <c r="I27" s="160">
        <v>2385.92</v>
      </c>
      <c r="J27" s="155">
        <v>1044.78</v>
      </c>
      <c r="K27" s="64" t="s">
        <v>42</v>
      </c>
      <c r="L27" s="160">
        <f>I27*O27</f>
        <v>381747.20000000001</v>
      </c>
      <c r="M27" s="163">
        <f>I27*P27</f>
        <v>37745.254400000005</v>
      </c>
      <c r="N27" s="163">
        <f>L27+M27</f>
        <v>419492.45440000005</v>
      </c>
      <c r="O27" s="171">
        <v>160</v>
      </c>
      <c r="P27" s="171">
        <v>15.82</v>
      </c>
      <c r="Q27" s="30"/>
      <c r="R27" s="163" t="s">
        <v>37</v>
      </c>
      <c r="S27" s="162" t="s">
        <v>37</v>
      </c>
      <c r="T27" s="162" t="s">
        <v>265</v>
      </c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s="6" customFormat="1" ht="37.5" x14ac:dyDescent="0.3">
      <c r="C28" s="155">
        <v>3</v>
      </c>
      <c r="D28" s="63" t="s">
        <v>271</v>
      </c>
      <c r="E28" s="155">
        <v>1983</v>
      </c>
      <c r="F28" s="155"/>
      <c r="G28" s="155" t="s">
        <v>34</v>
      </c>
      <c r="H28" s="155">
        <v>2</v>
      </c>
      <c r="I28" s="160">
        <v>2328.1</v>
      </c>
      <c r="J28" s="155">
        <v>1048.5</v>
      </c>
      <c r="K28" s="64" t="s">
        <v>42</v>
      </c>
      <c r="L28" s="160">
        <f>I28*O28</f>
        <v>372496</v>
      </c>
      <c r="M28" s="163">
        <f>I28*P28</f>
        <v>36830.542000000001</v>
      </c>
      <c r="N28" s="163">
        <f>L28+M28</f>
        <v>409326.54200000002</v>
      </c>
      <c r="O28" s="171">
        <v>160</v>
      </c>
      <c r="P28" s="171">
        <v>15.82</v>
      </c>
      <c r="Q28" s="30"/>
      <c r="R28" s="163" t="s">
        <v>37</v>
      </c>
      <c r="S28" s="162" t="s">
        <v>37</v>
      </c>
      <c r="T28" s="162" t="s">
        <v>265</v>
      </c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s="65" customFormat="1" x14ac:dyDescent="0.3">
      <c r="C29" s="32"/>
      <c r="D29" s="62" t="s">
        <v>46</v>
      </c>
      <c r="E29" s="32"/>
      <c r="F29" s="32"/>
      <c r="G29" s="32"/>
      <c r="H29" s="32"/>
      <c r="I29" s="26"/>
      <c r="J29" s="32"/>
      <c r="K29" s="27"/>
      <c r="L29" s="26">
        <f>SUM(L30:L37)</f>
        <v>2484446.4128</v>
      </c>
      <c r="M29" s="30">
        <f>SUM(M30:M37)</f>
        <v>176628.59879999998</v>
      </c>
      <c r="N29" s="30">
        <f>SUM(N30:N37)</f>
        <v>2661075.0115999999</v>
      </c>
      <c r="O29" s="30"/>
      <c r="P29" s="171"/>
      <c r="Q29" s="30"/>
      <c r="R29" s="163"/>
      <c r="S29" s="163"/>
      <c r="T29" s="47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</row>
    <row r="30" spans="1:44" s="6" customFormat="1" ht="37.5" x14ac:dyDescent="0.3">
      <c r="C30" s="155">
        <v>1</v>
      </c>
      <c r="D30" s="63" t="s">
        <v>272</v>
      </c>
      <c r="E30" s="155">
        <v>1969</v>
      </c>
      <c r="F30" s="155"/>
      <c r="G30" s="155" t="s">
        <v>34</v>
      </c>
      <c r="H30" s="155">
        <v>2</v>
      </c>
      <c r="I30" s="160">
        <v>1285.5999999999999</v>
      </c>
      <c r="J30" s="155">
        <v>717.11</v>
      </c>
      <c r="K30" s="64" t="s">
        <v>45</v>
      </c>
      <c r="L30" s="160">
        <f>I30*O30</f>
        <v>596724.09600000002</v>
      </c>
      <c r="M30" s="163">
        <f>I30*P30</f>
        <v>23989.295999999998</v>
      </c>
      <c r="N30" s="163">
        <f t="shared" ref="N30:N37" si="0">L30+M30</f>
        <v>620713.39199999999</v>
      </c>
      <c r="O30" s="171">
        <v>464.16</v>
      </c>
      <c r="P30" s="171">
        <v>18.66</v>
      </c>
      <c r="Q30" s="30"/>
      <c r="R30" s="163" t="s">
        <v>37</v>
      </c>
      <c r="S30" s="162" t="s">
        <v>37</v>
      </c>
      <c r="T30" s="162" t="s">
        <v>265</v>
      </c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s="6" customFormat="1" ht="37.5" x14ac:dyDescent="0.3">
      <c r="C31" s="155">
        <v>2</v>
      </c>
      <c r="D31" s="63" t="s">
        <v>273</v>
      </c>
      <c r="E31" s="155">
        <v>1990</v>
      </c>
      <c r="F31" s="155"/>
      <c r="G31" s="155" t="s">
        <v>34</v>
      </c>
      <c r="H31" s="155">
        <v>3</v>
      </c>
      <c r="I31" s="160">
        <v>2278.88</v>
      </c>
      <c r="J31" s="155">
        <v>1296.3</v>
      </c>
      <c r="K31" s="64" t="s">
        <v>42</v>
      </c>
      <c r="L31" s="160">
        <f>I31*O31</f>
        <v>368540.47360000003</v>
      </c>
      <c r="M31" s="163">
        <f>I31*P31</f>
        <v>35482.161599999999</v>
      </c>
      <c r="N31" s="163">
        <f t="shared" si="0"/>
        <v>404022.63520000002</v>
      </c>
      <c r="O31" s="171">
        <v>161.72</v>
      </c>
      <c r="P31" s="171">
        <v>15.57</v>
      </c>
      <c r="Q31" s="30"/>
      <c r="R31" s="163" t="s">
        <v>37</v>
      </c>
      <c r="S31" s="162" t="s">
        <v>37</v>
      </c>
      <c r="T31" s="162" t="s">
        <v>265</v>
      </c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s="6" customFormat="1" ht="37.5" x14ac:dyDescent="0.3">
      <c r="C32" s="155">
        <v>3</v>
      </c>
      <c r="D32" s="63" t="s">
        <v>47</v>
      </c>
      <c r="E32" s="155">
        <v>1969</v>
      </c>
      <c r="F32" s="155"/>
      <c r="G32" s="155" t="s">
        <v>34</v>
      </c>
      <c r="H32" s="155">
        <v>2</v>
      </c>
      <c r="I32" s="160">
        <v>376.7</v>
      </c>
      <c r="J32" s="155">
        <v>211.7</v>
      </c>
      <c r="K32" s="64" t="s">
        <v>45</v>
      </c>
      <c r="L32" s="160">
        <f>I32*O32</f>
        <v>174849.07200000001</v>
      </c>
      <c r="M32" s="163">
        <f>I32*P32</f>
        <v>7029.2219999999998</v>
      </c>
      <c r="N32" s="163">
        <f t="shared" si="0"/>
        <v>181878.29400000002</v>
      </c>
      <c r="O32" s="171">
        <v>464.16</v>
      </c>
      <c r="P32" s="171">
        <v>18.66</v>
      </c>
      <c r="Q32" s="30"/>
      <c r="R32" s="163" t="s">
        <v>37</v>
      </c>
      <c r="S32" s="162" t="s">
        <v>37</v>
      </c>
      <c r="T32" s="162" t="s">
        <v>265</v>
      </c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3:44" s="6" customFormat="1" ht="56.25" x14ac:dyDescent="0.3">
      <c r="C33" s="155"/>
      <c r="D33" s="63"/>
      <c r="E33" s="155"/>
      <c r="F33" s="155"/>
      <c r="G33" s="155"/>
      <c r="H33" s="155"/>
      <c r="I33" s="160"/>
      <c r="J33" s="155"/>
      <c r="K33" s="64" t="s">
        <v>35</v>
      </c>
      <c r="L33" s="160">
        <f>I32*O33</f>
        <v>22029.415999999997</v>
      </c>
      <c r="M33" s="163">
        <f>I32*P33</f>
        <v>5401.8779999999997</v>
      </c>
      <c r="N33" s="163">
        <f t="shared" si="0"/>
        <v>27431.293999999998</v>
      </c>
      <c r="O33" s="171">
        <v>58.48</v>
      </c>
      <c r="P33" s="171">
        <v>14.34</v>
      </c>
      <c r="Q33" s="30"/>
      <c r="R33" s="163" t="s">
        <v>37</v>
      </c>
      <c r="S33" s="162" t="s">
        <v>37</v>
      </c>
      <c r="T33" s="162" t="s">
        <v>265</v>
      </c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3:44" s="6" customFormat="1" ht="37.5" x14ac:dyDescent="0.3">
      <c r="C34" s="155">
        <v>4</v>
      </c>
      <c r="D34" s="63" t="s">
        <v>49</v>
      </c>
      <c r="E34" s="155">
        <v>1969</v>
      </c>
      <c r="F34" s="155"/>
      <c r="G34" s="155" t="s">
        <v>34</v>
      </c>
      <c r="H34" s="155">
        <v>2</v>
      </c>
      <c r="I34" s="160">
        <v>867.6</v>
      </c>
      <c r="J34" s="155">
        <v>578.4</v>
      </c>
      <c r="K34" s="64" t="s">
        <v>45</v>
      </c>
      <c r="L34" s="160">
        <f>I34*O34</f>
        <v>402705.21600000001</v>
      </c>
      <c r="M34" s="163">
        <f>I34*P34</f>
        <v>16189.416000000001</v>
      </c>
      <c r="N34" s="163">
        <f t="shared" si="0"/>
        <v>418894.63200000004</v>
      </c>
      <c r="O34" s="171">
        <v>464.16</v>
      </c>
      <c r="P34" s="171">
        <v>18.66</v>
      </c>
      <c r="Q34" s="30"/>
      <c r="R34" s="163" t="s">
        <v>37</v>
      </c>
      <c r="S34" s="162" t="s">
        <v>37</v>
      </c>
      <c r="T34" s="162" t="s">
        <v>265</v>
      </c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3:44" s="6" customFormat="1" ht="37.5" x14ac:dyDescent="0.3">
      <c r="C35" s="155">
        <v>5</v>
      </c>
      <c r="D35" s="63" t="s">
        <v>274</v>
      </c>
      <c r="E35" s="155">
        <v>1985</v>
      </c>
      <c r="F35" s="155"/>
      <c r="G35" s="155" t="s">
        <v>34</v>
      </c>
      <c r="H35" s="155">
        <v>3</v>
      </c>
      <c r="I35" s="160">
        <v>1883.11</v>
      </c>
      <c r="J35" s="155">
        <v>905.51</v>
      </c>
      <c r="K35" s="64" t="s">
        <v>42</v>
      </c>
      <c r="L35" s="160">
        <f>I35*O35</f>
        <v>304536.54920000001</v>
      </c>
      <c r="M35" s="163">
        <f>I35*P35</f>
        <v>29320.022699999998</v>
      </c>
      <c r="N35" s="163">
        <f t="shared" si="0"/>
        <v>333856.57189999998</v>
      </c>
      <c r="O35" s="171">
        <v>161.72</v>
      </c>
      <c r="P35" s="171">
        <v>15.57</v>
      </c>
      <c r="Q35" s="30"/>
      <c r="R35" s="163" t="s">
        <v>37</v>
      </c>
      <c r="S35" s="162" t="s">
        <v>37</v>
      </c>
      <c r="T35" s="162" t="s">
        <v>265</v>
      </c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3:44" s="6" customFormat="1" ht="37.5" x14ac:dyDescent="0.3">
      <c r="C36" s="155">
        <v>6</v>
      </c>
      <c r="D36" s="63" t="s">
        <v>275</v>
      </c>
      <c r="E36" s="155">
        <v>1981</v>
      </c>
      <c r="F36" s="155"/>
      <c r="G36" s="155" t="s">
        <v>34</v>
      </c>
      <c r="H36" s="155">
        <v>3</v>
      </c>
      <c r="I36" s="160">
        <v>2035.98</v>
      </c>
      <c r="J36" s="155">
        <v>1077.3</v>
      </c>
      <c r="K36" s="64" t="s">
        <v>42</v>
      </c>
      <c r="L36" s="160">
        <f>I36*O36</f>
        <v>329258.68560000003</v>
      </c>
      <c r="M36" s="163">
        <f>I36*P36</f>
        <v>31700.208600000002</v>
      </c>
      <c r="N36" s="163">
        <f t="shared" si="0"/>
        <v>360958.89420000004</v>
      </c>
      <c r="O36" s="171">
        <v>161.72</v>
      </c>
      <c r="P36" s="171">
        <v>15.57</v>
      </c>
      <c r="Q36" s="30"/>
      <c r="R36" s="163" t="s">
        <v>37</v>
      </c>
      <c r="S36" s="162" t="s">
        <v>37</v>
      </c>
      <c r="T36" s="162" t="s">
        <v>265</v>
      </c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3:44" s="9" customFormat="1" ht="37.5" x14ac:dyDescent="0.3">
      <c r="C37" s="155">
        <v>7</v>
      </c>
      <c r="D37" s="63" t="s">
        <v>276</v>
      </c>
      <c r="E37" s="155">
        <v>1979</v>
      </c>
      <c r="F37" s="155"/>
      <c r="G37" s="155" t="s">
        <v>34</v>
      </c>
      <c r="H37" s="155">
        <v>3</v>
      </c>
      <c r="I37" s="160">
        <v>1767.27</v>
      </c>
      <c r="J37" s="155">
        <v>878.8</v>
      </c>
      <c r="K37" s="64" t="s">
        <v>42</v>
      </c>
      <c r="L37" s="160">
        <f>I37*O37</f>
        <v>285802.9044</v>
      </c>
      <c r="M37" s="163">
        <f>I37*P37</f>
        <v>27516.393899999999</v>
      </c>
      <c r="N37" s="163">
        <f t="shared" si="0"/>
        <v>313319.29830000002</v>
      </c>
      <c r="O37" s="171">
        <v>161.72</v>
      </c>
      <c r="P37" s="171">
        <v>15.57</v>
      </c>
      <c r="Q37" s="30"/>
      <c r="R37" s="163" t="s">
        <v>37</v>
      </c>
      <c r="S37" s="162" t="s">
        <v>37</v>
      </c>
      <c r="T37" s="162" t="s">
        <v>265</v>
      </c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3:44" s="66" customFormat="1" x14ac:dyDescent="0.3">
      <c r="C38" s="32"/>
      <c r="D38" s="62" t="s">
        <v>50</v>
      </c>
      <c r="E38" s="32"/>
      <c r="F38" s="32"/>
      <c r="G38" s="32"/>
      <c r="H38" s="32"/>
      <c r="I38" s="26"/>
      <c r="J38" s="32"/>
      <c r="K38" s="27"/>
      <c r="L38" s="26">
        <f>SUM(L39:L75)</f>
        <v>11241680.6961</v>
      </c>
      <c r="M38" s="30">
        <f>SUM(M39:M75)</f>
        <v>639253.22269999993</v>
      </c>
      <c r="N38" s="30">
        <f>SUM(N39:N75)</f>
        <v>11880933.918799998</v>
      </c>
      <c r="O38" s="30"/>
      <c r="P38" s="171"/>
      <c r="Q38" s="30"/>
      <c r="R38" s="30" t="s">
        <v>37</v>
      </c>
      <c r="S38" s="30"/>
      <c r="T38" s="47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</row>
    <row r="39" spans="3:44" s="9" customFormat="1" ht="37.5" x14ac:dyDescent="0.3">
      <c r="C39" s="155">
        <v>1</v>
      </c>
      <c r="D39" s="63" t="s">
        <v>277</v>
      </c>
      <c r="E39" s="155">
        <v>1963</v>
      </c>
      <c r="F39" s="155"/>
      <c r="G39" s="155" t="s">
        <v>34</v>
      </c>
      <c r="H39" s="155">
        <v>2</v>
      </c>
      <c r="I39" s="160">
        <v>556.79999999999995</v>
      </c>
      <c r="J39" s="155">
        <v>323.2</v>
      </c>
      <c r="K39" s="64" t="s">
        <v>42</v>
      </c>
      <c r="L39" s="160">
        <f>I39*O39</f>
        <v>95212.799999999988</v>
      </c>
      <c r="M39" s="163">
        <f>I39*P39</f>
        <v>8808.5759999999991</v>
      </c>
      <c r="N39" s="163">
        <f t="shared" ref="N39:N75" si="1">L39+M39</f>
        <v>104021.37599999999</v>
      </c>
      <c r="O39" s="171">
        <v>171</v>
      </c>
      <c r="P39" s="171">
        <v>15.82</v>
      </c>
      <c r="Q39" s="30"/>
      <c r="R39" s="163" t="s">
        <v>37</v>
      </c>
      <c r="S39" s="162" t="s">
        <v>37</v>
      </c>
      <c r="T39" s="162" t="s">
        <v>265</v>
      </c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3:44" s="9" customFormat="1" ht="37.5" x14ac:dyDescent="0.3">
      <c r="C40" s="155">
        <v>2</v>
      </c>
      <c r="D40" s="63" t="s">
        <v>278</v>
      </c>
      <c r="E40" s="155">
        <v>1980</v>
      </c>
      <c r="F40" s="155"/>
      <c r="G40" s="155" t="s">
        <v>34</v>
      </c>
      <c r="H40" s="155">
        <v>3</v>
      </c>
      <c r="I40" s="160">
        <v>1258.8</v>
      </c>
      <c r="J40" s="155">
        <v>820.4</v>
      </c>
      <c r="K40" s="64" t="s">
        <v>42</v>
      </c>
      <c r="L40" s="160">
        <f>I40*O40</f>
        <v>239172</v>
      </c>
      <c r="M40" s="163">
        <f>I40*P40</f>
        <v>20178.564000000002</v>
      </c>
      <c r="N40" s="163">
        <f t="shared" si="1"/>
        <v>259350.56400000001</v>
      </c>
      <c r="O40" s="171">
        <v>190</v>
      </c>
      <c r="P40" s="171">
        <v>16.03</v>
      </c>
      <c r="Q40" s="30"/>
      <c r="R40" s="163" t="s">
        <v>37</v>
      </c>
      <c r="S40" s="162" t="s">
        <v>37</v>
      </c>
      <c r="T40" s="162" t="s">
        <v>265</v>
      </c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3:44" s="9" customFormat="1" ht="56.25" x14ac:dyDescent="0.3">
      <c r="C41" s="155">
        <v>3</v>
      </c>
      <c r="D41" s="63" t="s">
        <v>279</v>
      </c>
      <c r="E41" s="155">
        <v>1965</v>
      </c>
      <c r="F41" s="155"/>
      <c r="G41" s="155" t="s">
        <v>56</v>
      </c>
      <c r="H41" s="155">
        <v>2</v>
      </c>
      <c r="I41" s="160">
        <v>752.8</v>
      </c>
      <c r="J41" s="155">
        <v>423.4</v>
      </c>
      <c r="K41" s="64" t="s">
        <v>45</v>
      </c>
      <c r="L41" s="160">
        <f>I41*O41</f>
        <v>307315.54399999999</v>
      </c>
      <c r="M41" s="163">
        <f>I41*P41</f>
        <v>11721.096</v>
      </c>
      <c r="N41" s="163">
        <f t="shared" si="1"/>
        <v>319036.64</v>
      </c>
      <c r="O41" s="171">
        <v>408.23</v>
      </c>
      <c r="P41" s="171">
        <v>15.57</v>
      </c>
      <c r="Q41" s="30"/>
      <c r="R41" s="163" t="s">
        <v>37</v>
      </c>
      <c r="S41" s="162" t="s">
        <v>37</v>
      </c>
      <c r="T41" s="162" t="s">
        <v>265</v>
      </c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3:44" s="9" customFormat="1" ht="37.5" x14ac:dyDescent="0.3">
      <c r="C42" s="155">
        <v>4</v>
      </c>
      <c r="D42" s="63" t="s">
        <v>280</v>
      </c>
      <c r="E42" s="155">
        <v>1957</v>
      </c>
      <c r="F42" s="155"/>
      <c r="G42" s="155" t="s">
        <v>34</v>
      </c>
      <c r="H42" s="155">
        <v>2</v>
      </c>
      <c r="I42" s="160">
        <v>698.3</v>
      </c>
      <c r="J42" s="155">
        <v>594</v>
      </c>
      <c r="K42" s="64" t="s">
        <v>45</v>
      </c>
      <c r="L42" s="160">
        <f>I42*O42</f>
        <v>324122.92800000001</v>
      </c>
      <c r="M42" s="163">
        <f>I42*P42</f>
        <v>13030.277999999998</v>
      </c>
      <c r="N42" s="163">
        <f t="shared" si="1"/>
        <v>337153.20600000001</v>
      </c>
      <c r="O42" s="171">
        <v>464.16</v>
      </c>
      <c r="P42" s="171">
        <v>18.66</v>
      </c>
      <c r="Q42" s="30"/>
      <c r="R42" s="163" t="s">
        <v>37</v>
      </c>
      <c r="S42" s="162" t="s">
        <v>37</v>
      </c>
      <c r="T42" s="162" t="s">
        <v>265</v>
      </c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3:44" s="9" customFormat="1" ht="56.25" x14ac:dyDescent="0.3">
      <c r="C43" s="155"/>
      <c r="D43" s="63"/>
      <c r="E43" s="155"/>
      <c r="F43" s="155"/>
      <c r="G43" s="155"/>
      <c r="H43" s="155"/>
      <c r="I43" s="160"/>
      <c r="J43" s="155"/>
      <c r="K43" s="64" t="s">
        <v>35</v>
      </c>
      <c r="L43" s="160">
        <f>I42*O43</f>
        <v>39174.629999999997</v>
      </c>
      <c r="M43" s="163">
        <f>I42*P43</f>
        <v>10013.621999999999</v>
      </c>
      <c r="N43" s="163">
        <f t="shared" si="1"/>
        <v>49188.251999999993</v>
      </c>
      <c r="O43" s="171">
        <v>56.1</v>
      </c>
      <c r="P43" s="171">
        <v>14.34</v>
      </c>
      <c r="Q43" s="30"/>
      <c r="R43" s="163" t="s">
        <v>37</v>
      </c>
      <c r="S43" s="162" t="s">
        <v>37</v>
      </c>
      <c r="T43" s="162" t="s">
        <v>265</v>
      </c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3:44" s="9" customFormat="1" ht="37.5" x14ac:dyDescent="0.3">
      <c r="C44" s="155"/>
      <c r="D44" s="63"/>
      <c r="E44" s="155"/>
      <c r="F44" s="155"/>
      <c r="G44" s="155"/>
      <c r="H44" s="155"/>
      <c r="I44" s="160"/>
      <c r="J44" s="155"/>
      <c r="K44" s="64" t="s">
        <v>53</v>
      </c>
      <c r="L44" s="160">
        <f>I42*O44</f>
        <v>25397.170999999995</v>
      </c>
      <c r="M44" s="163">
        <f>I42*P44</f>
        <v>9978.7069999999985</v>
      </c>
      <c r="N44" s="163">
        <f t="shared" si="1"/>
        <v>35375.877999999997</v>
      </c>
      <c r="O44" s="171">
        <v>36.369999999999997</v>
      </c>
      <c r="P44" s="171">
        <v>14.29</v>
      </c>
      <c r="Q44" s="30"/>
      <c r="R44" s="163" t="s">
        <v>37</v>
      </c>
      <c r="S44" s="162" t="s">
        <v>37</v>
      </c>
      <c r="T44" s="162" t="s">
        <v>265</v>
      </c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3:44" s="9" customFormat="1" x14ac:dyDescent="0.3">
      <c r="C45" s="155"/>
      <c r="D45" s="63"/>
      <c r="E45" s="155"/>
      <c r="F45" s="155"/>
      <c r="G45" s="155"/>
      <c r="H45" s="155"/>
      <c r="I45" s="160"/>
      <c r="J45" s="155"/>
      <c r="K45" s="64" t="s">
        <v>229</v>
      </c>
      <c r="L45" s="160">
        <f>I42*O45</f>
        <v>1047449.9999999999</v>
      </c>
      <c r="M45" s="163">
        <f>I42*P45</f>
        <v>28462.707999999995</v>
      </c>
      <c r="N45" s="163">
        <f t="shared" si="1"/>
        <v>1075912.7079999999</v>
      </c>
      <c r="O45" s="171">
        <v>1500</v>
      </c>
      <c r="P45" s="171">
        <v>40.76</v>
      </c>
      <c r="Q45" s="30"/>
      <c r="R45" s="163" t="s">
        <v>37</v>
      </c>
      <c r="S45" s="162" t="s">
        <v>37</v>
      </c>
      <c r="T45" s="162" t="s">
        <v>265</v>
      </c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3:44" s="9" customFormat="1" ht="37.5" x14ac:dyDescent="0.3">
      <c r="C46" s="155">
        <v>5</v>
      </c>
      <c r="D46" s="63" t="s">
        <v>281</v>
      </c>
      <c r="E46" s="155">
        <v>1978</v>
      </c>
      <c r="F46" s="155"/>
      <c r="G46" s="155" t="s">
        <v>34</v>
      </c>
      <c r="H46" s="155">
        <v>3</v>
      </c>
      <c r="I46" s="160">
        <v>2669.02</v>
      </c>
      <c r="J46" s="155">
        <v>1265.0999999999999</v>
      </c>
      <c r="K46" s="64" t="s">
        <v>42</v>
      </c>
      <c r="L46" s="160">
        <f>I46*O46</f>
        <v>415032.61</v>
      </c>
      <c r="M46" s="163">
        <f>I46*P46</f>
        <v>39955.229400000004</v>
      </c>
      <c r="N46" s="163">
        <f t="shared" si="1"/>
        <v>454987.8394</v>
      </c>
      <c r="O46" s="171">
        <v>155.5</v>
      </c>
      <c r="P46" s="171">
        <v>14.97</v>
      </c>
      <c r="Q46" s="163"/>
      <c r="R46" s="163"/>
      <c r="S46" s="162" t="s">
        <v>37</v>
      </c>
      <c r="T46" s="162" t="s">
        <v>265</v>
      </c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3:44" s="9" customFormat="1" ht="37.5" x14ac:dyDescent="0.3">
      <c r="C47" s="155">
        <v>6</v>
      </c>
      <c r="D47" s="63" t="s">
        <v>282</v>
      </c>
      <c r="E47" s="155">
        <v>1977</v>
      </c>
      <c r="F47" s="155"/>
      <c r="G47" s="155" t="s">
        <v>34</v>
      </c>
      <c r="H47" s="155">
        <v>3</v>
      </c>
      <c r="I47" s="160">
        <v>2626.1</v>
      </c>
      <c r="J47" s="155">
        <v>1262.5</v>
      </c>
      <c r="K47" s="64" t="s">
        <v>42</v>
      </c>
      <c r="L47" s="160">
        <f>I47*O47</f>
        <v>408358.55</v>
      </c>
      <c r="M47" s="163">
        <f>I47*P47</f>
        <v>39312.716999999997</v>
      </c>
      <c r="N47" s="163">
        <f t="shared" si="1"/>
        <v>447671.26699999999</v>
      </c>
      <c r="O47" s="171">
        <v>155.5</v>
      </c>
      <c r="P47" s="171">
        <v>14.97</v>
      </c>
      <c r="Q47" s="163"/>
      <c r="R47" s="163"/>
      <c r="S47" s="162" t="s">
        <v>37</v>
      </c>
      <c r="T47" s="162" t="s">
        <v>265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3:44" s="9" customFormat="1" ht="37.5" x14ac:dyDescent="0.3">
      <c r="C48" s="155">
        <v>7</v>
      </c>
      <c r="D48" s="63" t="s">
        <v>283</v>
      </c>
      <c r="E48" s="155">
        <v>1970</v>
      </c>
      <c r="F48" s="155"/>
      <c r="G48" s="155" t="s">
        <v>34</v>
      </c>
      <c r="H48" s="155">
        <v>2</v>
      </c>
      <c r="I48" s="160">
        <v>1575.6</v>
      </c>
      <c r="J48" s="155">
        <v>625</v>
      </c>
      <c r="K48" s="64" t="s">
        <v>42</v>
      </c>
      <c r="L48" s="160">
        <f>I48*O48</f>
        <v>252096</v>
      </c>
      <c r="M48" s="163">
        <f>I48*P48</f>
        <v>24925.991999999998</v>
      </c>
      <c r="N48" s="163">
        <f t="shared" si="1"/>
        <v>277021.99199999997</v>
      </c>
      <c r="O48" s="171">
        <v>160</v>
      </c>
      <c r="P48" s="171">
        <v>15.82</v>
      </c>
      <c r="Q48" s="163"/>
      <c r="R48" s="163"/>
      <c r="S48" s="162" t="s">
        <v>37</v>
      </c>
      <c r="T48" s="162" t="s">
        <v>265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3:44" s="9" customFormat="1" x14ac:dyDescent="0.3">
      <c r="C49" s="155"/>
      <c r="D49" s="63"/>
      <c r="E49" s="155"/>
      <c r="F49" s="155"/>
      <c r="G49" s="155"/>
      <c r="H49" s="155"/>
      <c r="I49" s="160"/>
      <c r="J49" s="155"/>
      <c r="K49" s="64" t="s">
        <v>229</v>
      </c>
      <c r="L49" s="160">
        <f>I48*O49</f>
        <v>2363400</v>
      </c>
      <c r="M49" s="163">
        <f>I48*P49</f>
        <v>64221.455999999991</v>
      </c>
      <c r="N49" s="163">
        <f t="shared" si="1"/>
        <v>2427621.4559999998</v>
      </c>
      <c r="O49" s="171">
        <v>1500</v>
      </c>
      <c r="P49" s="171">
        <v>40.76</v>
      </c>
      <c r="Q49" s="163"/>
      <c r="R49" s="163"/>
      <c r="S49" s="162" t="s">
        <v>37</v>
      </c>
      <c r="T49" s="162" t="s">
        <v>265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3:44" s="9" customFormat="1" ht="37.5" x14ac:dyDescent="0.3">
      <c r="C50" s="155">
        <v>8</v>
      </c>
      <c r="D50" s="63" t="s">
        <v>284</v>
      </c>
      <c r="E50" s="155">
        <v>1975</v>
      </c>
      <c r="F50" s="155"/>
      <c r="G50" s="155" t="s">
        <v>34</v>
      </c>
      <c r="H50" s="155">
        <v>3</v>
      </c>
      <c r="I50" s="160">
        <v>2224</v>
      </c>
      <c r="J50" s="155">
        <v>1091.7</v>
      </c>
      <c r="K50" s="64" t="s">
        <v>42</v>
      </c>
      <c r="L50" s="160">
        <f>I50*O50</f>
        <v>345832</v>
      </c>
      <c r="M50" s="163">
        <f>I50*P50</f>
        <v>33293.279999999999</v>
      </c>
      <c r="N50" s="163">
        <f t="shared" si="1"/>
        <v>379125.28</v>
      </c>
      <c r="O50" s="171">
        <v>155.5</v>
      </c>
      <c r="P50" s="171">
        <v>14.97</v>
      </c>
      <c r="Q50" s="30"/>
      <c r="R50" s="163"/>
      <c r="S50" s="162" t="s">
        <v>37</v>
      </c>
      <c r="T50" s="162" t="s">
        <v>265</v>
      </c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3:44" s="9" customFormat="1" ht="37.5" x14ac:dyDescent="0.3">
      <c r="C51" s="155">
        <v>9</v>
      </c>
      <c r="D51" s="63" t="s">
        <v>285</v>
      </c>
      <c r="E51" s="155">
        <v>1976</v>
      </c>
      <c r="F51" s="155"/>
      <c r="G51" s="155" t="s">
        <v>34</v>
      </c>
      <c r="H51" s="155">
        <v>3</v>
      </c>
      <c r="I51" s="160">
        <v>2200.6</v>
      </c>
      <c r="J51" s="155">
        <v>1083.5</v>
      </c>
      <c r="K51" s="64" t="s">
        <v>42</v>
      </c>
      <c r="L51" s="160">
        <f>I51*O51</f>
        <v>342193.3</v>
      </c>
      <c r="M51" s="163">
        <f>I51*P51</f>
        <v>32942.982000000004</v>
      </c>
      <c r="N51" s="163">
        <f t="shared" si="1"/>
        <v>375136.28200000001</v>
      </c>
      <c r="O51" s="171">
        <v>155.5</v>
      </c>
      <c r="P51" s="171">
        <v>14.97</v>
      </c>
      <c r="Q51" s="163"/>
      <c r="R51" s="163"/>
      <c r="S51" s="162" t="s">
        <v>37</v>
      </c>
      <c r="T51" s="162" t="s">
        <v>265</v>
      </c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3:44" s="9" customFormat="1" ht="37.5" x14ac:dyDescent="0.3">
      <c r="C52" s="155">
        <v>10</v>
      </c>
      <c r="D52" s="63" t="s">
        <v>286</v>
      </c>
      <c r="E52" s="155">
        <v>1973</v>
      </c>
      <c r="F52" s="155"/>
      <c r="G52" s="155" t="s">
        <v>34</v>
      </c>
      <c r="H52" s="155">
        <v>2</v>
      </c>
      <c r="I52" s="160">
        <v>1814.8</v>
      </c>
      <c r="J52" s="155">
        <v>724.4</v>
      </c>
      <c r="K52" s="64" t="s">
        <v>42</v>
      </c>
      <c r="L52" s="160">
        <f>I52*O52</f>
        <v>290368</v>
      </c>
      <c r="M52" s="163">
        <f>I52*P52</f>
        <v>28710.135999999999</v>
      </c>
      <c r="N52" s="163">
        <f t="shared" si="1"/>
        <v>319078.136</v>
      </c>
      <c r="O52" s="171">
        <v>160</v>
      </c>
      <c r="P52" s="171">
        <v>15.82</v>
      </c>
      <c r="Q52" s="30"/>
      <c r="R52" s="163"/>
      <c r="S52" s="162" t="s">
        <v>37</v>
      </c>
      <c r="T52" s="162" t="s">
        <v>265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3:44" s="9" customFormat="1" ht="37.5" x14ac:dyDescent="0.3">
      <c r="C53" s="155">
        <v>11</v>
      </c>
      <c r="D53" s="63" t="s">
        <v>287</v>
      </c>
      <c r="E53" s="155">
        <v>1973</v>
      </c>
      <c r="F53" s="155"/>
      <c r="G53" s="155" t="s">
        <v>34</v>
      </c>
      <c r="H53" s="155">
        <v>2</v>
      </c>
      <c r="I53" s="160">
        <v>2483</v>
      </c>
      <c r="J53" s="155">
        <v>1012</v>
      </c>
      <c r="K53" s="64" t="s">
        <v>42</v>
      </c>
      <c r="L53" s="160">
        <f>I53*O53</f>
        <v>397280</v>
      </c>
      <c r="M53" s="163">
        <f>I53*P53</f>
        <v>39281.06</v>
      </c>
      <c r="N53" s="163">
        <f t="shared" si="1"/>
        <v>436561.06</v>
      </c>
      <c r="O53" s="171">
        <v>160</v>
      </c>
      <c r="P53" s="171">
        <v>15.82</v>
      </c>
      <c r="Q53" s="30"/>
      <c r="R53" s="163"/>
      <c r="S53" s="162" t="s">
        <v>37</v>
      </c>
      <c r="T53" s="162" t="s">
        <v>265</v>
      </c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3:44" s="9" customFormat="1" ht="37.5" x14ac:dyDescent="0.3">
      <c r="C54" s="155">
        <v>12</v>
      </c>
      <c r="D54" s="63" t="s">
        <v>288</v>
      </c>
      <c r="E54" s="155">
        <v>1952</v>
      </c>
      <c r="F54" s="155"/>
      <c r="G54" s="155" t="s">
        <v>34</v>
      </c>
      <c r="H54" s="155">
        <v>2</v>
      </c>
      <c r="I54" s="160">
        <v>578.29999999999995</v>
      </c>
      <c r="J54" s="155">
        <v>308.39999999999998</v>
      </c>
      <c r="K54" s="64" t="s">
        <v>45</v>
      </c>
      <c r="L54" s="160">
        <f>I54*O54</f>
        <v>268423.728</v>
      </c>
      <c r="M54" s="163">
        <f>I54*P54</f>
        <v>10791.078</v>
      </c>
      <c r="N54" s="163">
        <f t="shared" si="1"/>
        <v>279214.80599999998</v>
      </c>
      <c r="O54" s="171">
        <v>464.16</v>
      </c>
      <c r="P54" s="171">
        <v>18.66</v>
      </c>
      <c r="Q54" s="30"/>
      <c r="R54" s="163"/>
      <c r="S54" s="162" t="s">
        <v>37</v>
      </c>
      <c r="T54" s="162" t="s">
        <v>265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3:44" s="9" customFormat="1" ht="56.25" x14ac:dyDescent="0.3">
      <c r="C55" s="155"/>
      <c r="D55" s="63"/>
      <c r="E55" s="155"/>
      <c r="F55" s="155"/>
      <c r="G55" s="155"/>
      <c r="H55" s="155"/>
      <c r="I55" s="160"/>
      <c r="J55" s="155"/>
      <c r="K55" s="64" t="s">
        <v>35</v>
      </c>
      <c r="L55" s="160">
        <f>I54*O55</f>
        <v>33818.983999999997</v>
      </c>
      <c r="M55" s="163">
        <f>I54*P55</f>
        <v>8292.8220000000001</v>
      </c>
      <c r="N55" s="163">
        <f t="shared" si="1"/>
        <v>42111.805999999997</v>
      </c>
      <c r="O55" s="171">
        <v>58.48</v>
      </c>
      <c r="P55" s="171">
        <v>14.34</v>
      </c>
      <c r="Q55" s="30"/>
      <c r="R55" s="163"/>
      <c r="S55" s="162" t="s">
        <v>37</v>
      </c>
      <c r="T55" s="162" t="s">
        <v>265</v>
      </c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3:44" s="9" customFormat="1" ht="37.5" x14ac:dyDescent="0.3">
      <c r="C56" s="155"/>
      <c r="D56" s="63"/>
      <c r="E56" s="155"/>
      <c r="F56" s="155"/>
      <c r="G56" s="155"/>
      <c r="H56" s="155"/>
      <c r="I56" s="160"/>
      <c r="J56" s="155"/>
      <c r="K56" s="64" t="s">
        <v>53</v>
      </c>
      <c r="L56" s="160">
        <f>I54*O56</f>
        <v>21032.770999999997</v>
      </c>
      <c r="M56" s="163">
        <f>I54*P56</f>
        <v>8015.2379999999994</v>
      </c>
      <c r="N56" s="163">
        <f t="shared" si="1"/>
        <v>29048.008999999998</v>
      </c>
      <c r="O56" s="171">
        <v>36.369999999999997</v>
      </c>
      <c r="P56" s="171">
        <v>13.86</v>
      </c>
      <c r="Q56" s="30"/>
      <c r="R56" s="163"/>
      <c r="S56" s="162" t="s">
        <v>37</v>
      </c>
      <c r="T56" s="162" t="s">
        <v>265</v>
      </c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3:44" s="9" customFormat="1" x14ac:dyDescent="0.3">
      <c r="C57" s="155"/>
      <c r="D57" s="63"/>
      <c r="E57" s="155"/>
      <c r="F57" s="155"/>
      <c r="G57" s="155"/>
      <c r="H57" s="155"/>
      <c r="I57" s="160"/>
      <c r="J57" s="155"/>
      <c r="K57" s="64" t="s">
        <v>229</v>
      </c>
      <c r="L57" s="160">
        <f>I54*O57</f>
        <v>867449.99999999988</v>
      </c>
      <c r="M57" s="163">
        <f>I54*P57</f>
        <v>23571.507999999998</v>
      </c>
      <c r="N57" s="163">
        <f t="shared" si="1"/>
        <v>891021.50799999991</v>
      </c>
      <c r="O57" s="171">
        <v>1500</v>
      </c>
      <c r="P57" s="171">
        <v>40.76</v>
      </c>
      <c r="Q57" s="30"/>
      <c r="R57" s="163"/>
      <c r="S57" s="162" t="s">
        <v>37</v>
      </c>
      <c r="T57" s="162" t="s">
        <v>265</v>
      </c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3:44" s="9" customFormat="1" ht="37.5" x14ac:dyDescent="0.3">
      <c r="C58" s="155">
        <v>13</v>
      </c>
      <c r="D58" s="63" t="s">
        <v>289</v>
      </c>
      <c r="E58" s="155">
        <v>1956</v>
      </c>
      <c r="F58" s="155"/>
      <c r="G58" s="155" t="s">
        <v>63</v>
      </c>
      <c r="H58" s="155">
        <v>2</v>
      </c>
      <c r="I58" s="160">
        <v>565.21</v>
      </c>
      <c r="J58" s="155">
        <v>327.17</v>
      </c>
      <c r="K58" s="64" t="s">
        <v>42</v>
      </c>
      <c r="L58" s="160">
        <f>I58*O58</f>
        <v>98911.75</v>
      </c>
      <c r="M58" s="163">
        <f>I58*P58</f>
        <v>8969.8827000000001</v>
      </c>
      <c r="N58" s="163">
        <f t="shared" si="1"/>
        <v>107881.6327</v>
      </c>
      <c r="O58" s="171">
        <v>175</v>
      </c>
      <c r="P58" s="171">
        <v>15.87</v>
      </c>
      <c r="Q58" s="30"/>
      <c r="R58" s="163"/>
      <c r="S58" s="162" t="s">
        <v>37</v>
      </c>
      <c r="T58" s="162" t="s">
        <v>265</v>
      </c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3:44" s="9" customFormat="1" ht="37.5" x14ac:dyDescent="0.3">
      <c r="C59" s="155"/>
      <c r="D59" s="63"/>
      <c r="E59" s="155"/>
      <c r="F59" s="155"/>
      <c r="G59" s="155"/>
      <c r="H59" s="155"/>
      <c r="I59" s="160"/>
      <c r="J59" s="155"/>
      <c r="K59" s="64" t="s">
        <v>45</v>
      </c>
      <c r="L59" s="160">
        <f>I58*O59</f>
        <v>262347.87360000005</v>
      </c>
      <c r="M59" s="163">
        <f>I58*P59</f>
        <v>10546.818600000001</v>
      </c>
      <c r="N59" s="163">
        <f t="shared" si="1"/>
        <v>272894.69220000005</v>
      </c>
      <c r="O59" s="171">
        <v>464.16</v>
      </c>
      <c r="P59" s="171">
        <v>18.66</v>
      </c>
      <c r="Q59" s="30"/>
      <c r="R59" s="163"/>
      <c r="S59" s="162" t="s">
        <v>37</v>
      </c>
      <c r="T59" s="162" t="s">
        <v>265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3:44" s="9" customFormat="1" ht="56.25" x14ac:dyDescent="0.3">
      <c r="C60" s="155"/>
      <c r="D60" s="63"/>
      <c r="E60" s="155"/>
      <c r="F60" s="155"/>
      <c r="G60" s="155"/>
      <c r="H60" s="155"/>
      <c r="I60" s="160"/>
      <c r="J60" s="155"/>
      <c r="K60" s="64" t="s">
        <v>35</v>
      </c>
      <c r="L60" s="160">
        <f>I58*O60</f>
        <v>33053.480799999998</v>
      </c>
      <c r="M60" s="163">
        <f>I58*P60</f>
        <v>7539.9014000000006</v>
      </c>
      <c r="N60" s="163">
        <f t="shared" si="1"/>
        <v>40593.3822</v>
      </c>
      <c r="O60" s="171">
        <v>58.48</v>
      </c>
      <c r="P60" s="171">
        <v>13.34</v>
      </c>
      <c r="Q60" s="30"/>
      <c r="R60" s="163"/>
      <c r="S60" s="162" t="s">
        <v>37</v>
      </c>
      <c r="T60" s="162" t="s">
        <v>265</v>
      </c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3:44" s="9" customFormat="1" ht="37.5" x14ac:dyDescent="0.3">
      <c r="C61" s="155"/>
      <c r="D61" s="63"/>
      <c r="E61" s="155"/>
      <c r="F61" s="155"/>
      <c r="G61" s="155"/>
      <c r="H61" s="155"/>
      <c r="I61" s="160"/>
      <c r="J61" s="155"/>
      <c r="K61" s="64" t="s">
        <v>53</v>
      </c>
      <c r="L61" s="160">
        <f>I58*O61</f>
        <v>20556.687699999999</v>
      </c>
      <c r="M61" s="163">
        <f>I58*P61</f>
        <v>7833.8105999999998</v>
      </c>
      <c r="N61" s="163">
        <f t="shared" si="1"/>
        <v>28390.498299999999</v>
      </c>
      <c r="O61" s="171">
        <v>36.369999999999997</v>
      </c>
      <c r="P61" s="171">
        <v>13.86</v>
      </c>
      <c r="Q61" s="30"/>
      <c r="R61" s="163"/>
      <c r="S61" s="162" t="s">
        <v>37</v>
      </c>
      <c r="T61" s="162" t="s">
        <v>265</v>
      </c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3:44" s="9" customFormat="1" ht="37.5" x14ac:dyDescent="0.3">
      <c r="C62" s="155">
        <v>14</v>
      </c>
      <c r="D62" s="63" t="s">
        <v>290</v>
      </c>
      <c r="E62" s="155">
        <v>1959</v>
      </c>
      <c r="F62" s="155"/>
      <c r="G62" s="155" t="s">
        <v>63</v>
      </c>
      <c r="H62" s="155">
        <v>2</v>
      </c>
      <c r="I62" s="160">
        <v>576.29999999999995</v>
      </c>
      <c r="J62" s="155">
        <v>342.9</v>
      </c>
      <c r="K62" s="64" t="s">
        <v>45</v>
      </c>
      <c r="L62" s="160">
        <f>I62*O62</f>
        <v>267495.408</v>
      </c>
      <c r="M62" s="163">
        <f>I62*P62</f>
        <v>10753.758</v>
      </c>
      <c r="N62" s="163">
        <f t="shared" si="1"/>
        <v>278249.16599999997</v>
      </c>
      <c r="O62" s="171">
        <v>464.16</v>
      </c>
      <c r="P62" s="171">
        <v>18.66</v>
      </c>
      <c r="Q62" s="30"/>
      <c r="R62" s="163"/>
      <c r="S62" s="162" t="s">
        <v>37</v>
      </c>
      <c r="T62" s="162" t="s">
        <v>265</v>
      </c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3:44" s="9" customFormat="1" ht="56.25" x14ac:dyDescent="0.3">
      <c r="C63" s="155"/>
      <c r="D63" s="63"/>
      <c r="E63" s="155"/>
      <c r="F63" s="155"/>
      <c r="G63" s="155"/>
      <c r="H63" s="155"/>
      <c r="I63" s="160"/>
      <c r="J63" s="155"/>
      <c r="K63" s="64" t="s">
        <v>35</v>
      </c>
      <c r="L63" s="160">
        <f>I62*O63</f>
        <v>33702.023999999998</v>
      </c>
      <c r="M63" s="163">
        <f>I62*P63</f>
        <v>7687.8419999999996</v>
      </c>
      <c r="N63" s="163">
        <f t="shared" si="1"/>
        <v>41389.865999999995</v>
      </c>
      <c r="O63" s="171">
        <v>58.48</v>
      </c>
      <c r="P63" s="171">
        <v>13.34</v>
      </c>
      <c r="Q63" s="30"/>
      <c r="R63" s="163"/>
      <c r="S63" s="162" t="s">
        <v>37</v>
      </c>
      <c r="T63" s="162" t="s">
        <v>265</v>
      </c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3:44" s="9" customFormat="1" ht="37.5" x14ac:dyDescent="0.3">
      <c r="C64" s="155"/>
      <c r="D64" s="63"/>
      <c r="E64" s="155"/>
      <c r="F64" s="155"/>
      <c r="G64" s="155"/>
      <c r="H64" s="155"/>
      <c r="I64" s="160"/>
      <c r="J64" s="155"/>
      <c r="K64" s="64" t="s">
        <v>53</v>
      </c>
      <c r="L64" s="160">
        <f>I62*O64</f>
        <v>20960.030999999995</v>
      </c>
      <c r="M64" s="163">
        <f>I62*P64</f>
        <v>7664.79</v>
      </c>
      <c r="N64" s="163">
        <f t="shared" si="1"/>
        <v>28624.820999999996</v>
      </c>
      <c r="O64" s="171">
        <v>36.369999999999997</v>
      </c>
      <c r="P64" s="171">
        <v>13.3</v>
      </c>
      <c r="Q64" s="30"/>
      <c r="R64" s="163"/>
      <c r="S64" s="162" t="s">
        <v>37</v>
      </c>
      <c r="T64" s="162" t="s">
        <v>265</v>
      </c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3:44" s="9" customFormat="1" ht="37.5" x14ac:dyDescent="0.3">
      <c r="C65" s="155">
        <v>15</v>
      </c>
      <c r="D65" s="63" t="s">
        <v>291</v>
      </c>
      <c r="E65" s="155">
        <v>1959</v>
      </c>
      <c r="F65" s="155"/>
      <c r="G65" s="155" t="s">
        <v>63</v>
      </c>
      <c r="H65" s="155">
        <v>2</v>
      </c>
      <c r="I65" s="160">
        <v>583</v>
      </c>
      <c r="J65" s="155">
        <v>328.8</v>
      </c>
      <c r="K65" s="64" t="s">
        <v>45</v>
      </c>
      <c r="L65" s="160">
        <f>I65*O65</f>
        <v>270605.28000000003</v>
      </c>
      <c r="M65" s="163">
        <f>I65*P65</f>
        <v>10878.78</v>
      </c>
      <c r="N65" s="163">
        <f t="shared" si="1"/>
        <v>281484.06000000006</v>
      </c>
      <c r="O65" s="171">
        <v>464.16</v>
      </c>
      <c r="P65" s="171">
        <v>18.66</v>
      </c>
      <c r="Q65" s="30"/>
      <c r="R65" s="163"/>
      <c r="S65" s="162" t="s">
        <v>37</v>
      </c>
      <c r="T65" s="162" t="s">
        <v>265</v>
      </c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3:44" s="9" customFormat="1" ht="56.25" x14ac:dyDescent="0.3">
      <c r="C66" s="155"/>
      <c r="D66" s="63"/>
      <c r="E66" s="155"/>
      <c r="F66" s="155"/>
      <c r="G66" s="155"/>
      <c r="H66" s="155"/>
      <c r="I66" s="160"/>
      <c r="J66" s="155"/>
      <c r="K66" s="64" t="s">
        <v>35</v>
      </c>
      <c r="L66" s="160">
        <f>I65*O66</f>
        <v>34093.839999999997</v>
      </c>
      <c r="M66" s="163">
        <f>I65*P66</f>
        <v>7777.22</v>
      </c>
      <c r="N66" s="163">
        <f t="shared" si="1"/>
        <v>41871.06</v>
      </c>
      <c r="O66" s="171">
        <v>58.48</v>
      </c>
      <c r="P66" s="171">
        <v>13.34</v>
      </c>
      <c r="Q66" s="30"/>
      <c r="R66" s="163"/>
      <c r="S66" s="162" t="s">
        <v>37</v>
      </c>
      <c r="T66" s="162" t="s">
        <v>265</v>
      </c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3:44" s="9" customFormat="1" ht="37.5" x14ac:dyDescent="0.3">
      <c r="C67" s="155"/>
      <c r="D67" s="63"/>
      <c r="E67" s="155"/>
      <c r="F67" s="155"/>
      <c r="G67" s="155"/>
      <c r="H67" s="155"/>
      <c r="I67" s="160"/>
      <c r="J67" s="155"/>
      <c r="K67" s="64" t="s">
        <v>53</v>
      </c>
      <c r="L67" s="160">
        <f>I65*O67</f>
        <v>21203.71</v>
      </c>
      <c r="M67" s="163">
        <f>I65*P67</f>
        <v>7753.9000000000005</v>
      </c>
      <c r="N67" s="163">
        <f t="shared" si="1"/>
        <v>28957.61</v>
      </c>
      <c r="O67" s="171">
        <v>36.369999999999997</v>
      </c>
      <c r="P67" s="171">
        <v>13.3</v>
      </c>
      <c r="Q67" s="30"/>
      <c r="R67" s="163"/>
      <c r="S67" s="162" t="s">
        <v>37</v>
      </c>
      <c r="T67" s="162" t="s">
        <v>265</v>
      </c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3:44" s="9" customFormat="1" x14ac:dyDescent="0.3">
      <c r="C68" s="155"/>
      <c r="D68" s="63"/>
      <c r="E68" s="155"/>
      <c r="F68" s="155"/>
      <c r="G68" s="155"/>
      <c r="H68" s="155"/>
      <c r="I68" s="160"/>
      <c r="J68" s="155"/>
      <c r="K68" s="64" t="s">
        <v>229</v>
      </c>
      <c r="L68" s="160">
        <f>I65*O68</f>
        <v>874500</v>
      </c>
      <c r="M68" s="163">
        <f>I65*P68</f>
        <v>23448.26</v>
      </c>
      <c r="N68" s="163">
        <f t="shared" si="1"/>
        <v>897948.26</v>
      </c>
      <c r="O68" s="171">
        <v>1500</v>
      </c>
      <c r="P68" s="171">
        <v>40.22</v>
      </c>
      <c r="Q68" s="30"/>
      <c r="R68" s="163"/>
      <c r="S68" s="162" t="s">
        <v>37</v>
      </c>
      <c r="T68" s="162" t="s">
        <v>265</v>
      </c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3:44" s="9" customFormat="1" x14ac:dyDescent="0.3">
      <c r="C69" s="155">
        <v>16</v>
      </c>
      <c r="D69" s="63" t="s">
        <v>292</v>
      </c>
      <c r="E69" s="155">
        <v>1962</v>
      </c>
      <c r="F69" s="155"/>
      <c r="G69" s="155" t="s">
        <v>34</v>
      </c>
      <c r="H69" s="155">
        <v>2</v>
      </c>
      <c r="I69" s="160">
        <v>541.5</v>
      </c>
      <c r="J69" s="155">
        <v>293.2</v>
      </c>
      <c r="K69" s="64" t="s">
        <v>229</v>
      </c>
      <c r="L69" s="160">
        <f>I69*O69</f>
        <v>614873.25</v>
      </c>
      <c r="M69" s="163">
        <f>I69*P69</f>
        <v>22071.539999999997</v>
      </c>
      <c r="N69" s="163">
        <f t="shared" si="1"/>
        <v>636944.79</v>
      </c>
      <c r="O69" s="171">
        <v>1135.5</v>
      </c>
      <c r="P69" s="171">
        <v>40.76</v>
      </c>
      <c r="Q69" s="30"/>
      <c r="R69" s="163"/>
      <c r="S69" s="162" t="s">
        <v>37</v>
      </c>
      <c r="T69" s="162" t="s">
        <v>265</v>
      </c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3:44" s="9" customFormat="1" ht="37.5" x14ac:dyDescent="0.3">
      <c r="C70" s="155"/>
      <c r="D70" s="63"/>
      <c r="E70" s="155"/>
      <c r="F70" s="155"/>
      <c r="G70" s="155"/>
      <c r="H70" s="155"/>
      <c r="I70" s="160"/>
      <c r="J70" s="155"/>
      <c r="K70" s="64" t="s">
        <v>45</v>
      </c>
      <c r="L70" s="160">
        <f>I69*O70</f>
        <v>251342.64</v>
      </c>
      <c r="M70" s="163">
        <f>I69*P70</f>
        <v>10104.39</v>
      </c>
      <c r="N70" s="163">
        <f t="shared" si="1"/>
        <v>261447.03000000003</v>
      </c>
      <c r="O70" s="171">
        <v>464.16</v>
      </c>
      <c r="P70" s="171">
        <v>18.66</v>
      </c>
      <c r="Q70" s="30"/>
      <c r="R70" s="163"/>
      <c r="S70" s="162" t="s">
        <v>37</v>
      </c>
      <c r="T70" s="162" t="s">
        <v>265</v>
      </c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3:44" s="9" customFormat="1" ht="56.25" x14ac:dyDescent="0.3">
      <c r="C71" s="155"/>
      <c r="D71" s="63"/>
      <c r="E71" s="155"/>
      <c r="F71" s="155"/>
      <c r="G71" s="155"/>
      <c r="H71" s="155"/>
      <c r="I71" s="160"/>
      <c r="J71" s="155"/>
      <c r="K71" s="64" t="s">
        <v>35</v>
      </c>
      <c r="L71" s="160">
        <f>I69*O71</f>
        <v>31666.92</v>
      </c>
      <c r="M71" s="163">
        <f>I69*P71</f>
        <v>7765.11</v>
      </c>
      <c r="N71" s="163">
        <f t="shared" si="1"/>
        <v>39432.03</v>
      </c>
      <c r="O71" s="171">
        <v>58.48</v>
      </c>
      <c r="P71" s="171">
        <v>14.34</v>
      </c>
      <c r="Q71" s="30"/>
      <c r="R71" s="163"/>
      <c r="S71" s="162" t="s">
        <v>37</v>
      </c>
      <c r="T71" s="162" t="s">
        <v>265</v>
      </c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3:44" s="9" customFormat="1" ht="37.5" x14ac:dyDescent="0.3">
      <c r="C72" s="155"/>
      <c r="D72" s="63"/>
      <c r="E72" s="155"/>
      <c r="F72" s="155"/>
      <c r="G72" s="155"/>
      <c r="H72" s="155"/>
      <c r="I72" s="160"/>
      <c r="J72" s="155"/>
      <c r="K72" s="64" t="s">
        <v>53</v>
      </c>
      <c r="L72" s="160">
        <f>I69*O72</f>
        <v>19694.355</v>
      </c>
      <c r="M72" s="163">
        <f>I69*P72</f>
        <v>7505.19</v>
      </c>
      <c r="N72" s="163">
        <f t="shared" si="1"/>
        <v>27199.544999999998</v>
      </c>
      <c r="O72" s="171">
        <v>36.369999999999997</v>
      </c>
      <c r="P72" s="171">
        <v>13.86</v>
      </c>
      <c r="Q72" s="30"/>
      <c r="R72" s="163"/>
      <c r="S72" s="162" t="s">
        <v>37</v>
      </c>
      <c r="T72" s="162" t="s">
        <v>265</v>
      </c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3:44" s="9" customFormat="1" ht="37.5" x14ac:dyDescent="0.3">
      <c r="C73" s="155">
        <v>17</v>
      </c>
      <c r="D73" s="63" t="s">
        <v>293</v>
      </c>
      <c r="E73" s="155">
        <v>1959</v>
      </c>
      <c r="F73" s="155"/>
      <c r="G73" s="155" t="s">
        <v>34</v>
      </c>
      <c r="H73" s="155">
        <v>2</v>
      </c>
      <c r="I73" s="160">
        <v>543</v>
      </c>
      <c r="J73" s="155">
        <v>304</v>
      </c>
      <c r="K73" s="64" t="s">
        <v>45</v>
      </c>
      <c r="L73" s="160">
        <f>I73*O73</f>
        <v>252038.88</v>
      </c>
      <c r="M73" s="163">
        <f>I73*P73</f>
        <v>10132.379999999999</v>
      </c>
      <c r="N73" s="163">
        <f t="shared" si="1"/>
        <v>262171.26</v>
      </c>
      <c r="O73" s="171">
        <v>464.16</v>
      </c>
      <c r="P73" s="171">
        <v>18.66</v>
      </c>
      <c r="Q73" s="30"/>
      <c r="R73" s="163"/>
      <c r="S73" s="162" t="s">
        <v>37</v>
      </c>
      <c r="T73" s="162" t="s">
        <v>265</v>
      </c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3:44" s="9" customFormat="1" ht="56.25" x14ac:dyDescent="0.3">
      <c r="C74" s="155"/>
      <c r="D74" s="63"/>
      <c r="E74" s="155"/>
      <c r="F74" s="155"/>
      <c r="G74" s="155"/>
      <c r="H74" s="155"/>
      <c r="I74" s="160"/>
      <c r="J74" s="155"/>
      <c r="K74" s="64" t="s">
        <v>35</v>
      </c>
      <c r="L74" s="160">
        <f>I73*O74</f>
        <v>31754.639999999999</v>
      </c>
      <c r="M74" s="163">
        <f>I73*P74</f>
        <v>7786.62</v>
      </c>
      <c r="N74" s="163">
        <f t="shared" si="1"/>
        <v>39541.26</v>
      </c>
      <c r="O74" s="171">
        <v>58.48</v>
      </c>
      <c r="P74" s="171">
        <v>14.34</v>
      </c>
      <c r="Q74" s="30"/>
      <c r="R74" s="163"/>
      <c r="S74" s="162" t="s">
        <v>37</v>
      </c>
      <c r="T74" s="162" t="s">
        <v>265</v>
      </c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3:44" s="9" customFormat="1" ht="37.5" x14ac:dyDescent="0.3">
      <c r="C75" s="155"/>
      <c r="D75" s="63"/>
      <c r="E75" s="155"/>
      <c r="F75" s="155"/>
      <c r="G75" s="155"/>
      <c r="H75" s="155"/>
      <c r="I75" s="160"/>
      <c r="J75" s="155"/>
      <c r="K75" s="64" t="s">
        <v>53</v>
      </c>
      <c r="L75" s="160">
        <f>I73*O75</f>
        <v>19748.91</v>
      </c>
      <c r="M75" s="163">
        <f>I73*P75</f>
        <v>7525.98</v>
      </c>
      <c r="N75" s="163">
        <f t="shared" si="1"/>
        <v>27274.89</v>
      </c>
      <c r="O75" s="171">
        <v>36.369999999999997</v>
      </c>
      <c r="P75" s="171">
        <v>13.86</v>
      </c>
      <c r="Q75" s="30"/>
      <c r="R75" s="163"/>
      <c r="S75" s="162" t="s">
        <v>37</v>
      </c>
      <c r="T75" s="162" t="s">
        <v>265</v>
      </c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3:44" s="66" customFormat="1" x14ac:dyDescent="0.3">
      <c r="C76" s="32"/>
      <c r="D76" s="62" t="s">
        <v>68</v>
      </c>
      <c r="E76" s="32"/>
      <c r="F76" s="32"/>
      <c r="G76" s="32"/>
      <c r="H76" s="32"/>
      <c r="I76" s="26"/>
      <c r="J76" s="32"/>
      <c r="K76" s="27"/>
      <c r="L76" s="26">
        <f>SUM(L77:L80)</f>
        <v>4067189</v>
      </c>
      <c r="M76" s="30">
        <f>SUM(M77:M80)</f>
        <v>394238.57</v>
      </c>
      <c r="N76" s="30">
        <f>SUM(N77:N80)</f>
        <v>4461427.5699999994</v>
      </c>
      <c r="O76" s="30"/>
      <c r="P76" s="171"/>
      <c r="Q76" s="30"/>
      <c r="R76" s="30"/>
      <c r="S76" s="30"/>
      <c r="T76" s="47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</row>
    <row r="77" spans="3:44" s="9" customFormat="1" ht="37.5" x14ac:dyDescent="0.3">
      <c r="C77" s="155">
        <v>1</v>
      </c>
      <c r="D77" s="63" t="s">
        <v>294</v>
      </c>
      <c r="E77" s="155">
        <v>1976</v>
      </c>
      <c r="F77" s="155"/>
      <c r="G77" s="155" t="s">
        <v>34</v>
      </c>
      <c r="H77" s="155">
        <v>5</v>
      </c>
      <c r="I77" s="160">
        <v>6821</v>
      </c>
      <c r="J77" s="155">
        <v>3331.5</v>
      </c>
      <c r="K77" s="64" t="s">
        <v>42</v>
      </c>
      <c r="L77" s="160">
        <f>I77*O77</f>
        <v>1091360</v>
      </c>
      <c r="M77" s="163">
        <f>I77*P77</f>
        <v>106134.76000000001</v>
      </c>
      <c r="N77" s="163">
        <f>L77+M77</f>
        <v>1197494.76</v>
      </c>
      <c r="O77" s="171">
        <v>160</v>
      </c>
      <c r="P77" s="171">
        <v>15.56</v>
      </c>
      <c r="Q77" s="30"/>
      <c r="R77" s="163"/>
      <c r="S77" s="162" t="s">
        <v>37</v>
      </c>
      <c r="T77" s="162" t="s">
        <v>265</v>
      </c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3:44" s="9" customFormat="1" ht="37.5" x14ac:dyDescent="0.3">
      <c r="C78" s="155">
        <v>2</v>
      </c>
      <c r="D78" s="63" t="s">
        <v>295</v>
      </c>
      <c r="E78" s="155">
        <v>1981</v>
      </c>
      <c r="F78" s="155"/>
      <c r="G78" s="155" t="s">
        <v>34</v>
      </c>
      <c r="H78" s="155">
        <v>5</v>
      </c>
      <c r="I78" s="160">
        <v>6850</v>
      </c>
      <c r="J78" s="155">
        <v>3362.4</v>
      </c>
      <c r="K78" s="64" t="s">
        <v>42</v>
      </c>
      <c r="L78" s="160">
        <f>I78*O78</f>
        <v>1096000</v>
      </c>
      <c r="M78" s="163">
        <f>I78*P78</f>
        <v>106586</v>
      </c>
      <c r="N78" s="163">
        <f>L78+M78</f>
        <v>1202586</v>
      </c>
      <c r="O78" s="171">
        <v>160</v>
      </c>
      <c r="P78" s="171">
        <v>15.56</v>
      </c>
      <c r="Q78" s="30"/>
      <c r="R78" s="163"/>
      <c r="S78" s="162" t="s">
        <v>37</v>
      </c>
      <c r="T78" s="162" t="s">
        <v>265</v>
      </c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3:44" s="9" customFormat="1" ht="37.5" x14ac:dyDescent="0.3">
      <c r="C79" s="155">
        <v>3</v>
      </c>
      <c r="D79" s="63" t="s">
        <v>296</v>
      </c>
      <c r="E79" s="155">
        <v>1986</v>
      </c>
      <c r="F79" s="155"/>
      <c r="G79" s="155" t="s">
        <v>34</v>
      </c>
      <c r="H79" s="155">
        <v>5</v>
      </c>
      <c r="I79" s="160">
        <v>10515.4</v>
      </c>
      <c r="J79" s="155">
        <v>6084.4</v>
      </c>
      <c r="K79" s="64" t="s">
        <v>42</v>
      </c>
      <c r="L79" s="160">
        <f>I79*O79</f>
        <v>1682464</v>
      </c>
      <c r="M79" s="163">
        <f>I79*P79</f>
        <v>163619.62400000001</v>
      </c>
      <c r="N79" s="163">
        <f>L79+M79</f>
        <v>1846083.6240000001</v>
      </c>
      <c r="O79" s="171">
        <v>160</v>
      </c>
      <c r="P79" s="171">
        <v>15.56</v>
      </c>
      <c r="Q79" s="30"/>
      <c r="R79" s="163"/>
      <c r="S79" s="162" t="s">
        <v>37</v>
      </c>
      <c r="T79" s="162" t="s">
        <v>265</v>
      </c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3:44" s="9" customFormat="1" ht="37.5" x14ac:dyDescent="0.3">
      <c r="C80" s="155">
        <v>4</v>
      </c>
      <c r="D80" s="63" t="s">
        <v>297</v>
      </c>
      <c r="E80" s="155">
        <v>1977</v>
      </c>
      <c r="F80" s="155"/>
      <c r="G80" s="155" t="s">
        <v>63</v>
      </c>
      <c r="H80" s="155">
        <v>1</v>
      </c>
      <c r="I80" s="160">
        <v>1127.8</v>
      </c>
      <c r="J80" s="155">
        <v>525.29999999999995</v>
      </c>
      <c r="K80" s="64" t="s">
        <v>42</v>
      </c>
      <c r="L80" s="160">
        <f>I80*O80</f>
        <v>197365</v>
      </c>
      <c r="M80" s="163">
        <f>I80*P80</f>
        <v>17898.185999999998</v>
      </c>
      <c r="N80" s="163">
        <f>L80+M80</f>
        <v>215263.18599999999</v>
      </c>
      <c r="O80" s="171">
        <v>175</v>
      </c>
      <c r="P80" s="171">
        <v>15.87</v>
      </c>
      <c r="Q80" s="30"/>
      <c r="R80" s="163"/>
      <c r="S80" s="162" t="s">
        <v>37</v>
      </c>
      <c r="T80" s="162" t="s">
        <v>265</v>
      </c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3:44" s="66" customFormat="1" x14ac:dyDescent="0.3">
      <c r="C81" s="32"/>
      <c r="D81" s="62" t="s">
        <v>74</v>
      </c>
      <c r="E81" s="32"/>
      <c r="F81" s="32"/>
      <c r="G81" s="32"/>
      <c r="H81" s="32"/>
      <c r="I81" s="26"/>
      <c r="J81" s="32"/>
      <c r="K81" s="27"/>
      <c r="L81" s="26">
        <f>SUM(L82:L88)</f>
        <v>19065033.841000002</v>
      </c>
      <c r="M81" s="30">
        <f>SUM(M82:M88)</f>
        <v>487203.99399999995</v>
      </c>
      <c r="N81" s="30">
        <f>SUM(N82:N88)</f>
        <v>19552237.835000001</v>
      </c>
      <c r="O81" s="30"/>
      <c r="P81" s="171"/>
      <c r="Q81" s="30"/>
      <c r="R81" s="163"/>
      <c r="S81" s="163"/>
      <c r="T81" s="47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</row>
    <row r="82" spans="3:44" s="9" customFormat="1" ht="37.5" x14ac:dyDescent="0.3">
      <c r="C82" s="155">
        <v>1</v>
      </c>
      <c r="D82" s="63" t="s">
        <v>298</v>
      </c>
      <c r="E82" s="155">
        <v>1965</v>
      </c>
      <c r="F82" s="155"/>
      <c r="G82" s="155" t="s">
        <v>34</v>
      </c>
      <c r="H82" s="155">
        <v>3</v>
      </c>
      <c r="I82" s="160">
        <v>2945</v>
      </c>
      <c r="J82" s="155">
        <v>1460.9</v>
      </c>
      <c r="K82" s="64" t="s">
        <v>48</v>
      </c>
      <c r="L82" s="160">
        <f>I82*O82</f>
        <v>3187079</v>
      </c>
      <c r="M82" s="163">
        <f>I82*P82</f>
        <v>68206.2</v>
      </c>
      <c r="N82" s="163">
        <f t="shared" ref="N82:N88" si="2">L82+M82</f>
        <v>3255285.2</v>
      </c>
      <c r="O82" s="171">
        <v>1082.2</v>
      </c>
      <c r="P82" s="171">
        <v>23.16</v>
      </c>
      <c r="Q82" s="30"/>
      <c r="R82" s="163"/>
      <c r="S82" s="162" t="s">
        <v>37</v>
      </c>
      <c r="T82" s="162" t="s">
        <v>265</v>
      </c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3:44" s="9" customFormat="1" ht="37.5" x14ac:dyDescent="0.3">
      <c r="C83" s="155">
        <v>2</v>
      </c>
      <c r="D83" s="63" t="s">
        <v>299</v>
      </c>
      <c r="E83" s="155">
        <v>1965</v>
      </c>
      <c r="F83" s="155"/>
      <c r="G83" s="155" t="s">
        <v>34</v>
      </c>
      <c r="H83" s="155">
        <v>3</v>
      </c>
      <c r="I83" s="160">
        <v>2927.4</v>
      </c>
      <c r="J83" s="155">
        <v>1438.8</v>
      </c>
      <c r="K83" s="64" t="s">
        <v>229</v>
      </c>
      <c r="L83" s="160">
        <f>I83*O83</f>
        <v>3168032.2800000003</v>
      </c>
      <c r="M83" s="163">
        <f>I83*P83</f>
        <v>67798.584000000003</v>
      </c>
      <c r="N83" s="163">
        <f t="shared" si="2"/>
        <v>3235830.8640000001</v>
      </c>
      <c r="O83" s="171">
        <v>1082.2</v>
      </c>
      <c r="P83" s="171">
        <v>23.16</v>
      </c>
      <c r="Q83" s="30"/>
      <c r="R83" s="163"/>
      <c r="S83" s="162" t="s">
        <v>37</v>
      </c>
      <c r="T83" s="162" t="s">
        <v>265</v>
      </c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3:44" s="9" customFormat="1" ht="37.5" x14ac:dyDescent="0.3">
      <c r="C84" s="155">
        <v>3</v>
      </c>
      <c r="D84" s="63" t="s">
        <v>300</v>
      </c>
      <c r="E84" s="155">
        <v>1972</v>
      </c>
      <c r="F84" s="155"/>
      <c r="G84" s="155" t="s">
        <v>34</v>
      </c>
      <c r="H84" s="155">
        <v>4</v>
      </c>
      <c r="I84" s="160">
        <v>3552.7</v>
      </c>
      <c r="J84" s="155">
        <v>1982.8</v>
      </c>
      <c r="K84" s="64" t="s">
        <v>42</v>
      </c>
      <c r="L84" s="160">
        <f>I84*O84</f>
        <v>552444.85</v>
      </c>
      <c r="M84" s="163">
        <f>I84*P84</f>
        <v>53183.919000000002</v>
      </c>
      <c r="N84" s="163">
        <f t="shared" si="2"/>
        <v>605628.76899999997</v>
      </c>
      <c r="O84" s="171">
        <v>155.5</v>
      </c>
      <c r="P84" s="171">
        <v>14.97</v>
      </c>
      <c r="Q84" s="30"/>
      <c r="R84" s="163"/>
      <c r="S84" s="162" t="s">
        <v>37</v>
      </c>
      <c r="T84" s="162" t="s">
        <v>265</v>
      </c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3:44" s="9" customFormat="1" ht="37.5" x14ac:dyDescent="0.3">
      <c r="C85" s="155"/>
      <c r="D85" s="63"/>
      <c r="E85" s="155"/>
      <c r="F85" s="155"/>
      <c r="G85" s="155"/>
      <c r="H85" s="155"/>
      <c r="I85" s="160"/>
      <c r="J85" s="155"/>
      <c r="K85" s="64" t="s">
        <v>53</v>
      </c>
      <c r="L85" s="160">
        <f>I84*O85</f>
        <v>126227.431</v>
      </c>
      <c r="M85" s="163">
        <f>I84*P85</f>
        <v>40536.307000000001</v>
      </c>
      <c r="N85" s="163">
        <f>L85+M85</f>
        <v>166763.73800000001</v>
      </c>
      <c r="O85" s="171">
        <v>35.53</v>
      </c>
      <c r="P85" s="171">
        <v>11.41</v>
      </c>
      <c r="Q85" s="30"/>
      <c r="R85" s="163"/>
      <c r="S85" s="162" t="s">
        <v>37</v>
      </c>
      <c r="T85" s="162" t="s">
        <v>265</v>
      </c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3:44" s="9" customFormat="1" ht="37.5" x14ac:dyDescent="0.3">
      <c r="C86" s="155">
        <v>4</v>
      </c>
      <c r="D86" s="63" t="s">
        <v>301</v>
      </c>
      <c r="E86" s="155">
        <v>1974</v>
      </c>
      <c r="F86" s="155"/>
      <c r="G86" s="155" t="s">
        <v>34</v>
      </c>
      <c r="H86" s="155">
        <v>4</v>
      </c>
      <c r="I86" s="160">
        <v>2844.1</v>
      </c>
      <c r="J86" s="155">
        <v>1597.2</v>
      </c>
      <c r="K86" s="64" t="s">
        <v>229</v>
      </c>
      <c r="L86" s="160">
        <f>I86*O86</f>
        <v>3077885.02</v>
      </c>
      <c r="M86" s="163">
        <f>I86*P86</f>
        <v>65869.356</v>
      </c>
      <c r="N86" s="163">
        <f t="shared" si="2"/>
        <v>3143754.3760000002</v>
      </c>
      <c r="O86" s="171">
        <v>1082.2</v>
      </c>
      <c r="P86" s="171">
        <v>23.16</v>
      </c>
      <c r="Q86" s="163"/>
      <c r="R86" s="163"/>
      <c r="S86" s="162" t="s">
        <v>37</v>
      </c>
      <c r="T86" s="162" t="s">
        <v>265</v>
      </c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3:44" s="9" customFormat="1" x14ac:dyDescent="0.3">
      <c r="C87" s="155">
        <v>5</v>
      </c>
      <c r="D87" s="63" t="s">
        <v>302</v>
      </c>
      <c r="E87" s="155">
        <v>1985</v>
      </c>
      <c r="F87" s="155"/>
      <c r="G87" s="155" t="s">
        <v>34</v>
      </c>
      <c r="H87" s="155">
        <v>5</v>
      </c>
      <c r="I87" s="160">
        <v>5705.3</v>
      </c>
      <c r="J87" s="155">
        <v>3457.9</v>
      </c>
      <c r="K87" s="64" t="s">
        <v>229</v>
      </c>
      <c r="L87" s="160">
        <f>I87*O87</f>
        <v>6174275.6600000001</v>
      </c>
      <c r="M87" s="163">
        <f>I87*P87</f>
        <v>132134.74799999999</v>
      </c>
      <c r="N87" s="163">
        <f t="shared" si="2"/>
        <v>6306410.4079999998</v>
      </c>
      <c r="O87" s="171">
        <v>1082.2</v>
      </c>
      <c r="P87" s="171">
        <v>23.16</v>
      </c>
      <c r="Q87" s="30"/>
      <c r="R87" s="163"/>
      <c r="S87" s="162" t="s">
        <v>37</v>
      </c>
      <c r="T87" s="162" t="s">
        <v>265</v>
      </c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3:44" s="9" customFormat="1" x14ac:dyDescent="0.3">
      <c r="C88" s="155">
        <v>6</v>
      </c>
      <c r="D88" s="63" t="s">
        <v>303</v>
      </c>
      <c r="E88" s="155">
        <v>1991</v>
      </c>
      <c r="F88" s="155"/>
      <c r="G88" s="155" t="s">
        <v>34</v>
      </c>
      <c r="H88" s="155">
        <v>4</v>
      </c>
      <c r="I88" s="160">
        <v>2568</v>
      </c>
      <c r="J88" s="155">
        <v>1399.6</v>
      </c>
      <c r="K88" s="64" t="s">
        <v>229</v>
      </c>
      <c r="L88" s="160">
        <f>I88*O88</f>
        <v>2779089.6</v>
      </c>
      <c r="M88" s="163">
        <f>I88*P88</f>
        <v>59474.879999999997</v>
      </c>
      <c r="N88" s="163">
        <f t="shared" si="2"/>
        <v>2838564.48</v>
      </c>
      <c r="O88" s="171">
        <v>1082.2</v>
      </c>
      <c r="P88" s="171">
        <v>23.16</v>
      </c>
      <c r="Q88" s="30"/>
      <c r="R88" s="163"/>
      <c r="S88" s="162" t="s">
        <v>37</v>
      </c>
      <c r="T88" s="162" t="s">
        <v>265</v>
      </c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3:44" s="66" customFormat="1" x14ac:dyDescent="0.3">
      <c r="C89" s="32"/>
      <c r="D89" s="62" t="s">
        <v>76</v>
      </c>
      <c r="E89" s="32"/>
      <c r="F89" s="32"/>
      <c r="G89" s="32"/>
      <c r="H89" s="32"/>
      <c r="I89" s="26"/>
      <c r="J89" s="32"/>
      <c r="K89" s="27"/>
      <c r="L89" s="26">
        <f>SUM(L90:L134)</f>
        <v>43783755.683200002</v>
      </c>
      <c r="M89" s="30">
        <f>SUM(M90:M134)</f>
        <v>1793260.8593999997</v>
      </c>
      <c r="N89" s="30">
        <f>SUM(N90:N134)</f>
        <v>45577016.542600006</v>
      </c>
      <c r="O89" s="30"/>
      <c r="P89" s="171"/>
      <c r="Q89" s="30"/>
      <c r="R89" s="30"/>
      <c r="S89" s="30"/>
      <c r="T89" s="47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</row>
    <row r="90" spans="3:44" s="9" customFormat="1" ht="37.5" x14ac:dyDescent="0.3">
      <c r="C90" s="155">
        <v>1</v>
      </c>
      <c r="D90" s="63" t="s">
        <v>304</v>
      </c>
      <c r="E90" s="155">
        <v>1959</v>
      </c>
      <c r="F90" s="155"/>
      <c r="G90" s="155" t="s">
        <v>63</v>
      </c>
      <c r="H90" s="155">
        <v>1</v>
      </c>
      <c r="I90" s="160">
        <v>998.9</v>
      </c>
      <c r="J90" s="155">
        <v>370.4</v>
      </c>
      <c r="K90" s="64" t="s">
        <v>42</v>
      </c>
      <c r="L90" s="160">
        <f t="shared" ref="L90:L98" si="3">I90*O90</f>
        <v>129857</v>
      </c>
      <c r="M90" s="163">
        <f t="shared" ref="M90:M95" si="4">I90*P90</f>
        <v>15842.553999999998</v>
      </c>
      <c r="N90" s="163">
        <f t="shared" ref="N90:N134" si="5">L90+M90</f>
        <v>145699.554</v>
      </c>
      <c r="O90" s="171">
        <v>130</v>
      </c>
      <c r="P90" s="171">
        <v>15.86</v>
      </c>
      <c r="Q90" s="30"/>
      <c r="R90" s="163"/>
      <c r="S90" s="162" t="s">
        <v>37</v>
      </c>
      <c r="T90" s="162" t="s">
        <v>265</v>
      </c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3:44" s="9" customFormat="1" ht="37.5" x14ac:dyDescent="0.3">
      <c r="C91" s="155">
        <v>2</v>
      </c>
      <c r="D91" s="63" t="s">
        <v>305</v>
      </c>
      <c r="E91" s="155">
        <v>1987</v>
      </c>
      <c r="F91" s="155"/>
      <c r="G91" s="155" t="s">
        <v>34</v>
      </c>
      <c r="H91" s="155">
        <v>3</v>
      </c>
      <c r="I91" s="160">
        <v>1786.1</v>
      </c>
      <c r="J91" s="155">
        <v>883.8</v>
      </c>
      <c r="K91" s="64" t="s">
        <v>42</v>
      </c>
      <c r="L91" s="160">
        <f t="shared" si="3"/>
        <v>288848.092</v>
      </c>
      <c r="M91" s="163">
        <f t="shared" si="4"/>
        <v>27809.576999999997</v>
      </c>
      <c r="N91" s="163">
        <f t="shared" si="5"/>
        <v>316657.66899999999</v>
      </c>
      <c r="O91" s="171">
        <v>161.72</v>
      </c>
      <c r="P91" s="171">
        <v>15.57</v>
      </c>
      <c r="Q91" s="30"/>
      <c r="R91" s="163"/>
      <c r="S91" s="162" t="s">
        <v>37</v>
      </c>
      <c r="T91" s="162" t="s">
        <v>265</v>
      </c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3:44" s="9" customFormat="1" ht="37.5" x14ac:dyDescent="0.3">
      <c r="C92" s="155">
        <v>3</v>
      </c>
      <c r="D92" s="63" t="s">
        <v>306</v>
      </c>
      <c r="E92" s="155">
        <v>1987</v>
      </c>
      <c r="F92" s="155"/>
      <c r="G92" s="155" t="s">
        <v>34</v>
      </c>
      <c r="H92" s="155">
        <v>3</v>
      </c>
      <c r="I92" s="160">
        <v>1716.8</v>
      </c>
      <c r="J92" s="155">
        <v>892.5</v>
      </c>
      <c r="K92" s="64" t="s">
        <v>42</v>
      </c>
      <c r="L92" s="160">
        <f t="shared" si="3"/>
        <v>277640.89600000001</v>
      </c>
      <c r="M92" s="163">
        <f t="shared" si="4"/>
        <v>26730.576000000001</v>
      </c>
      <c r="N92" s="163">
        <f t="shared" si="5"/>
        <v>304371.47200000001</v>
      </c>
      <c r="O92" s="171">
        <v>161.72</v>
      </c>
      <c r="P92" s="171">
        <v>15.57</v>
      </c>
      <c r="Q92" s="30"/>
      <c r="R92" s="163"/>
      <c r="S92" s="162" t="s">
        <v>37</v>
      </c>
      <c r="T92" s="162" t="s">
        <v>265</v>
      </c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3:44" s="9" customFormat="1" ht="37.5" x14ac:dyDescent="0.3">
      <c r="C93" s="155">
        <v>4</v>
      </c>
      <c r="D93" s="63" t="s">
        <v>307</v>
      </c>
      <c r="E93" s="155">
        <v>1990</v>
      </c>
      <c r="F93" s="155"/>
      <c r="G93" s="155" t="s">
        <v>34</v>
      </c>
      <c r="H93" s="155">
        <v>3</v>
      </c>
      <c r="I93" s="160">
        <v>2556.9</v>
      </c>
      <c r="J93" s="155">
        <v>1212.5</v>
      </c>
      <c r="K93" s="64" t="s">
        <v>42</v>
      </c>
      <c r="L93" s="160">
        <f t="shared" si="3"/>
        <v>413501.86800000002</v>
      </c>
      <c r="M93" s="163">
        <f t="shared" si="4"/>
        <v>39810.933000000005</v>
      </c>
      <c r="N93" s="163">
        <f t="shared" si="5"/>
        <v>453312.80100000004</v>
      </c>
      <c r="O93" s="171">
        <v>161.72</v>
      </c>
      <c r="P93" s="171">
        <v>15.57</v>
      </c>
      <c r="Q93" s="30"/>
      <c r="R93" s="163"/>
      <c r="S93" s="162" t="s">
        <v>37</v>
      </c>
      <c r="T93" s="162" t="s">
        <v>265</v>
      </c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3:44" s="9" customFormat="1" ht="37.5" x14ac:dyDescent="0.3">
      <c r="C94" s="155">
        <v>5</v>
      </c>
      <c r="D94" s="63" t="s">
        <v>308</v>
      </c>
      <c r="E94" s="155">
        <v>1987</v>
      </c>
      <c r="F94" s="155"/>
      <c r="G94" s="155" t="s">
        <v>34</v>
      </c>
      <c r="H94" s="155">
        <v>3</v>
      </c>
      <c r="I94" s="160">
        <v>2504.1999999999998</v>
      </c>
      <c r="J94" s="155">
        <v>1180.5999999999999</v>
      </c>
      <c r="K94" s="64" t="s">
        <v>42</v>
      </c>
      <c r="L94" s="160">
        <f t="shared" si="3"/>
        <v>404979.22399999999</v>
      </c>
      <c r="M94" s="163">
        <f t="shared" si="4"/>
        <v>38990.394</v>
      </c>
      <c r="N94" s="163">
        <f t="shared" si="5"/>
        <v>443969.61800000002</v>
      </c>
      <c r="O94" s="171">
        <v>161.72</v>
      </c>
      <c r="P94" s="171">
        <v>15.57</v>
      </c>
      <c r="Q94" s="30"/>
      <c r="R94" s="163"/>
      <c r="S94" s="162" t="s">
        <v>37</v>
      </c>
      <c r="T94" s="162" t="s">
        <v>265</v>
      </c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3:44" s="9" customFormat="1" x14ac:dyDescent="0.3">
      <c r="C95" s="155">
        <v>6</v>
      </c>
      <c r="D95" s="63" t="s">
        <v>309</v>
      </c>
      <c r="E95" s="155">
        <v>1961</v>
      </c>
      <c r="F95" s="155"/>
      <c r="G95" s="155" t="s">
        <v>63</v>
      </c>
      <c r="H95" s="155">
        <v>1</v>
      </c>
      <c r="I95" s="160">
        <v>1026.4000000000001</v>
      </c>
      <c r="J95" s="155">
        <v>593</v>
      </c>
      <c r="K95" s="64" t="s">
        <v>229</v>
      </c>
      <c r="L95" s="160">
        <f t="shared" si="3"/>
        <v>1539600.0000000002</v>
      </c>
      <c r="M95" s="163">
        <f t="shared" si="4"/>
        <v>36457.72800000001</v>
      </c>
      <c r="N95" s="163">
        <f t="shared" si="5"/>
        <v>1576057.7280000004</v>
      </c>
      <c r="O95" s="171">
        <v>1500</v>
      </c>
      <c r="P95" s="171">
        <v>35.520000000000003</v>
      </c>
      <c r="Q95" s="163"/>
      <c r="R95" s="163"/>
      <c r="S95" s="162" t="s">
        <v>37</v>
      </c>
      <c r="T95" s="162" t="s">
        <v>265</v>
      </c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3:44" s="9" customFormat="1" ht="37.5" x14ac:dyDescent="0.3">
      <c r="C96" s="155">
        <v>7</v>
      </c>
      <c r="D96" s="63" t="s">
        <v>80</v>
      </c>
      <c r="E96" s="155">
        <v>1987</v>
      </c>
      <c r="F96" s="155"/>
      <c r="G96" s="155" t="s">
        <v>63</v>
      </c>
      <c r="H96" s="155">
        <v>2</v>
      </c>
      <c r="I96" s="160">
        <v>1301.9000000000001</v>
      </c>
      <c r="J96" s="155">
        <v>738.2</v>
      </c>
      <c r="K96" s="64" t="s">
        <v>42</v>
      </c>
      <c r="L96" s="160">
        <f t="shared" si="3"/>
        <v>227832.50000000003</v>
      </c>
      <c r="M96" s="163">
        <f>I96*O96</f>
        <v>227832.50000000003</v>
      </c>
      <c r="N96" s="163">
        <f t="shared" si="5"/>
        <v>455665.00000000006</v>
      </c>
      <c r="O96" s="171">
        <v>175</v>
      </c>
      <c r="P96" s="171">
        <v>15.87</v>
      </c>
      <c r="Q96" s="30"/>
      <c r="R96" s="163"/>
      <c r="S96" s="162" t="s">
        <v>37</v>
      </c>
      <c r="T96" s="162" t="s">
        <v>265</v>
      </c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3:44" s="9" customFormat="1" ht="37.5" x14ac:dyDescent="0.3">
      <c r="C97" s="155">
        <v>8</v>
      </c>
      <c r="D97" s="63" t="s">
        <v>310</v>
      </c>
      <c r="E97" s="155">
        <v>1979</v>
      </c>
      <c r="F97" s="155"/>
      <c r="G97" s="155" t="s">
        <v>34</v>
      </c>
      <c r="H97" s="155">
        <v>2</v>
      </c>
      <c r="I97" s="160">
        <v>2057</v>
      </c>
      <c r="J97" s="155">
        <v>834</v>
      </c>
      <c r="K97" s="64" t="s">
        <v>45</v>
      </c>
      <c r="L97" s="160">
        <f t="shared" si="3"/>
        <v>954777.12</v>
      </c>
      <c r="M97" s="163">
        <f>I97*P97</f>
        <v>38383.620000000003</v>
      </c>
      <c r="N97" s="163">
        <f t="shared" si="5"/>
        <v>993160.74</v>
      </c>
      <c r="O97" s="171">
        <v>464.16</v>
      </c>
      <c r="P97" s="171">
        <v>18.66</v>
      </c>
      <c r="Q97" s="30"/>
      <c r="R97" s="163"/>
      <c r="S97" s="162" t="s">
        <v>37</v>
      </c>
      <c r="T97" s="162" t="s">
        <v>265</v>
      </c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3:44" s="9" customFormat="1" ht="37.5" x14ac:dyDescent="0.3">
      <c r="C98" s="155">
        <v>9</v>
      </c>
      <c r="D98" s="63" t="s">
        <v>311</v>
      </c>
      <c r="E98" s="155">
        <v>1939</v>
      </c>
      <c r="F98" s="155"/>
      <c r="G98" s="155" t="s">
        <v>63</v>
      </c>
      <c r="H98" s="155">
        <v>2</v>
      </c>
      <c r="I98" s="160">
        <v>830.98</v>
      </c>
      <c r="J98" s="155">
        <v>452.7</v>
      </c>
      <c r="K98" s="64" t="s">
        <v>42</v>
      </c>
      <c r="L98" s="160">
        <f t="shared" si="3"/>
        <v>108027.40000000001</v>
      </c>
      <c r="M98" s="163">
        <f>I98*P98</f>
        <v>13179.3428</v>
      </c>
      <c r="N98" s="163">
        <f t="shared" si="5"/>
        <v>121206.74280000001</v>
      </c>
      <c r="O98" s="171">
        <v>130</v>
      </c>
      <c r="P98" s="171">
        <v>15.86</v>
      </c>
      <c r="Q98" s="30"/>
      <c r="R98" s="163"/>
      <c r="S98" s="162" t="s">
        <v>37</v>
      </c>
      <c r="T98" s="162" t="s">
        <v>265</v>
      </c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3:44" s="9" customFormat="1" x14ac:dyDescent="0.3">
      <c r="C99" s="155"/>
      <c r="D99" s="63"/>
      <c r="E99" s="155"/>
      <c r="F99" s="155"/>
      <c r="G99" s="155"/>
      <c r="H99" s="155"/>
      <c r="I99" s="160"/>
      <c r="J99" s="155"/>
      <c r="K99" s="64" t="s">
        <v>229</v>
      </c>
      <c r="L99" s="160">
        <f>I98*O99</f>
        <v>1246470</v>
      </c>
      <c r="M99" s="163">
        <f>I98*P99</f>
        <v>15132.1458</v>
      </c>
      <c r="N99" s="163">
        <f t="shared" si="5"/>
        <v>1261602.1458000001</v>
      </c>
      <c r="O99" s="171">
        <v>1500</v>
      </c>
      <c r="P99" s="171">
        <v>18.21</v>
      </c>
      <c r="Q99" s="30"/>
      <c r="R99" s="163"/>
      <c r="S99" s="162" t="s">
        <v>37</v>
      </c>
      <c r="T99" s="162" t="s">
        <v>265</v>
      </c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3:44" s="9" customFormat="1" ht="37.5" x14ac:dyDescent="0.3">
      <c r="C100" s="155">
        <v>10</v>
      </c>
      <c r="D100" s="63" t="s">
        <v>81</v>
      </c>
      <c r="E100" s="155">
        <v>1978</v>
      </c>
      <c r="F100" s="155"/>
      <c r="G100" s="155" t="s">
        <v>34</v>
      </c>
      <c r="H100" s="155">
        <v>2</v>
      </c>
      <c r="I100" s="160">
        <v>2181.4</v>
      </c>
      <c r="J100" s="155">
        <v>994.6</v>
      </c>
      <c r="K100" s="64" t="s">
        <v>42</v>
      </c>
      <c r="L100" s="160">
        <f>I100*O100</f>
        <v>349024</v>
      </c>
      <c r="M100" s="163">
        <f>I100*P100</f>
        <v>34509.748</v>
      </c>
      <c r="N100" s="163">
        <f t="shared" si="5"/>
        <v>383533.74800000002</v>
      </c>
      <c r="O100" s="171">
        <v>160</v>
      </c>
      <c r="P100" s="171">
        <v>15.82</v>
      </c>
      <c r="Q100" s="30"/>
      <c r="R100" s="163"/>
      <c r="S100" s="162" t="s">
        <v>37</v>
      </c>
      <c r="T100" s="162" t="s">
        <v>265</v>
      </c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3:44" s="9" customFormat="1" ht="37.5" x14ac:dyDescent="0.3">
      <c r="C101" s="155">
        <v>11</v>
      </c>
      <c r="D101" s="63" t="s">
        <v>312</v>
      </c>
      <c r="E101" s="155">
        <v>1985</v>
      </c>
      <c r="F101" s="155"/>
      <c r="G101" s="155" t="s">
        <v>34</v>
      </c>
      <c r="H101" s="155">
        <v>2</v>
      </c>
      <c r="I101" s="160">
        <v>2238.5</v>
      </c>
      <c r="J101" s="155">
        <v>961.1</v>
      </c>
      <c r="K101" s="64" t="s">
        <v>42</v>
      </c>
      <c r="L101" s="160">
        <f>I101*O101</f>
        <v>358160</v>
      </c>
      <c r="M101" s="163">
        <f>I101*P101</f>
        <v>35413.07</v>
      </c>
      <c r="N101" s="163">
        <f t="shared" si="5"/>
        <v>393573.07</v>
      </c>
      <c r="O101" s="171">
        <v>160</v>
      </c>
      <c r="P101" s="171">
        <v>15.82</v>
      </c>
      <c r="Q101" s="30"/>
      <c r="R101" s="163"/>
      <c r="S101" s="162" t="s">
        <v>37</v>
      </c>
      <c r="T101" s="162" t="s">
        <v>265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3:44" s="9" customFormat="1" ht="37.5" x14ac:dyDescent="0.3">
      <c r="C102" s="155">
        <v>12</v>
      </c>
      <c r="D102" s="63" t="s">
        <v>313</v>
      </c>
      <c r="E102" s="155">
        <v>1968</v>
      </c>
      <c r="F102" s="155"/>
      <c r="G102" s="155" t="s">
        <v>34</v>
      </c>
      <c r="H102" s="155">
        <v>4</v>
      </c>
      <c r="I102" s="160">
        <v>3615.9</v>
      </c>
      <c r="J102" s="155">
        <v>2075.9</v>
      </c>
      <c r="K102" s="64" t="s">
        <v>42</v>
      </c>
      <c r="L102" s="160">
        <f>I102*O102</f>
        <v>562272.45000000007</v>
      </c>
      <c r="M102" s="163">
        <f>I102*P102</f>
        <v>54130.023000000001</v>
      </c>
      <c r="N102" s="163">
        <f t="shared" si="5"/>
        <v>616402.47300000011</v>
      </c>
      <c r="O102" s="171">
        <v>155.5</v>
      </c>
      <c r="P102" s="171">
        <v>14.97</v>
      </c>
      <c r="Q102" s="30"/>
      <c r="R102" s="163"/>
      <c r="S102" s="162" t="s">
        <v>37</v>
      </c>
      <c r="T102" s="162" t="s">
        <v>265</v>
      </c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3:44" s="9" customFormat="1" ht="37.5" x14ac:dyDescent="0.3">
      <c r="C103" s="155"/>
      <c r="D103" s="63"/>
      <c r="E103" s="155"/>
      <c r="F103" s="155"/>
      <c r="G103" s="155"/>
      <c r="H103" s="155"/>
      <c r="I103" s="160"/>
      <c r="J103" s="155"/>
      <c r="K103" s="64" t="s">
        <v>45</v>
      </c>
      <c r="L103" s="160">
        <f>I102*O103</f>
        <v>1481398.071</v>
      </c>
      <c r="M103" s="163">
        <f>I102*P103</f>
        <v>53949.228000000003</v>
      </c>
      <c r="N103" s="163">
        <f t="shared" si="5"/>
        <v>1535347.2990000001</v>
      </c>
      <c r="O103" s="171">
        <v>409.69</v>
      </c>
      <c r="P103" s="171">
        <v>14.92</v>
      </c>
      <c r="Q103" s="30"/>
      <c r="R103" s="163"/>
      <c r="S103" s="162" t="s">
        <v>37</v>
      </c>
      <c r="T103" s="162" t="s">
        <v>265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3:44" s="9" customFormat="1" ht="56.25" x14ac:dyDescent="0.3">
      <c r="C104" s="155">
        <v>13</v>
      </c>
      <c r="D104" s="63" t="s">
        <v>314</v>
      </c>
      <c r="E104" s="155">
        <v>1959</v>
      </c>
      <c r="F104" s="155"/>
      <c r="G104" s="155" t="s">
        <v>56</v>
      </c>
      <c r="H104" s="155">
        <v>2</v>
      </c>
      <c r="I104" s="160">
        <v>1063.8</v>
      </c>
      <c r="J104" s="155">
        <v>419.3</v>
      </c>
      <c r="K104" s="64" t="s">
        <v>42</v>
      </c>
      <c r="L104" s="160">
        <f>I104*O104</f>
        <v>163389.04199999999</v>
      </c>
      <c r="M104" s="163">
        <f>I104*P104</f>
        <v>16180.398000000001</v>
      </c>
      <c r="N104" s="163">
        <f t="shared" si="5"/>
        <v>179569.44</v>
      </c>
      <c r="O104" s="171">
        <v>153.59</v>
      </c>
      <c r="P104" s="171">
        <v>15.21</v>
      </c>
      <c r="Q104" s="30"/>
      <c r="R104" s="163"/>
      <c r="S104" s="162" t="s">
        <v>37</v>
      </c>
      <c r="T104" s="162" t="s">
        <v>265</v>
      </c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3:44" s="9" customFormat="1" ht="37.5" x14ac:dyDescent="0.3">
      <c r="C105" s="155"/>
      <c r="D105" s="63"/>
      <c r="E105" s="155"/>
      <c r="F105" s="155"/>
      <c r="G105" s="155"/>
      <c r="H105" s="155"/>
      <c r="I105" s="160"/>
      <c r="J105" s="155"/>
      <c r="K105" s="64" t="s">
        <v>45</v>
      </c>
      <c r="L105" s="160">
        <f>I104*O105</f>
        <v>493773.408</v>
      </c>
      <c r="M105" s="163">
        <f>I104*P105</f>
        <v>19850.507999999998</v>
      </c>
      <c r="N105" s="163">
        <f t="shared" si="5"/>
        <v>513623.91599999997</v>
      </c>
      <c r="O105" s="171">
        <v>464.16</v>
      </c>
      <c r="P105" s="171">
        <v>18.66</v>
      </c>
      <c r="Q105" s="30"/>
      <c r="R105" s="163"/>
      <c r="S105" s="162" t="s">
        <v>37</v>
      </c>
      <c r="T105" s="162" t="s">
        <v>265</v>
      </c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3:44" s="9" customFormat="1" ht="56.25" x14ac:dyDescent="0.3">
      <c r="C106" s="155"/>
      <c r="D106" s="63"/>
      <c r="E106" s="155"/>
      <c r="F106" s="155"/>
      <c r="G106" s="155"/>
      <c r="H106" s="155"/>
      <c r="I106" s="160"/>
      <c r="J106" s="155"/>
      <c r="K106" s="64" t="s">
        <v>35</v>
      </c>
      <c r="L106" s="160">
        <f>I104*O106</f>
        <v>62211.023999999998</v>
      </c>
      <c r="M106" s="163">
        <f>I104*P106</f>
        <v>14191.091999999999</v>
      </c>
      <c r="N106" s="163">
        <f t="shared" si="5"/>
        <v>76402.115999999995</v>
      </c>
      <c r="O106" s="171">
        <v>58.48</v>
      </c>
      <c r="P106" s="171">
        <v>13.34</v>
      </c>
      <c r="Q106" s="30"/>
      <c r="R106" s="163"/>
      <c r="S106" s="162" t="s">
        <v>37</v>
      </c>
      <c r="T106" s="162" t="s">
        <v>265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3:44" s="9" customFormat="1" ht="37.5" x14ac:dyDescent="0.3">
      <c r="C107" s="155"/>
      <c r="D107" s="63"/>
      <c r="E107" s="155"/>
      <c r="F107" s="155"/>
      <c r="G107" s="155"/>
      <c r="H107" s="155"/>
      <c r="I107" s="160"/>
      <c r="J107" s="155"/>
      <c r="K107" s="64" t="s">
        <v>53</v>
      </c>
      <c r="L107" s="160">
        <f>I104*O107</f>
        <v>38690.405999999995</v>
      </c>
      <c r="M107" s="163">
        <f>I104*P107</f>
        <v>14148.54</v>
      </c>
      <c r="N107" s="163">
        <f t="shared" si="5"/>
        <v>52838.945999999996</v>
      </c>
      <c r="O107" s="171">
        <v>36.369999999999997</v>
      </c>
      <c r="P107" s="171">
        <v>13.3</v>
      </c>
      <c r="Q107" s="30"/>
      <c r="R107" s="163"/>
      <c r="S107" s="162" t="s">
        <v>37</v>
      </c>
      <c r="T107" s="162" t="s">
        <v>265</v>
      </c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3:44" s="9" customFormat="1" ht="56.25" x14ac:dyDescent="0.3">
      <c r="C108" s="155">
        <v>14</v>
      </c>
      <c r="D108" s="63" t="s">
        <v>315</v>
      </c>
      <c r="E108" s="155">
        <v>1953</v>
      </c>
      <c r="F108" s="155"/>
      <c r="G108" s="155" t="s">
        <v>56</v>
      </c>
      <c r="H108" s="155">
        <v>2</v>
      </c>
      <c r="I108" s="160">
        <v>716.7</v>
      </c>
      <c r="J108" s="155">
        <v>384.3</v>
      </c>
      <c r="K108" s="64" t="s">
        <v>229</v>
      </c>
      <c r="L108" s="160">
        <f>I108*O108</f>
        <v>1075050</v>
      </c>
      <c r="M108" s="163">
        <f>I108*P108</f>
        <v>28653.666000000001</v>
      </c>
      <c r="N108" s="163">
        <f t="shared" si="5"/>
        <v>1103703.666</v>
      </c>
      <c r="O108" s="171">
        <v>1500</v>
      </c>
      <c r="P108" s="171">
        <v>39.979999999999997</v>
      </c>
      <c r="Q108" s="30"/>
      <c r="R108" s="163"/>
      <c r="S108" s="162" t="s">
        <v>37</v>
      </c>
      <c r="T108" s="162" t="s">
        <v>265</v>
      </c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3:44" s="9" customFormat="1" ht="56.25" x14ac:dyDescent="0.3">
      <c r="C109" s="155">
        <v>15</v>
      </c>
      <c r="D109" s="63" t="s">
        <v>316</v>
      </c>
      <c r="E109" s="155">
        <v>1954</v>
      </c>
      <c r="F109" s="155"/>
      <c r="G109" s="155" t="s">
        <v>56</v>
      </c>
      <c r="H109" s="155">
        <v>2</v>
      </c>
      <c r="I109" s="160">
        <v>726.8</v>
      </c>
      <c r="J109" s="155">
        <v>387.6</v>
      </c>
      <c r="K109" s="64" t="s">
        <v>229</v>
      </c>
      <c r="L109" s="160">
        <f>I109*O109</f>
        <v>1090200</v>
      </c>
      <c r="M109" s="163">
        <f>I109*P109</f>
        <v>29057.463999999996</v>
      </c>
      <c r="N109" s="163">
        <f t="shared" si="5"/>
        <v>1119257.4639999999</v>
      </c>
      <c r="O109" s="171">
        <v>1500</v>
      </c>
      <c r="P109" s="171">
        <v>39.979999999999997</v>
      </c>
      <c r="Q109" s="30"/>
      <c r="R109" s="163"/>
      <c r="S109" s="162" t="s">
        <v>37</v>
      </c>
      <c r="T109" s="162" t="s">
        <v>265</v>
      </c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3:44" s="9" customFormat="1" ht="56.25" x14ac:dyDescent="0.3">
      <c r="C110" s="155">
        <v>16</v>
      </c>
      <c r="D110" s="63" t="s">
        <v>317</v>
      </c>
      <c r="E110" s="155">
        <v>1957</v>
      </c>
      <c r="F110" s="155"/>
      <c r="G110" s="155" t="s">
        <v>56</v>
      </c>
      <c r="H110" s="155">
        <v>2</v>
      </c>
      <c r="I110" s="160">
        <v>1813</v>
      </c>
      <c r="J110" s="155">
        <v>732.7</v>
      </c>
      <c r="K110" s="64" t="s">
        <v>104</v>
      </c>
      <c r="L110" s="160">
        <f>I110*O110</f>
        <v>1199372.02</v>
      </c>
      <c r="M110" s="163">
        <f>I110*P110</f>
        <v>25672.080000000002</v>
      </c>
      <c r="N110" s="163">
        <f t="shared" si="5"/>
        <v>1225044.1000000001</v>
      </c>
      <c r="O110" s="171">
        <v>661.54</v>
      </c>
      <c r="P110" s="171">
        <v>14.16</v>
      </c>
      <c r="Q110" s="30"/>
      <c r="R110" s="163"/>
      <c r="S110" s="162" t="s">
        <v>37</v>
      </c>
      <c r="T110" s="162" t="s">
        <v>265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3:44" s="9" customFormat="1" ht="56.25" x14ac:dyDescent="0.3">
      <c r="C111" s="155">
        <v>17</v>
      </c>
      <c r="D111" s="63" t="s">
        <v>318</v>
      </c>
      <c r="E111" s="155">
        <v>1956</v>
      </c>
      <c r="F111" s="155"/>
      <c r="G111" s="155" t="s">
        <v>56</v>
      </c>
      <c r="H111" s="155">
        <v>2</v>
      </c>
      <c r="I111" s="160">
        <v>729.9</v>
      </c>
      <c r="J111" s="155">
        <v>384.4</v>
      </c>
      <c r="K111" s="64" t="s">
        <v>42</v>
      </c>
      <c r="L111" s="160">
        <f>I111*O111</f>
        <v>119761.992</v>
      </c>
      <c r="M111" s="163">
        <f>I111*P111</f>
        <v>11101.779</v>
      </c>
      <c r="N111" s="163">
        <f t="shared" si="5"/>
        <v>130863.77099999999</v>
      </c>
      <c r="O111" s="171">
        <v>164.08</v>
      </c>
      <c r="P111" s="171">
        <v>15.21</v>
      </c>
      <c r="Q111" s="30"/>
      <c r="R111" s="163"/>
      <c r="S111" s="162" t="s">
        <v>37</v>
      </c>
      <c r="T111" s="162" t="s">
        <v>265</v>
      </c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3:44" s="9" customFormat="1" x14ac:dyDescent="0.3">
      <c r="C112" s="155"/>
      <c r="D112" s="63"/>
      <c r="E112" s="155"/>
      <c r="F112" s="155"/>
      <c r="G112" s="155"/>
      <c r="H112" s="155"/>
      <c r="I112" s="160"/>
      <c r="J112" s="155"/>
      <c r="K112" s="64" t="s">
        <v>229</v>
      </c>
      <c r="L112" s="160">
        <f>I111*O112</f>
        <v>1094850</v>
      </c>
      <c r="M112" s="163">
        <f>I111*P112</f>
        <v>29181.401999999998</v>
      </c>
      <c r="N112" s="163">
        <f t="shared" si="5"/>
        <v>1124031.402</v>
      </c>
      <c r="O112" s="171">
        <v>1500</v>
      </c>
      <c r="P112" s="171">
        <v>39.979999999999997</v>
      </c>
      <c r="Q112" s="30"/>
      <c r="R112" s="163"/>
      <c r="S112" s="162" t="s">
        <v>37</v>
      </c>
      <c r="T112" s="162" t="s">
        <v>265</v>
      </c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3:44" s="9" customFormat="1" ht="56.25" x14ac:dyDescent="0.3">
      <c r="C113" s="155">
        <v>18</v>
      </c>
      <c r="D113" s="63" t="s">
        <v>319</v>
      </c>
      <c r="E113" s="155">
        <v>1952</v>
      </c>
      <c r="F113" s="155"/>
      <c r="G113" s="155" t="s">
        <v>56</v>
      </c>
      <c r="H113" s="155">
        <v>2</v>
      </c>
      <c r="I113" s="160">
        <v>694.9</v>
      </c>
      <c r="J113" s="155">
        <v>368.9</v>
      </c>
      <c r="K113" s="64" t="s">
        <v>42</v>
      </c>
      <c r="L113" s="160">
        <f t="shared" ref="L113:L130" si="6">I113*O113</f>
        <v>114019.19200000001</v>
      </c>
      <c r="M113" s="163">
        <f t="shared" ref="M113:M130" si="7">I113*P113</f>
        <v>10569.429</v>
      </c>
      <c r="N113" s="163">
        <f t="shared" si="5"/>
        <v>124588.62100000001</v>
      </c>
      <c r="O113" s="171">
        <v>164.08</v>
      </c>
      <c r="P113" s="171">
        <v>15.21</v>
      </c>
      <c r="Q113" s="30"/>
      <c r="R113" s="163"/>
      <c r="S113" s="162" t="s">
        <v>37</v>
      </c>
      <c r="T113" s="162" t="s">
        <v>265</v>
      </c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3:44" s="9" customFormat="1" ht="37.5" x14ac:dyDescent="0.3">
      <c r="C114" s="155">
        <v>19</v>
      </c>
      <c r="D114" s="63" t="s">
        <v>320</v>
      </c>
      <c r="E114" s="155">
        <v>1981</v>
      </c>
      <c r="F114" s="155"/>
      <c r="G114" s="155" t="s">
        <v>34</v>
      </c>
      <c r="H114" s="155">
        <v>2</v>
      </c>
      <c r="I114" s="160">
        <v>1305.1500000000001</v>
      </c>
      <c r="J114" s="155">
        <v>726.6</v>
      </c>
      <c r="K114" s="64" t="s">
        <v>42</v>
      </c>
      <c r="L114" s="160">
        <f t="shared" si="6"/>
        <v>213835.77600000001</v>
      </c>
      <c r="M114" s="163">
        <f t="shared" si="7"/>
        <v>20647.473000000002</v>
      </c>
      <c r="N114" s="163">
        <f t="shared" si="5"/>
        <v>234483.24900000001</v>
      </c>
      <c r="O114" s="171">
        <v>163.84</v>
      </c>
      <c r="P114" s="171">
        <v>15.82</v>
      </c>
      <c r="Q114" s="30"/>
      <c r="R114" s="163"/>
      <c r="S114" s="162" t="s">
        <v>37</v>
      </c>
      <c r="T114" s="162" t="s">
        <v>265</v>
      </c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3:44" s="9" customFormat="1" ht="56.25" x14ac:dyDescent="0.3">
      <c r="C115" s="155">
        <v>20</v>
      </c>
      <c r="D115" s="63" t="s">
        <v>321</v>
      </c>
      <c r="E115" s="155">
        <v>1957</v>
      </c>
      <c r="F115" s="155"/>
      <c r="G115" s="155" t="s">
        <v>56</v>
      </c>
      <c r="H115" s="155">
        <v>3</v>
      </c>
      <c r="I115" s="160">
        <v>2862.5</v>
      </c>
      <c r="J115" s="155">
        <v>1502</v>
      </c>
      <c r="K115" s="64" t="s">
        <v>229</v>
      </c>
      <c r="L115" s="160">
        <f t="shared" si="6"/>
        <v>2858578.375</v>
      </c>
      <c r="M115" s="163">
        <f t="shared" si="7"/>
        <v>61171.625</v>
      </c>
      <c r="N115" s="163">
        <f t="shared" si="5"/>
        <v>2919750</v>
      </c>
      <c r="O115" s="171">
        <v>998.63</v>
      </c>
      <c r="P115" s="171">
        <v>21.37</v>
      </c>
      <c r="Q115" s="30"/>
      <c r="R115" s="163"/>
      <c r="S115" s="162" t="s">
        <v>37</v>
      </c>
      <c r="T115" s="162" t="s">
        <v>265</v>
      </c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3:44" s="9" customFormat="1" ht="56.25" x14ac:dyDescent="0.3">
      <c r="C116" s="155">
        <v>21</v>
      </c>
      <c r="D116" s="63" t="s">
        <v>322</v>
      </c>
      <c r="E116" s="155">
        <v>1963</v>
      </c>
      <c r="F116" s="155"/>
      <c r="G116" s="155" t="s">
        <v>56</v>
      </c>
      <c r="H116" s="155">
        <v>2</v>
      </c>
      <c r="I116" s="160">
        <v>1011.9</v>
      </c>
      <c r="J116" s="155">
        <v>380.9</v>
      </c>
      <c r="K116" s="64" t="s">
        <v>229</v>
      </c>
      <c r="L116" s="160">
        <f t="shared" si="6"/>
        <v>1517850</v>
      </c>
      <c r="M116" s="163">
        <f t="shared" si="7"/>
        <v>40455.761999999995</v>
      </c>
      <c r="N116" s="163">
        <f t="shared" si="5"/>
        <v>1558305.7620000001</v>
      </c>
      <c r="O116" s="171">
        <v>1500</v>
      </c>
      <c r="P116" s="171">
        <v>39.979999999999997</v>
      </c>
      <c r="Q116" s="30"/>
      <c r="R116" s="163"/>
      <c r="S116" s="162" t="s">
        <v>37</v>
      </c>
      <c r="T116" s="162" t="s">
        <v>265</v>
      </c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3:44" s="9" customFormat="1" ht="56.25" x14ac:dyDescent="0.3">
      <c r="C117" s="155">
        <v>22</v>
      </c>
      <c r="D117" s="63" t="s">
        <v>323</v>
      </c>
      <c r="E117" s="155">
        <v>1958</v>
      </c>
      <c r="F117" s="155"/>
      <c r="G117" s="155" t="s">
        <v>56</v>
      </c>
      <c r="H117" s="155">
        <v>2</v>
      </c>
      <c r="I117" s="160">
        <v>2519.2199999999998</v>
      </c>
      <c r="J117" s="155">
        <v>988.22</v>
      </c>
      <c r="K117" s="64" t="s">
        <v>229</v>
      </c>
      <c r="L117" s="160">
        <f t="shared" si="6"/>
        <v>3778829.9999999995</v>
      </c>
      <c r="M117" s="163">
        <f t="shared" si="7"/>
        <v>100718.41559999998</v>
      </c>
      <c r="N117" s="163">
        <f t="shared" si="5"/>
        <v>3879548.4155999995</v>
      </c>
      <c r="O117" s="171">
        <v>1500</v>
      </c>
      <c r="P117" s="171">
        <v>39.979999999999997</v>
      </c>
      <c r="Q117" s="30"/>
      <c r="R117" s="163"/>
      <c r="S117" s="162" t="s">
        <v>37</v>
      </c>
      <c r="T117" s="162" t="s">
        <v>265</v>
      </c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3:44" s="9" customFormat="1" ht="37.5" x14ac:dyDescent="0.3">
      <c r="C118" s="155">
        <v>23</v>
      </c>
      <c r="D118" s="63" t="s">
        <v>324</v>
      </c>
      <c r="E118" s="155">
        <v>1987</v>
      </c>
      <c r="F118" s="155"/>
      <c r="G118" s="155" t="s">
        <v>34</v>
      </c>
      <c r="H118" s="155">
        <v>4</v>
      </c>
      <c r="I118" s="160">
        <v>9191.1</v>
      </c>
      <c r="J118" s="155">
        <v>4925.5</v>
      </c>
      <c r="K118" s="64" t="s">
        <v>229</v>
      </c>
      <c r="L118" s="160">
        <f t="shared" si="6"/>
        <v>9946608.4199999999</v>
      </c>
      <c r="M118" s="163">
        <f t="shared" si="7"/>
        <v>212865.87600000002</v>
      </c>
      <c r="N118" s="163">
        <f t="shared" si="5"/>
        <v>10159474.296</v>
      </c>
      <c r="O118" s="171">
        <v>1082.2</v>
      </c>
      <c r="P118" s="171">
        <v>23.16</v>
      </c>
      <c r="Q118" s="30"/>
      <c r="R118" s="163"/>
      <c r="S118" s="162" t="s">
        <v>37</v>
      </c>
      <c r="T118" s="162" t="s">
        <v>265</v>
      </c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3:44" s="9" customFormat="1" ht="56.25" x14ac:dyDescent="0.3">
      <c r="C119" s="155">
        <v>24</v>
      </c>
      <c r="D119" s="63" t="s">
        <v>325</v>
      </c>
      <c r="E119" s="155">
        <v>1967</v>
      </c>
      <c r="F119" s="155"/>
      <c r="G119" s="155" t="s">
        <v>56</v>
      </c>
      <c r="H119" s="155">
        <v>2</v>
      </c>
      <c r="I119" s="160">
        <v>687.6</v>
      </c>
      <c r="J119" s="155">
        <v>362.5</v>
      </c>
      <c r="K119" s="64" t="s">
        <v>42</v>
      </c>
      <c r="L119" s="160">
        <f t="shared" si="6"/>
        <v>112766.40000000001</v>
      </c>
      <c r="M119" s="163">
        <f t="shared" si="7"/>
        <v>10458.396000000001</v>
      </c>
      <c r="N119" s="163">
        <f t="shared" si="5"/>
        <v>123224.796</v>
      </c>
      <c r="O119" s="171">
        <v>164</v>
      </c>
      <c r="P119" s="171">
        <v>15.21</v>
      </c>
      <c r="Q119" s="30"/>
      <c r="R119" s="163"/>
      <c r="S119" s="162" t="s">
        <v>37</v>
      </c>
      <c r="T119" s="162" t="s">
        <v>265</v>
      </c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3:44" s="9" customFormat="1" ht="56.25" x14ac:dyDescent="0.3">
      <c r="C120" s="155">
        <v>25</v>
      </c>
      <c r="D120" s="63" t="s">
        <v>326</v>
      </c>
      <c r="E120" s="155">
        <v>1969</v>
      </c>
      <c r="F120" s="155"/>
      <c r="G120" s="155" t="s">
        <v>56</v>
      </c>
      <c r="H120" s="155">
        <v>2</v>
      </c>
      <c r="I120" s="160">
        <v>1124.4000000000001</v>
      </c>
      <c r="J120" s="155">
        <v>577.70000000000005</v>
      </c>
      <c r="K120" s="64" t="s">
        <v>42</v>
      </c>
      <c r="L120" s="160">
        <f t="shared" si="6"/>
        <v>184401.6</v>
      </c>
      <c r="M120" s="163">
        <f t="shared" si="7"/>
        <v>17102.124000000003</v>
      </c>
      <c r="N120" s="163">
        <f t="shared" si="5"/>
        <v>201503.72400000002</v>
      </c>
      <c r="O120" s="171">
        <v>164</v>
      </c>
      <c r="P120" s="171">
        <v>15.21</v>
      </c>
      <c r="Q120" s="30"/>
      <c r="R120" s="163"/>
      <c r="S120" s="162" t="s">
        <v>37</v>
      </c>
      <c r="T120" s="162" t="s">
        <v>265</v>
      </c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3:44" s="9" customFormat="1" ht="56.25" x14ac:dyDescent="0.3">
      <c r="C121" s="155">
        <v>26</v>
      </c>
      <c r="D121" s="63" t="s">
        <v>327</v>
      </c>
      <c r="E121" s="155">
        <v>1965</v>
      </c>
      <c r="F121" s="155"/>
      <c r="G121" s="155" t="s">
        <v>56</v>
      </c>
      <c r="H121" s="155">
        <v>2</v>
      </c>
      <c r="I121" s="160">
        <v>571.9</v>
      </c>
      <c r="J121" s="155">
        <v>334.9</v>
      </c>
      <c r="K121" s="64" t="s">
        <v>42</v>
      </c>
      <c r="L121" s="160">
        <f t="shared" si="6"/>
        <v>93791.599999999991</v>
      </c>
      <c r="M121" s="163">
        <f t="shared" si="7"/>
        <v>8698.5990000000002</v>
      </c>
      <c r="N121" s="163">
        <f t="shared" si="5"/>
        <v>102490.19899999999</v>
      </c>
      <c r="O121" s="171">
        <v>164</v>
      </c>
      <c r="P121" s="171">
        <v>15.21</v>
      </c>
      <c r="Q121" s="30"/>
      <c r="R121" s="163"/>
      <c r="S121" s="162" t="s">
        <v>37</v>
      </c>
      <c r="T121" s="162" t="s">
        <v>265</v>
      </c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3:44" s="9" customFormat="1" ht="56.25" x14ac:dyDescent="0.3">
      <c r="C122" s="155">
        <v>27</v>
      </c>
      <c r="D122" s="63" t="s">
        <v>328</v>
      </c>
      <c r="E122" s="155">
        <v>1965</v>
      </c>
      <c r="F122" s="155"/>
      <c r="G122" s="155" t="s">
        <v>56</v>
      </c>
      <c r="H122" s="155">
        <v>2</v>
      </c>
      <c r="I122" s="160">
        <v>656</v>
      </c>
      <c r="J122" s="155">
        <v>350.8</v>
      </c>
      <c r="K122" s="64" t="s">
        <v>42</v>
      </c>
      <c r="L122" s="160">
        <f t="shared" si="6"/>
        <v>107584</v>
      </c>
      <c r="M122" s="163">
        <f t="shared" si="7"/>
        <v>9977.76</v>
      </c>
      <c r="N122" s="163">
        <f t="shared" si="5"/>
        <v>117561.76</v>
      </c>
      <c r="O122" s="171">
        <v>164</v>
      </c>
      <c r="P122" s="171">
        <v>15.21</v>
      </c>
      <c r="Q122" s="30"/>
      <c r="R122" s="163"/>
      <c r="S122" s="162" t="s">
        <v>37</v>
      </c>
      <c r="T122" s="162" t="s">
        <v>265</v>
      </c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3:44" s="9" customFormat="1" ht="37.5" x14ac:dyDescent="0.3">
      <c r="C123" s="155">
        <v>28</v>
      </c>
      <c r="D123" s="63" t="s">
        <v>329</v>
      </c>
      <c r="E123" s="155">
        <v>1974</v>
      </c>
      <c r="F123" s="155"/>
      <c r="G123" s="155" t="s">
        <v>34</v>
      </c>
      <c r="H123" s="155">
        <v>2</v>
      </c>
      <c r="I123" s="160">
        <v>1290.3</v>
      </c>
      <c r="J123" s="155">
        <v>711.7</v>
      </c>
      <c r="K123" s="64" t="s">
        <v>42</v>
      </c>
      <c r="L123" s="160">
        <f t="shared" si="6"/>
        <v>220641.3</v>
      </c>
      <c r="M123" s="163">
        <f t="shared" si="7"/>
        <v>20412.545999999998</v>
      </c>
      <c r="N123" s="163">
        <f t="shared" si="5"/>
        <v>241053.84599999999</v>
      </c>
      <c r="O123" s="171">
        <v>171</v>
      </c>
      <c r="P123" s="171">
        <v>15.82</v>
      </c>
      <c r="Q123" s="30"/>
      <c r="R123" s="163"/>
      <c r="S123" s="162" t="s">
        <v>37</v>
      </c>
      <c r="T123" s="162" t="s">
        <v>265</v>
      </c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3:44" s="9" customFormat="1" ht="37.5" x14ac:dyDescent="0.3">
      <c r="C124" s="155">
        <v>29</v>
      </c>
      <c r="D124" s="63" t="s">
        <v>330</v>
      </c>
      <c r="E124" s="155">
        <v>1972</v>
      </c>
      <c r="F124" s="155"/>
      <c r="G124" s="155" t="s">
        <v>34</v>
      </c>
      <c r="H124" s="155">
        <v>2</v>
      </c>
      <c r="I124" s="160">
        <v>1726.2</v>
      </c>
      <c r="J124" s="155">
        <v>672.4</v>
      </c>
      <c r="K124" s="64" t="s">
        <v>42</v>
      </c>
      <c r="L124" s="160">
        <f t="shared" si="6"/>
        <v>276192</v>
      </c>
      <c r="M124" s="163">
        <f t="shared" si="7"/>
        <v>27308.484</v>
      </c>
      <c r="N124" s="163">
        <f t="shared" si="5"/>
        <v>303500.484</v>
      </c>
      <c r="O124" s="171">
        <v>160</v>
      </c>
      <c r="P124" s="171">
        <v>15.82</v>
      </c>
      <c r="Q124" s="30"/>
      <c r="R124" s="163"/>
      <c r="S124" s="162" t="s">
        <v>37</v>
      </c>
      <c r="T124" s="162" t="s">
        <v>265</v>
      </c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3:44" s="9" customFormat="1" ht="37.5" x14ac:dyDescent="0.3">
      <c r="C125" s="155">
        <v>30</v>
      </c>
      <c r="D125" s="63" t="s">
        <v>331</v>
      </c>
      <c r="E125" s="155">
        <v>1980</v>
      </c>
      <c r="F125" s="155"/>
      <c r="G125" s="155" t="s">
        <v>34</v>
      </c>
      <c r="H125" s="155">
        <v>2</v>
      </c>
      <c r="I125" s="160">
        <v>2293.3200000000002</v>
      </c>
      <c r="J125" s="155">
        <v>921.2</v>
      </c>
      <c r="K125" s="64" t="s">
        <v>45</v>
      </c>
      <c r="L125" s="160">
        <f t="shared" si="6"/>
        <v>1064467.4112000002</v>
      </c>
      <c r="M125" s="163">
        <f t="shared" si="7"/>
        <v>42793.351200000005</v>
      </c>
      <c r="N125" s="163">
        <f t="shared" si="5"/>
        <v>1107260.7624000001</v>
      </c>
      <c r="O125" s="171">
        <v>464.16</v>
      </c>
      <c r="P125" s="171">
        <v>18.66</v>
      </c>
      <c r="Q125" s="163"/>
      <c r="R125" s="163"/>
      <c r="S125" s="162" t="s">
        <v>37</v>
      </c>
      <c r="T125" s="162" t="s">
        <v>265</v>
      </c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3:44" s="9" customFormat="1" ht="37.5" x14ac:dyDescent="0.3">
      <c r="C126" s="155">
        <v>31</v>
      </c>
      <c r="D126" s="63" t="s">
        <v>332</v>
      </c>
      <c r="E126" s="155">
        <v>1982</v>
      </c>
      <c r="F126" s="155"/>
      <c r="G126" s="155" t="s">
        <v>34</v>
      </c>
      <c r="H126" s="155">
        <v>2</v>
      </c>
      <c r="I126" s="160">
        <v>2250.1</v>
      </c>
      <c r="J126" s="155">
        <v>885.4</v>
      </c>
      <c r="K126" s="64" t="s">
        <v>42</v>
      </c>
      <c r="L126" s="160">
        <f t="shared" si="6"/>
        <v>360016</v>
      </c>
      <c r="M126" s="163">
        <f t="shared" si="7"/>
        <v>35596.582000000002</v>
      </c>
      <c r="N126" s="163">
        <f t="shared" si="5"/>
        <v>395612.58199999999</v>
      </c>
      <c r="O126" s="171">
        <v>160</v>
      </c>
      <c r="P126" s="171">
        <v>15.82</v>
      </c>
      <c r="Q126" s="30"/>
      <c r="R126" s="163"/>
      <c r="S126" s="162" t="s">
        <v>37</v>
      </c>
      <c r="T126" s="162" t="s">
        <v>265</v>
      </c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3:44" s="9" customFormat="1" ht="37.5" x14ac:dyDescent="0.3">
      <c r="C127" s="155">
        <v>32</v>
      </c>
      <c r="D127" s="63" t="s">
        <v>333</v>
      </c>
      <c r="E127" s="155">
        <v>1982</v>
      </c>
      <c r="F127" s="155"/>
      <c r="G127" s="155" t="s">
        <v>34</v>
      </c>
      <c r="H127" s="155">
        <v>2</v>
      </c>
      <c r="I127" s="160">
        <v>2138.1</v>
      </c>
      <c r="J127" s="155">
        <v>879</v>
      </c>
      <c r="K127" s="64" t="s">
        <v>42</v>
      </c>
      <c r="L127" s="160">
        <f t="shared" si="6"/>
        <v>342096</v>
      </c>
      <c r="M127" s="163">
        <f t="shared" si="7"/>
        <v>33824.741999999998</v>
      </c>
      <c r="N127" s="163">
        <f t="shared" si="5"/>
        <v>375920.74199999997</v>
      </c>
      <c r="O127" s="171">
        <v>160</v>
      </c>
      <c r="P127" s="171">
        <v>15.82</v>
      </c>
      <c r="Q127" s="30"/>
      <c r="R127" s="163"/>
      <c r="S127" s="162" t="s">
        <v>37</v>
      </c>
      <c r="T127" s="162" t="s">
        <v>265</v>
      </c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3:44" s="9" customFormat="1" ht="37.5" x14ac:dyDescent="0.3">
      <c r="C128" s="155">
        <v>33</v>
      </c>
      <c r="D128" s="63" t="s">
        <v>334</v>
      </c>
      <c r="E128" s="155">
        <v>1986</v>
      </c>
      <c r="F128" s="155"/>
      <c r="G128" s="155" t="s">
        <v>34</v>
      </c>
      <c r="H128" s="155">
        <v>2</v>
      </c>
      <c r="I128" s="160">
        <v>2149.8000000000002</v>
      </c>
      <c r="J128" s="155">
        <v>913.1</v>
      </c>
      <c r="K128" s="64" t="s">
        <v>42</v>
      </c>
      <c r="L128" s="160">
        <f t="shared" si="6"/>
        <v>343968</v>
      </c>
      <c r="M128" s="163">
        <f t="shared" si="7"/>
        <v>34009.836000000003</v>
      </c>
      <c r="N128" s="163">
        <f t="shared" si="5"/>
        <v>377977.83600000001</v>
      </c>
      <c r="O128" s="171">
        <v>160</v>
      </c>
      <c r="P128" s="171">
        <v>15.82</v>
      </c>
      <c r="Q128" s="30"/>
      <c r="R128" s="163"/>
      <c r="S128" s="162" t="s">
        <v>37</v>
      </c>
      <c r="T128" s="162" t="s">
        <v>265</v>
      </c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3:44" s="9" customFormat="1" ht="56.25" x14ac:dyDescent="0.3">
      <c r="C129" s="155">
        <v>34</v>
      </c>
      <c r="D129" s="63" t="s">
        <v>335</v>
      </c>
      <c r="E129" s="155">
        <v>1960</v>
      </c>
      <c r="F129" s="155"/>
      <c r="G129" s="155" t="s">
        <v>56</v>
      </c>
      <c r="H129" s="155">
        <v>2</v>
      </c>
      <c r="I129" s="160">
        <v>1053.8</v>
      </c>
      <c r="J129" s="155">
        <v>397.6</v>
      </c>
      <c r="K129" s="64" t="s">
        <v>45</v>
      </c>
      <c r="L129" s="160">
        <f t="shared" si="6"/>
        <v>489131.80800000002</v>
      </c>
      <c r="M129" s="163">
        <f t="shared" si="7"/>
        <v>19663.907999999999</v>
      </c>
      <c r="N129" s="163">
        <f t="shared" si="5"/>
        <v>508795.71600000001</v>
      </c>
      <c r="O129" s="171">
        <v>464.16</v>
      </c>
      <c r="P129" s="171">
        <v>18.66</v>
      </c>
      <c r="Q129" s="30"/>
      <c r="R129" s="163"/>
      <c r="S129" s="162" t="s">
        <v>37</v>
      </c>
      <c r="T129" s="162" t="s">
        <v>265</v>
      </c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3:44" s="9" customFormat="1" ht="37.5" x14ac:dyDescent="0.3">
      <c r="C130" s="155">
        <v>35</v>
      </c>
      <c r="D130" s="63" t="s">
        <v>336</v>
      </c>
      <c r="E130" s="155">
        <v>1976</v>
      </c>
      <c r="F130" s="155"/>
      <c r="G130" s="155" t="s">
        <v>34</v>
      </c>
      <c r="H130" s="155">
        <v>2</v>
      </c>
      <c r="I130" s="160">
        <v>1271.7</v>
      </c>
      <c r="J130" s="155">
        <v>710.5</v>
      </c>
      <c r="K130" s="64" t="s">
        <v>45</v>
      </c>
      <c r="L130" s="160">
        <f t="shared" si="6"/>
        <v>590272.272</v>
      </c>
      <c r="M130" s="163">
        <f t="shared" si="7"/>
        <v>23729.922000000002</v>
      </c>
      <c r="N130" s="163">
        <f t="shared" si="5"/>
        <v>614002.19400000002</v>
      </c>
      <c r="O130" s="171">
        <v>464.16</v>
      </c>
      <c r="P130" s="171">
        <v>18.66</v>
      </c>
      <c r="Q130" s="163"/>
      <c r="R130" s="163"/>
      <c r="S130" s="162" t="s">
        <v>37</v>
      </c>
      <c r="T130" s="162" t="s">
        <v>265</v>
      </c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3:44" s="9" customFormat="1" ht="56.25" x14ac:dyDescent="0.3">
      <c r="C131" s="155"/>
      <c r="D131" s="63"/>
      <c r="E131" s="155"/>
      <c r="F131" s="155"/>
      <c r="G131" s="155"/>
      <c r="H131" s="155"/>
      <c r="I131" s="160"/>
      <c r="J131" s="155"/>
      <c r="K131" s="64" t="s">
        <v>35</v>
      </c>
      <c r="L131" s="160">
        <f>I130*O131</f>
        <v>74369.016000000003</v>
      </c>
      <c r="M131" s="163">
        <f>I130*P131</f>
        <v>18236.178</v>
      </c>
      <c r="N131" s="163">
        <f t="shared" si="5"/>
        <v>92605.194000000003</v>
      </c>
      <c r="O131" s="171">
        <v>58.48</v>
      </c>
      <c r="P131" s="171">
        <v>14.34</v>
      </c>
      <c r="Q131" s="30"/>
      <c r="R131" s="163"/>
      <c r="S131" s="162" t="s">
        <v>37</v>
      </c>
      <c r="T131" s="162" t="s">
        <v>265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3:44" s="9" customFormat="1" x14ac:dyDescent="0.3">
      <c r="C132" s="155">
        <v>36</v>
      </c>
      <c r="D132" s="63" t="s">
        <v>87</v>
      </c>
      <c r="E132" s="155">
        <v>1980</v>
      </c>
      <c r="F132" s="155"/>
      <c r="G132" s="155" t="s">
        <v>34</v>
      </c>
      <c r="H132" s="155">
        <v>2</v>
      </c>
      <c r="I132" s="160">
        <v>1647.7</v>
      </c>
      <c r="J132" s="155">
        <v>944.8</v>
      </c>
      <c r="K132" s="64" t="s">
        <v>229</v>
      </c>
      <c r="L132" s="160">
        <f>I132*O132</f>
        <v>2471550</v>
      </c>
      <c r="M132" s="163">
        <f>I132*P132</f>
        <v>66270.494000000006</v>
      </c>
      <c r="N132" s="163">
        <f t="shared" si="5"/>
        <v>2537820.4939999999</v>
      </c>
      <c r="O132" s="171">
        <v>1500</v>
      </c>
      <c r="P132" s="171">
        <v>40.22</v>
      </c>
      <c r="Q132" s="30"/>
      <c r="R132" s="163"/>
      <c r="S132" s="162" t="s">
        <v>37</v>
      </c>
      <c r="T132" s="162" t="s">
        <v>265</v>
      </c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3:44" s="9" customFormat="1" x14ac:dyDescent="0.3">
      <c r="C133" s="155">
        <v>37</v>
      </c>
      <c r="D133" s="63" t="s">
        <v>88</v>
      </c>
      <c r="E133" s="155">
        <v>1980</v>
      </c>
      <c r="F133" s="155"/>
      <c r="G133" s="155" t="s">
        <v>34</v>
      </c>
      <c r="H133" s="155">
        <v>2</v>
      </c>
      <c r="I133" s="160">
        <v>1647.7</v>
      </c>
      <c r="J133" s="155">
        <v>944.8</v>
      </c>
      <c r="K133" s="64" t="s">
        <v>229</v>
      </c>
      <c r="L133" s="160">
        <f>I133*O133</f>
        <v>2471550</v>
      </c>
      <c r="M133" s="163">
        <f>I133*P133</f>
        <v>66270.494000000006</v>
      </c>
      <c r="N133" s="163">
        <f t="shared" si="5"/>
        <v>2537820.4939999999</v>
      </c>
      <c r="O133" s="171">
        <v>1500</v>
      </c>
      <c r="P133" s="171">
        <v>40.22</v>
      </c>
      <c r="Q133" s="30"/>
      <c r="R133" s="163"/>
      <c r="S133" s="162" t="s">
        <v>37</v>
      </c>
      <c r="T133" s="162" t="s">
        <v>265</v>
      </c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3:44" s="9" customFormat="1" x14ac:dyDescent="0.3">
      <c r="C134" s="155">
        <v>38</v>
      </c>
      <c r="D134" s="63" t="s">
        <v>86</v>
      </c>
      <c r="E134" s="155">
        <v>1980</v>
      </c>
      <c r="F134" s="155"/>
      <c r="G134" s="155" t="s">
        <v>34</v>
      </c>
      <c r="H134" s="155">
        <v>2</v>
      </c>
      <c r="I134" s="160">
        <v>1647.7</v>
      </c>
      <c r="J134" s="155">
        <v>944.8</v>
      </c>
      <c r="K134" s="64" t="s">
        <v>229</v>
      </c>
      <c r="L134" s="160">
        <f>I134*O134</f>
        <v>2471550</v>
      </c>
      <c r="M134" s="163">
        <f>I134*P134</f>
        <v>66270.494000000006</v>
      </c>
      <c r="N134" s="163">
        <f t="shared" si="5"/>
        <v>2537820.4939999999</v>
      </c>
      <c r="O134" s="171">
        <v>1500</v>
      </c>
      <c r="P134" s="171">
        <v>40.22</v>
      </c>
      <c r="Q134" s="30"/>
      <c r="R134" s="163"/>
      <c r="S134" s="162" t="s">
        <v>37</v>
      </c>
      <c r="T134" s="162" t="s">
        <v>265</v>
      </c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3:44" s="66" customFormat="1" x14ac:dyDescent="0.3">
      <c r="C135" s="32"/>
      <c r="D135" s="62" t="s">
        <v>107</v>
      </c>
      <c r="E135" s="32"/>
      <c r="F135" s="32"/>
      <c r="G135" s="32"/>
      <c r="H135" s="32"/>
      <c r="I135" s="26"/>
      <c r="J135" s="32"/>
      <c r="K135" s="27"/>
      <c r="L135" s="26">
        <f>SUM(L136:L147)</f>
        <v>8922410.5</v>
      </c>
      <c r="M135" s="30">
        <f>SUM(M136:M147)</f>
        <v>369414.23</v>
      </c>
      <c r="N135" s="30">
        <f>SUM(N136:N147)</f>
        <v>9291824.7300000004</v>
      </c>
      <c r="O135" s="30"/>
      <c r="P135" s="171"/>
      <c r="Q135" s="30"/>
      <c r="R135" s="30"/>
      <c r="S135" s="30"/>
      <c r="T135" s="47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</row>
    <row r="136" spans="3:44" s="9" customFormat="1" ht="37.5" x14ac:dyDescent="0.3">
      <c r="C136" s="155">
        <v>1</v>
      </c>
      <c r="D136" s="63" t="s">
        <v>337</v>
      </c>
      <c r="E136" s="155">
        <v>1970</v>
      </c>
      <c r="F136" s="155"/>
      <c r="G136" s="155" t="s">
        <v>34</v>
      </c>
      <c r="H136" s="155">
        <v>2</v>
      </c>
      <c r="I136" s="160">
        <v>1840.9</v>
      </c>
      <c r="J136" s="155">
        <v>738.1</v>
      </c>
      <c r="K136" s="64" t="s">
        <v>42</v>
      </c>
      <c r="L136" s="160">
        <f>I136*O136</f>
        <v>294544</v>
      </c>
      <c r="M136" s="163">
        <f>I136*P136</f>
        <v>29123.038</v>
      </c>
      <c r="N136" s="163">
        <f t="shared" ref="N136:N147" si="8">L136+M136</f>
        <v>323667.038</v>
      </c>
      <c r="O136" s="171">
        <v>160</v>
      </c>
      <c r="P136" s="171">
        <v>15.82</v>
      </c>
      <c r="Q136" s="30"/>
      <c r="R136" s="163"/>
      <c r="S136" s="162" t="s">
        <v>37</v>
      </c>
      <c r="T136" s="162" t="s">
        <v>265</v>
      </c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3:44" s="9" customFormat="1" ht="37.5" x14ac:dyDescent="0.3">
      <c r="C137" s="155">
        <v>2</v>
      </c>
      <c r="D137" s="63" t="s">
        <v>338</v>
      </c>
      <c r="E137" s="155">
        <v>1972</v>
      </c>
      <c r="F137" s="155"/>
      <c r="G137" s="155" t="s">
        <v>63</v>
      </c>
      <c r="H137" s="155">
        <v>2</v>
      </c>
      <c r="I137" s="160">
        <v>694.8</v>
      </c>
      <c r="J137" s="155">
        <v>389.4</v>
      </c>
      <c r="K137" s="64" t="s">
        <v>42</v>
      </c>
      <c r="L137" s="160">
        <f>I137*O137</f>
        <v>90324</v>
      </c>
      <c r="M137" s="163">
        <f>I137*P137</f>
        <v>11019.527999999998</v>
      </c>
      <c r="N137" s="163">
        <f t="shared" si="8"/>
        <v>101343.52799999999</v>
      </c>
      <c r="O137" s="171">
        <v>130</v>
      </c>
      <c r="P137" s="171">
        <v>15.86</v>
      </c>
      <c r="Q137" s="30"/>
      <c r="R137" s="163"/>
      <c r="S137" s="162" t="s">
        <v>37</v>
      </c>
      <c r="T137" s="162" t="s">
        <v>265</v>
      </c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3:44" s="9" customFormat="1" ht="37.5" x14ac:dyDescent="0.3">
      <c r="C138" s="155">
        <v>3</v>
      </c>
      <c r="D138" s="63" t="s">
        <v>339</v>
      </c>
      <c r="E138" s="155">
        <v>1973</v>
      </c>
      <c r="F138" s="155"/>
      <c r="G138" s="155" t="s">
        <v>63</v>
      </c>
      <c r="H138" s="155">
        <v>2</v>
      </c>
      <c r="I138" s="160">
        <v>899.4</v>
      </c>
      <c r="J138" s="155">
        <v>497.2</v>
      </c>
      <c r="K138" s="64" t="s">
        <v>42</v>
      </c>
      <c r="L138" s="160">
        <f>I138*O138</f>
        <v>116922</v>
      </c>
      <c r="M138" s="163">
        <f>I138*P138</f>
        <v>14264.483999999999</v>
      </c>
      <c r="N138" s="163">
        <f t="shared" si="8"/>
        <v>131186.484</v>
      </c>
      <c r="O138" s="171">
        <v>130</v>
      </c>
      <c r="P138" s="171">
        <v>15.86</v>
      </c>
      <c r="Q138" s="30"/>
      <c r="R138" s="163"/>
      <c r="S138" s="162" t="s">
        <v>37</v>
      </c>
      <c r="T138" s="162" t="s">
        <v>265</v>
      </c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3:44" s="9" customFormat="1" x14ac:dyDescent="0.3">
      <c r="C139" s="155"/>
      <c r="D139" s="63"/>
      <c r="E139" s="155"/>
      <c r="F139" s="155"/>
      <c r="G139" s="155"/>
      <c r="H139" s="155"/>
      <c r="I139" s="160"/>
      <c r="J139" s="155"/>
      <c r="K139" s="64" t="s">
        <v>229</v>
      </c>
      <c r="L139" s="160">
        <f>I138*O139</f>
        <v>1349100</v>
      </c>
      <c r="M139" s="163">
        <f>I138*P139</f>
        <v>16378.074000000001</v>
      </c>
      <c r="N139" s="163">
        <f t="shared" si="8"/>
        <v>1365478.074</v>
      </c>
      <c r="O139" s="171">
        <v>1500</v>
      </c>
      <c r="P139" s="171">
        <v>18.21</v>
      </c>
      <c r="Q139" s="30"/>
      <c r="R139" s="163"/>
      <c r="S139" s="162" t="s">
        <v>37</v>
      </c>
      <c r="T139" s="162" t="s">
        <v>265</v>
      </c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3:44" s="9" customFormat="1" ht="37.5" x14ac:dyDescent="0.3">
      <c r="C140" s="155">
        <v>4</v>
      </c>
      <c r="D140" s="63" t="s">
        <v>340</v>
      </c>
      <c r="E140" s="155">
        <v>1973</v>
      </c>
      <c r="F140" s="155"/>
      <c r="G140" s="155" t="s">
        <v>34</v>
      </c>
      <c r="H140" s="155">
        <v>2</v>
      </c>
      <c r="I140" s="160">
        <v>1568.1</v>
      </c>
      <c r="J140" s="155">
        <v>862</v>
      </c>
      <c r="K140" s="64" t="s">
        <v>42</v>
      </c>
      <c r="L140" s="160">
        <f>I140*O140</f>
        <v>268145.09999999998</v>
      </c>
      <c r="M140" s="163">
        <f>I140*P140</f>
        <v>24807.342000000001</v>
      </c>
      <c r="N140" s="163">
        <f t="shared" si="8"/>
        <v>292952.44199999998</v>
      </c>
      <c r="O140" s="171">
        <v>171</v>
      </c>
      <c r="P140" s="171">
        <v>15.82</v>
      </c>
      <c r="Q140" s="30"/>
      <c r="R140" s="163"/>
      <c r="S140" s="162" t="s">
        <v>37</v>
      </c>
      <c r="T140" s="162" t="s">
        <v>265</v>
      </c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3:44" s="9" customFormat="1" x14ac:dyDescent="0.3">
      <c r="C141" s="155"/>
      <c r="D141" s="63"/>
      <c r="E141" s="155"/>
      <c r="F141" s="155"/>
      <c r="G141" s="155"/>
      <c r="H141" s="155"/>
      <c r="I141" s="160"/>
      <c r="J141" s="155"/>
      <c r="K141" s="64" t="s">
        <v>229</v>
      </c>
      <c r="L141" s="160">
        <f>I140*O141</f>
        <v>1780577.5499999998</v>
      </c>
      <c r="M141" s="163">
        <f>I140*P141</f>
        <v>63915.755999999994</v>
      </c>
      <c r="N141" s="163">
        <f t="shared" si="8"/>
        <v>1844493.3059999999</v>
      </c>
      <c r="O141" s="171">
        <v>1135.5</v>
      </c>
      <c r="P141" s="171">
        <v>40.76</v>
      </c>
      <c r="Q141" s="30"/>
      <c r="R141" s="163"/>
      <c r="S141" s="162" t="s">
        <v>37</v>
      </c>
      <c r="T141" s="162" t="s">
        <v>265</v>
      </c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3:44" ht="37.5" x14ac:dyDescent="0.3">
      <c r="C142" s="155">
        <v>5</v>
      </c>
      <c r="D142" s="63" t="s">
        <v>341</v>
      </c>
      <c r="E142" s="155">
        <v>1973</v>
      </c>
      <c r="F142" s="155"/>
      <c r="G142" s="155" t="s">
        <v>34</v>
      </c>
      <c r="H142" s="155">
        <v>2</v>
      </c>
      <c r="I142" s="160">
        <v>1572.3</v>
      </c>
      <c r="J142" s="155">
        <v>866.2</v>
      </c>
      <c r="K142" s="64" t="s">
        <v>42</v>
      </c>
      <c r="L142" s="160">
        <f>I142*O142</f>
        <v>268863.3</v>
      </c>
      <c r="M142" s="163">
        <f>I142*P142</f>
        <v>24873.786</v>
      </c>
      <c r="N142" s="163">
        <f t="shared" si="8"/>
        <v>293737.08600000001</v>
      </c>
      <c r="O142" s="171">
        <v>171</v>
      </c>
      <c r="P142" s="171">
        <v>15.82</v>
      </c>
      <c r="Q142" s="30"/>
      <c r="R142" s="163"/>
      <c r="S142" s="162" t="s">
        <v>37</v>
      </c>
      <c r="T142" s="162" t="s">
        <v>265</v>
      </c>
    </row>
    <row r="143" spans="3:44" x14ac:dyDescent="0.3">
      <c r="C143" s="155"/>
      <c r="D143" s="63"/>
      <c r="E143" s="155"/>
      <c r="F143" s="155"/>
      <c r="G143" s="155"/>
      <c r="H143" s="155"/>
      <c r="I143" s="160"/>
      <c r="J143" s="155"/>
      <c r="K143" s="64" t="s">
        <v>229</v>
      </c>
      <c r="L143" s="160">
        <f>I142*O143</f>
        <v>1785346.65</v>
      </c>
      <c r="M143" s="163">
        <f>I142*P143</f>
        <v>64086.947999999997</v>
      </c>
      <c r="N143" s="163">
        <f t="shared" si="8"/>
        <v>1849433.598</v>
      </c>
      <c r="O143" s="171">
        <v>1135.5</v>
      </c>
      <c r="P143" s="171">
        <v>40.76</v>
      </c>
      <c r="Q143" s="163"/>
      <c r="R143" s="163"/>
      <c r="S143" s="162" t="s">
        <v>37</v>
      </c>
      <c r="T143" s="162" t="s">
        <v>265</v>
      </c>
    </row>
    <row r="144" spans="3:44" ht="37.5" x14ac:dyDescent="0.3">
      <c r="C144" s="155">
        <v>6</v>
      </c>
      <c r="D144" s="63" t="s">
        <v>342</v>
      </c>
      <c r="E144" s="155">
        <v>1975</v>
      </c>
      <c r="F144" s="155"/>
      <c r="G144" s="155" t="s">
        <v>34</v>
      </c>
      <c r="H144" s="155">
        <v>2</v>
      </c>
      <c r="I144" s="160">
        <v>1018.4</v>
      </c>
      <c r="J144" s="155">
        <v>568.4</v>
      </c>
      <c r="K144" s="64" t="s">
        <v>42</v>
      </c>
      <c r="L144" s="160">
        <f>I144*O144</f>
        <v>174146.4</v>
      </c>
      <c r="M144" s="163">
        <f>I144*P144</f>
        <v>16111.088</v>
      </c>
      <c r="N144" s="163">
        <f t="shared" si="8"/>
        <v>190257.48799999998</v>
      </c>
      <c r="O144" s="171">
        <v>171</v>
      </c>
      <c r="P144" s="171">
        <v>15.82</v>
      </c>
      <c r="Q144" s="30"/>
      <c r="R144" s="163"/>
      <c r="S144" s="162" t="s">
        <v>37</v>
      </c>
      <c r="T144" s="162" t="s">
        <v>265</v>
      </c>
    </row>
    <row r="145" spans="1:20" ht="37.5" x14ac:dyDescent="0.3">
      <c r="C145" s="155">
        <v>7</v>
      </c>
      <c r="D145" s="63" t="s">
        <v>343</v>
      </c>
      <c r="E145" s="155">
        <v>1975</v>
      </c>
      <c r="F145" s="155"/>
      <c r="G145" s="155" t="s">
        <v>34</v>
      </c>
      <c r="H145" s="155">
        <v>2</v>
      </c>
      <c r="I145" s="160">
        <v>1018.4</v>
      </c>
      <c r="J145" s="155">
        <v>568.4</v>
      </c>
      <c r="K145" s="64" t="s">
        <v>42</v>
      </c>
      <c r="L145" s="160">
        <f>I145*O145</f>
        <v>174146.4</v>
      </c>
      <c r="M145" s="163">
        <f>I145*P145</f>
        <v>16111.088</v>
      </c>
      <c r="N145" s="163">
        <f t="shared" si="8"/>
        <v>190257.48799999998</v>
      </c>
      <c r="O145" s="171">
        <v>171</v>
      </c>
      <c r="P145" s="171">
        <v>15.82</v>
      </c>
      <c r="Q145" s="30"/>
      <c r="R145" s="163"/>
      <c r="S145" s="162" t="s">
        <v>37</v>
      </c>
      <c r="T145" s="162" t="s">
        <v>265</v>
      </c>
    </row>
    <row r="146" spans="1:20" ht="37.5" x14ac:dyDescent="0.3">
      <c r="C146" s="155">
        <v>8</v>
      </c>
      <c r="D146" s="63" t="s">
        <v>344</v>
      </c>
      <c r="E146" s="155">
        <v>1974</v>
      </c>
      <c r="F146" s="155"/>
      <c r="G146" s="155" t="s">
        <v>34</v>
      </c>
      <c r="H146" s="155">
        <v>2</v>
      </c>
      <c r="I146" s="160">
        <v>1568.1</v>
      </c>
      <c r="J146" s="155">
        <v>862</v>
      </c>
      <c r="K146" s="64" t="s">
        <v>42</v>
      </c>
      <c r="L146" s="160">
        <f>I146*O146</f>
        <v>268145.09999999998</v>
      </c>
      <c r="M146" s="163">
        <f>I146*P146</f>
        <v>24807.342000000001</v>
      </c>
      <c r="N146" s="163">
        <f t="shared" si="8"/>
        <v>292952.44199999998</v>
      </c>
      <c r="O146" s="171">
        <v>171</v>
      </c>
      <c r="P146" s="171">
        <v>15.82</v>
      </c>
      <c r="Q146" s="163"/>
      <c r="R146" s="163"/>
      <c r="S146" s="162" t="s">
        <v>37</v>
      </c>
      <c r="T146" s="162" t="s">
        <v>265</v>
      </c>
    </row>
    <row r="147" spans="1:20" x14ac:dyDescent="0.3">
      <c r="C147" s="155"/>
      <c r="D147" s="63"/>
      <c r="E147" s="155"/>
      <c r="F147" s="155"/>
      <c r="G147" s="155"/>
      <c r="H147" s="155"/>
      <c r="I147" s="160"/>
      <c r="J147" s="155"/>
      <c r="K147" s="64" t="s">
        <v>229</v>
      </c>
      <c r="L147" s="160">
        <f>I146*O147</f>
        <v>2352150</v>
      </c>
      <c r="M147" s="163">
        <f>I146*P147</f>
        <v>63915.755999999994</v>
      </c>
      <c r="N147" s="163">
        <f t="shared" si="8"/>
        <v>2416065.7560000001</v>
      </c>
      <c r="O147" s="171">
        <v>1500</v>
      </c>
      <c r="P147" s="171">
        <v>40.76</v>
      </c>
      <c r="Q147" s="30"/>
      <c r="R147" s="163"/>
      <c r="S147" s="162" t="s">
        <v>37</v>
      </c>
      <c r="T147" s="162" t="s">
        <v>265</v>
      </c>
    </row>
    <row r="148" spans="1:20" s="61" customFormat="1" x14ac:dyDescent="0.3">
      <c r="A148" s="133"/>
      <c r="B148" s="1"/>
      <c r="C148" s="32"/>
      <c r="D148" s="62" t="s">
        <v>109</v>
      </c>
      <c r="E148" s="32"/>
      <c r="F148" s="32"/>
      <c r="G148" s="32"/>
      <c r="H148" s="32"/>
      <c r="I148" s="26"/>
      <c r="J148" s="32"/>
      <c r="K148" s="27"/>
      <c r="L148" s="26">
        <f>SUM(L149:L159)</f>
        <v>3858923.8739999998</v>
      </c>
      <c r="M148" s="30">
        <f>SUM(M149:M159)</f>
        <v>294287.92279999994</v>
      </c>
      <c r="N148" s="30">
        <f>SUM(N149:N159)</f>
        <v>4153211.7968000001</v>
      </c>
      <c r="O148" s="30"/>
      <c r="P148" s="171"/>
      <c r="Q148" s="30"/>
      <c r="R148" s="30"/>
      <c r="S148" s="30"/>
      <c r="T148" s="47"/>
    </row>
    <row r="149" spans="1:20" ht="37.5" x14ac:dyDescent="0.3">
      <c r="C149" s="155">
        <v>1</v>
      </c>
      <c r="D149" s="63" t="s">
        <v>345</v>
      </c>
      <c r="E149" s="155">
        <v>1983</v>
      </c>
      <c r="F149" s="155"/>
      <c r="G149" s="155" t="s">
        <v>34</v>
      </c>
      <c r="H149" s="155">
        <v>2</v>
      </c>
      <c r="I149" s="160">
        <v>1770</v>
      </c>
      <c r="J149" s="155">
        <v>426.9</v>
      </c>
      <c r="K149" s="64" t="s">
        <v>42</v>
      </c>
      <c r="L149" s="160">
        <f>I149*O149</f>
        <v>283200</v>
      </c>
      <c r="M149" s="163">
        <f>I149*P149</f>
        <v>28001.4</v>
      </c>
      <c r="N149" s="163">
        <f t="shared" ref="N149:N159" si="9">L149+M149</f>
        <v>311201.40000000002</v>
      </c>
      <c r="O149" s="171">
        <v>160</v>
      </c>
      <c r="P149" s="171">
        <v>15.82</v>
      </c>
      <c r="Q149" s="30"/>
      <c r="R149" s="163"/>
      <c r="S149" s="162" t="s">
        <v>37</v>
      </c>
      <c r="T149" s="162" t="s">
        <v>265</v>
      </c>
    </row>
    <row r="150" spans="1:20" ht="37.5" x14ac:dyDescent="0.3">
      <c r="C150" s="155">
        <v>2</v>
      </c>
      <c r="D150" s="63" t="s">
        <v>110</v>
      </c>
      <c r="E150" s="155">
        <v>1980</v>
      </c>
      <c r="F150" s="155"/>
      <c r="G150" s="155" t="s">
        <v>34</v>
      </c>
      <c r="H150" s="155">
        <v>2</v>
      </c>
      <c r="I150" s="160">
        <v>1971.9499999999998</v>
      </c>
      <c r="J150" s="155">
        <v>832.3</v>
      </c>
      <c r="K150" s="64" t="s">
        <v>42</v>
      </c>
      <c r="L150" s="160">
        <f>I150*O150</f>
        <v>315512</v>
      </c>
      <c r="M150" s="163">
        <f>I150*P150</f>
        <v>31196.248999999996</v>
      </c>
      <c r="N150" s="163">
        <f t="shared" si="9"/>
        <v>346708.24900000001</v>
      </c>
      <c r="O150" s="171">
        <v>160</v>
      </c>
      <c r="P150" s="171">
        <v>15.82</v>
      </c>
      <c r="Q150" s="30"/>
      <c r="R150" s="163"/>
      <c r="S150" s="162" t="s">
        <v>37</v>
      </c>
      <c r="T150" s="162" t="s">
        <v>265</v>
      </c>
    </row>
    <row r="151" spans="1:20" ht="37.5" x14ac:dyDescent="0.3">
      <c r="C151" s="155">
        <v>3</v>
      </c>
      <c r="D151" s="63" t="s">
        <v>346</v>
      </c>
      <c r="E151" s="155">
        <v>1980</v>
      </c>
      <c r="F151" s="155"/>
      <c r="G151" s="155" t="s">
        <v>34</v>
      </c>
      <c r="H151" s="155">
        <v>2</v>
      </c>
      <c r="I151" s="160">
        <v>2160.4</v>
      </c>
      <c r="J151" s="155">
        <v>849.9</v>
      </c>
      <c r="K151" s="64" t="s">
        <v>42</v>
      </c>
      <c r="L151" s="160">
        <f>I151*O151</f>
        <v>345664</v>
      </c>
      <c r="M151" s="163">
        <f>I151*P151</f>
        <v>34177.527999999998</v>
      </c>
      <c r="N151" s="163">
        <f t="shared" si="9"/>
        <v>379841.52799999999</v>
      </c>
      <c r="O151" s="171">
        <v>160</v>
      </c>
      <c r="P151" s="171">
        <v>15.82</v>
      </c>
      <c r="Q151" s="30"/>
      <c r="R151" s="163"/>
      <c r="S151" s="162" t="s">
        <v>37</v>
      </c>
      <c r="T151" s="162" t="s">
        <v>265</v>
      </c>
    </row>
    <row r="152" spans="1:20" ht="37.5" x14ac:dyDescent="0.3">
      <c r="C152" s="155"/>
      <c r="D152" s="63"/>
      <c r="E152" s="155"/>
      <c r="F152" s="155"/>
      <c r="G152" s="155"/>
      <c r="H152" s="155"/>
      <c r="I152" s="160"/>
      <c r="J152" s="155"/>
      <c r="K152" s="64" t="s">
        <v>45</v>
      </c>
      <c r="L152" s="163">
        <f>I151*O152</f>
        <v>1002771.2640000001</v>
      </c>
      <c r="M152" s="163">
        <f>I151*P152</f>
        <v>40313.063999999998</v>
      </c>
      <c r="N152" s="163">
        <f t="shared" si="9"/>
        <v>1043084.3280000001</v>
      </c>
      <c r="O152" s="171">
        <v>464.16</v>
      </c>
      <c r="P152" s="171">
        <v>18.66</v>
      </c>
      <c r="Q152" s="163"/>
      <c r="R152" s="163"/>
      <c r="S152" s="162" t="s">
        <v>37</v>
      </c>
      <c r="T152" s="162" t="s">
        <v>265</v>
      </c>
    </row>
    <row r="153" spans="1:20" ht="37.5" x14ac:dyDescent="0.3">
      <c r="C153" s="155">
        <v>4</v>
      </c>
      <c r="D153" s="63" t="s">
        <v>347</v>
      </c>
      <c r="E153" s="155">
        <v>1992</v>
      </c>
      <c r="F153" s="155"/>
      <c r="G153" s="155" t="s">
        <v>63</v>
      </c>
      <c r="H153" s="155">
        <v>2</v>
      </c>
      <c r="I153" s="160">
        <v>1248.7</v>
      </c>
      <c r="J153" s="155">
        <v>743.5</v>
      </c>
      <c r="K153" s="64" t="s">
        <v>42</v>
      </c>
      <c r="L153" s="160">
        <f>I153*O153</f>
        <v>218522.5</v>
      </c>
      <c r="M153" s="163">
        <f>I153*P153</f>
        <v>19816.868999999999</v>
      </c>
      <c r="N153" s="163">
        <f t="shared" si="9"/>
        <v>238339.36900000001</v>
      </c>
      <c r="O153" s="171">
        <v>175</v>
      </c>
      <c r="P153" s="171">
        <v>15.87</v>
      </c>
      <c r="Q153" s="30"/>
      <c r="R153" s="163"/>
      <c r="S153" s="162" t="s">
        <v>37</v>
      </c>
      <c r="T153" s="162" t="s">
        <v>265</v>
      </c>
    </row>
    <row r="154" spans="1:20" ht="37.5" x14ac:dyDescent="0.3">
      <c r="C154" s="155">
        <v>5</v>
      </c>
      <c r="D154" s="63" t="s">
        <v>348</v>
      </c>
      <c r="E154" s="155">
        <v>1994</v>
      </c>
      <c r="F154" s="155"/>
      <c r="G154" s="155" t="s">
        <v>34</v>
      </c>
      <c r="H154" s="155">
        <v>2</v>
      </c>
      <c r="I154" s="160">
        <v>1503.29</v>
      </c>
      <c r="J154" s="155">
        <v>490.2</v>
      </c>
      <c r="K154" s="64" t="s">
        <v>42</v>
      </c>
      <c r="L154" s="160">
        <f>I154*O154</f>
        <v>240526.4</v>
      </c>
      <c r="M154" s="163">
        <f>I154*P154</f>
        <v>23782.0478</v>
      </c>
      <c r="N154" s="163">
        <f t="shared" si="9"/>
        <v>264308.44779999997</v>
      </c>
      <c r="O154" s="171">
        <v>160</v>
      </c>
      <c r="P154" s="171">
        <v>15.82</v>
      </c>
      <c r="Q154" s="30"/>
      <c r="R154" s="163"/>
      <c r="S154" s="162" t="s">
        <v>37</v>
      </c>
      <c r="T154" s="162" t="s">
        <v>265</v>
      </c>
    </row>
    <row r="155" spans="1:20" ht="37.5" x14ac:dyDescent="0.3">
      <c r="C155" s="155">
        <v>6</v>
      </c>
      <c r="D155" s="63" t="s">
        <v>349</v>
      </c>
      <c r="E155" s="155">
        <v>1976</v>
      </c>
      <c r="F155" s="155"/>
      <c r="G155" s="155" t="s">
        <v>34</v>
      </c>
      <c r="H155" s="155">
        <v>2</v>
      </c>
      <c r="I155" s="160">
        <v>1816.5</v>
      </c>
      <c r="J155" s="155">
        <v>724.3</v>
      </c>
      <c r="K155" s="64" t="s">
        <v>42</v>
      </c>
      <c r="L155" s="160">
        <f>I155*O155</f>
        <v>290640</v>
      </c>
      <c r="M155" s="163">
        <f>I155*P155</f>
        <v>28737.03</v>
      </c>
      <c r="N155" s="163">
        <f t="shared" si="9"/>
        <v>319377.03000000003</v>
      </c>
      <c r="O155" s="171">
        <v>160</v>
      </c>
      <c r="P155" s="171">
        <v>15.82</v>
      </c>
      <c r="Q155" s="30"/>
      <c r="R155" s="163"/>
      <c r="S155" s="162" t="s">
        <v>37</v>
      </c>
      <c r="T155" s="162" t="s">
        <v>265</v>
      </c>
    </row>
    <row r="156" spans="1:20" ht="37.5" x14ac:dyDescent="0.3">
      <c r="C156" s="155"/>
      <c r="D156" s="63"/>
      <c r="E156" s="155"/>
      <c r="F156" s="155"/>
      <c r="G156" s="155"/>
      <c r="H156" s="155"/>
      <c r="I156" s="160"/>
      <c r="J156" s="155"/>
      <c r="K156" s="64" t="s">
        <v>45</v>
      </c>
      <c r="L156" s="160">
        <f>I155*O156</f>
        <v>843146.64</v>
      </c>
      <c r="M156" s="163">
        <f>I155*P156</f>
        <v>33895.89</v>
      </c>
      <c r="N156" s="163">
        <f t="shared" si="9"/>
        <v>877042.53</v>
      </c>
      <c r="O156" s="171">
        <v>464.16</v>
      </c>
      <c r="P156" s="171">
        <v>18.66</v>
      </c>
      <c r="Q156" s="30"/>
      <c r="R156" s="163"/>
      <c r="S156" s="162" t="s">
        <v>37</v>
      </c>
      <c r="T156" s="162" t="s">
        <v>265</v>
      </c>
    </row>
    <row r="157" spans="1:20" ht="56.25" x14ac:dyDescent="0.3">
      <c r="C157" s="155"/>
      <c r="D157" s="63"/>
      <c r="E157" s="155"/>
      <c r="F157" s="155"/>
      <c r="G157" s="155"/>
      <c r="H157" s="155"/>
      <c r="I157" s="160"/>
      <c r="J157" s="155"/>
      <c r="K157" s="64" t="s">
        <v>35</v>
      </c>
      <c r="L157" s="160">
        <f>I155*O157</f>
        <v>106228.92</v>
      </c>
      <c r="M157" s="163">
        <f>I155*P157</f>
        <v>26048.61</v>
      </c>
      <c r="N157" s="163">
        <f t="shared" si="9"/>
        <v>132277.53</v>
      </c>
      <c r="O157" s="171">
        <v>58.48</v>
      </c>
      <c r="P157" s="171">
        <v>14.34</v>
      </c>
      <c r="Q157" s="30"/>
      <c r="R157" s="163"/>
      <c r="S157" s="162" t="s">
        <v>37</v>
      </c>
      <c r="T157" s="162" t="s">
        <v>265</v>
      </c>
    </row>
    <row r="158" spans="1:20" ht="56.25" x14ac:dyDescent="0.3">
      <c r="C158" s="155"/>
      <c r="D158" s="63"/>
      <c r="E158" s="155"/>
      <c r="F158" s="155"/>
      <c r="G158" s="155"/>
      <c r="H158" s="155"/>
      <c r="I158" s="160"/>
      <c r="J158" s="155"/>
      <c r="K158" s="64" t="s">
        <v>38</v>
      </c>
      <c r="L158" s="160">
        <f>I155*O158</f>
        <v>66066.104999999996</v>
      </c>
      <c r="M158" s="163">
        <f>I155*P158</f>
        <v>25176.69</v>
      </c>
      <c r="N158" s="163">
        <f t="shared" si="9"/>
        <v>91242.794999999998</v>
      </c>
      <c r="O158" s="171">
        <v>36.369999999999997</v>
      </c>
      <c r="P158" s="171">
        <v>13.86</v>
      </c>
      <c r="Q158" s="30"/>
      <c r="R158" s="163"/>
      <c r="S158" s="162" t="s">
        <v>37</v>
      </c>
      <c r="T158" s="162" t="s">
        <v>265</v>
      </c>
    </row>
    <row r="159" spans="1:20" x14ac:dyDescent="0.3">
      <c r="C159" s="155"/>
      <c r="D159" s="63"/>
      <c r="E159" s="155"/>
      <c r="F159" s="155"/>
      <c r="G159" s="155"/>
      <c r="H159" s="155"/>
      <c r="I159" s="160"/>
      <c r="J159" s="155"/>
      <c r="K159" s="64" t="s">
        <v>105</v>
      </c>
      <c r="L159" s="160">
        <f>I155*O159</f>
        <v>146646.04500000001</v>
      </c>
      <c r="M159" s="163">
        <f>I155*P159</f>
        <v>3142.5450000000001</v>
      </c>
      <c r="N159" s="163">
        <f t="shared" si="9"/>
        <v>149788.59000000003</v>
      </c>
      <c r="O159" s="171">
        <v>80.73</v>
      </c>
      <c r="P159" s="171">
        <v>1.73</v>
      </c>
      <c r="Q159" s="30"/>
      <c r="R159" s="163"/>
      <c r="S159" s="162" t="s">
        <v>37</v>
      </c>
      <c r="T159" s="162" t="s">
        <v>265</v>
      </c>
    </row>
    <row r="160" spans="1:20" s="61" customFormat="1" x14ac:dyDescent="0.3">
      <c r="A160" s="133"/>
      <c r="B160" s="1"/>
      <c r="C160" s="32"/>
      <c r="D160" s="62" t="s">
        <v>111</v>
      </c>
      <c r="E160" s="32"/>
      <c r="F160" s="32"/>
      <c r="G160" s="32"/>
      <c r="H160" s="32"/>
      <c r="I160" s="26"/>
      <c r="J160" s="32"/>
      <c r="K160" s="27"/>
      <c r="L160" s="26">
        <f>SUM(L161:L188)</f>
        <v>13802230.652299998</v>
      </c>
      <c r="M160" s="30">
        <f>SUM(M161:M188)</f>
        <v>634522.48050000006</v>
      </c>
      <c r="N160" s="30">
        <f>SUM(N161:N188)</f>
        <v>14436753.1328</v>
      </c>
      <c r="O160" s="30"/>
      <c r="P160" s="171"/>
      <c r="Q160" s="30"/>
      <c r="R160" s="30"/>
      <c r="S160" s="30"/>
      <c r="T160" s="47"/>
    </row>
    <row r="161" spans="3:20" ht="37.5" x14ac:dyDescent="0.3">
      <c r="C161" s="155">
        <v>1</v>
      </c>
      <c r="D161" s="63" t="s">
        <v>350</v>
      </c>
      <c r="E161" s="155">
        <v>1985</v>
      </c>
      <c r="F161" s="155"/>
      <c r="G161" s="155" t="s">
        <v>34</v>
      </c>
      <c r="H161" s="155">
        <v>3</v>
      </c>
      <c r="I161" s="160">
        <v>2125.42</v>
      </c>
      <c r="J161" s="155">
        <v>878.96</v>
      </c>
      <c r="K161" s="64" t="s">
        <v>42</v>
      </c>
      <c r="L161" s="160">
        <f>I161*O161</f>
        <v>330502.81</v>
      </c>
      <c r="M161" s="163">
        <f>I161*P161</f>
        <v>31817.537400000001</v>
      </c>
      <c r="N161" s="163">
        <f t="shared" ref="N161:N188" si="10">L161+M161</f>
        <v>362320.34739999997</v>
      </c>
      <c r="O161" s="171">
        <v>155.5</v>
      </c>
      <c r="P161" s="171">
        <v>14.97</v>
      </c>
      <c r="Q161" s="30"/>
      <c r="R161" s="163"/>
      <c r="S161" s="162" t="s">
        <v>37</v>
      </c>
      <c r="T161" s="162" t="s">
        <v>265</v>
      </c>
    </row>
    <row r="162" spans="3:20" ht="37.5" x14ac:dyDescent="0.3">
      <c r="C162" s="155">
        <v>2</v>
      </c>
      <c r="D162" s="63" t="s">
        <v>351</v>
      </c>
      <c r="E162" s="155">
        <v>1971</v>
      </c>
      <c r="F162" s="155"/>
      <c r="G162" s="155" t="s">
        <v>34</v>
      </c>
      <c r="H162" s="155">
        <v>3</v>
      </c>
      <c r="I162" s="160">
        <v>3432.09</v>
      </c>
      <c r="J162" s="155">
        <v>1480.73</v>
      </c>
      <c r="K162" s="64" t="s">
        <v>45</v>
      </c>
      <c r="L162" s="160">
        <f>I162*O162</f>
        <v>1406092.9521000001</v>
      </c>
      <c r="M162" s="163">
        <f>I162*P162</f>
        <v>51206.782800000001</v>
      </c>
      <c r="N162" s="163">
        <f t="shared" si="10"/>
        <v>1457299.7349</v>
      </c>
      <c r="O162" s="171">
        <v>409.69</v>
      </c>
      <c r="P162" s="171">
        <v>14.92</v>
      </c>
      <c r="Q162" s="30"/>
      <c r="R162" s="163"/>
      <c r="S162" s="162" t="s">
        <v>37</v>
      </c>
      <c r="T162" s="162" t="s">
        <v>265</v>
      </c>
    </row>
    <row r="163" spans="3:20" x14ac:dyDescent="0.3">
      <c r="C163" s="155"/>
      <c r="D163" s="63"/>
      <c r="E163" s="155"/>
      <c r="F163" s="155"/>
      <c r="G163" s="155"/>
      <c r="H163" s="155"/>
      <c r="I163" s="160"/>
      <c r="J163" s="155"/>
      <c r="K163" s="64" t="s">
        <v>229</v>
      </c>
      <c r="L163" s="160">
        <f>I162*O163</f>
        <v>3714207.7980000004</v>
      </c>
      <c r="M163" s="163">
        <f>I162*P163</f>
        <v>79487.204400000002</v>
      </c>
      <c r="N163" s="163">
        <f t="shared" si="10"/>
        <v>3793695.0024000006</v>
      </c>
      <c r="O163" s="171">
        <v>1082.2</v>
      </c>
      <c r="P163" s="171">
        <v>23.16</v>
      </c>
      <c r="Q163" s="30"/>
      <c r="R163" s="163"/>
      <c r="S163" s="162" t="s">
        <v>37</v>
      </c>
      <c r="T163" s="162" t="s">
        <v>265</v>
      </c>
    </row>
    <row r="164" spans="3:20" ht="56.25" x14ac:dyDescent="0.3">
      <c r="C164" s="155">
        <v>3</v>
      </c>
      <c r="D164" s="63" t="s">
        <v>352</v>
      </c>
      <c r="E164" s="155">
        <v>1961</v>
      </c>
      <c r="F164" s="155"/>
      <c r="G164" s="155" t="s">
        <v>56</v>
      </c>
      <c r="H164" s="155">
        <v>2</v>
      </c>
      <c r="I164" s="160">
        <v>1815.59</v>
      </c>
      <c r="J164" s="155">
        <v>716.59</v>
      </c>
      <c r="K164" s="64" t="s">
        <v>42</v>
      </c>
      <c r="L164" s="160">
        <f>I164*O164</f>
        <v>278747.53269999998</v>
      </c>
      <c r="M164" s="163">
        <f>I164*P164</f>
        <v>27615.123899999999</v>
      </c>
      <c r="N164" s="163">
        <f t="shared" si="10"/>
        <v>306362.65659999999</v>
      </c>
      <c r="O164" s="171">
        <v>153.53</v>
      </c>
      <c r="P164" s="171">
        <v>15.21</v>
      </c>
      <c r="Q164" s="30"/>
      <c r="R164" s="163"/>
      <c r="S164" s="162" t="s">
        <v>37</v>
      </c>
      <c r="T164" s="162" t="s">
        <v>265</v>
      </c>
    </row>
    <row r="165" spans="3:20" ht="37.5" x14ac:dyDescent="0.3">
      <c r="C165" s="155"/>
      <c r="D165" s="63"/>
      <c r="E165" s="155"/>
      <c r="F165" s="155"/>
      <c r="G165" s="155"/>
      <c r="H165" s="155"/>
      <c r="I165" s="160"/>
      <c r="J165" s="155"/>
      <c r="K165" s="64" t="s">
        <v>45</v>
      </c>
      <c r="L165" s="160">
        <f>I164*O165</f>
        <v>842724.25439999998</v>
      </c>
      <c r="M165" s="163">
        <f>I164*P165</f>
        <v>33878.909399999997</v>
      </c>
      <c r="N165" s="163">
        <f t="shared" si="10"/>
        <v>876603.16379999998</v>
      </c>
      <c r="O165" s="171">
        <v>464.16</v>
      </c>
      <c r="P165" s="171">
        <v>18.66</v>
      </c>
      <c r="Q165" s="30"/>
      <c r="R165" s="163"/>
      <c r="S165" s="162" t="s">
        <v>37</v>
      </c>
      <c r="T165" s="162" t="s">
        <v>265</v>
      </c>
    </row>
    <row r="166" spans="3:20" ht="56.25" x14ac:dyDescent="0.3">
      <c r="C166" s="155"/>
      <c r="D166" s="63"/>
      <c r="E166" s="155"/>
      <c r="F166" s="155"/>
      <c r="G166" s="155"/>
      <c r="H166" s="155"/>
      <c r="I166" s="160"/>
      <c r="J166" s="155"/>
      <c r="K166" s="64" t="s">
        <v>35</v>
      </c>
      <c r="L166" s="160">
        <f>I164*O166</f>
        <v>106175.70319999999</v>
      </c>
      <c r="M166" s="163">
        <f>I164*P166</f>
        <v>24219.970599999997</v>
      </c>
      <c r="N166" s="163">
        <f t="shared" si="10"/>
        <v>130395.67379999999</v>
      </c>
      <c r="O166" s="171">
        <v>58.48</v>
      </c>
      <c r="P166" s="171">
        <v>13.34</v>
      </c>
      <c r="Q166" s="30"/>
      <c r="R166" s="163"/>
      <c r="S166" s="162" t="s">
        <v>37</v>
      </c>
      <c r="T166" s="162" t="s">
        <v>265</v>
      </c>
    </row>
    <row r="167" spans="3:20" ht="37.5" x14ac:dyDescent="0.3">
      <c r="C167" s="155"/>
      <c r="D167" s="63"/>
      <c r="E167" s="155"/>
      <c r="F167" s="155"/>
      <c r="G167" s="155"/>
      <c r="H167" s="155"/>
      <c r="I167" s="160"/>
      <c r="J167" s="155"/>
      <c r="K167" s="64" t="s">
        <v>53</v>
      </c>
      <c r="L167" s="160">
        <f>I164*O167</f>
        <v>66033.008299999987</v>
      </c>
      <c r="M167" s="163">
        <f>I164*P167</f>
        <v>24147.347000000002</v>
      </c>
      <c r="N167" s="163">
        <f t="shared" si="10"/>
        <v>90180.355299999996</v>
      </c>
      <c r="O167" s="171">
        <v>36.369999999999997</v>
      </c>
      <c r="P167" s="171">
        <v>13.3</v>
      </c>
      <c r="Q167" s="30"/>
      <c r="R167" s="163"/>
      <c r="S167" s="162" t="s">
        <v>37</v>
      </c>
      <c r="T167" s="162" t="s">
        <v>265</v>
      </c>
    </row>
    <row r="168" spans="3:20" x14ac:dyDescent="0.3">
      <c r="C168" s="155"/>
      <c r="D168" s="63"/>
      <c r="E168" s="155"/>
      <c r="F168" s="155"/>
      <c r="G168" s="155"/>
      <c r="H168" s="155"/>
      <c r="I168" s="160"/>
      <c r="J168" s="155"/>
      <c r="K168" s="64" t="s">
        <v>229</v>
      </c>
      <c r="L168" s="160">
        <f>I164*O168</f>
        <v>2723385</v>
      </c>
      <c r="M168" s="163">
        <f>I164*P168</f>
        <v>72587.288199999995</v>
      </c>
      <c r="N168" s="163">
        <f t="shared" si="10"/>
        <v>2795972.2881999998</v>
      </c>
      <c r="O168" s="171">
        <v>1500</v>
      </c>
      <c r="P168" s="171">
        <v>39.979999999999997</v>
      </c>
      <c r="Q168" s="30"/>
      <c r="R168" s="163"/>
      <c r="S168" s="162" t="s">
        <v>37</v>
      </c>
      <c r="T168" s="162" t="s">
        <v>265</v>
      </c>
    </row>
    <row r="169" spans="3:20" ht="56.25" x14ac:dyDescent="0.3">
      <c r="C169" s="155">
        <v>4</v>
      </c>
      <c r="D169" s="63" t="s">
        <v>353</v>
      </c>
      <c r="E169" s="155">
        <v>1960</v>
      </c>
      <c r="F169" s="155"/>
      <c r="G169" s="155" t="s">
        <v>56</v>
      </c>
      <c r="H169" s="155">
        <v>2</v>
      </c>
      <c r="I169" s="160">
        <v>689.53</v>
      </c>
      <c r="J169" s="155">
        <v>378.2</v>
      </c>
      <c r="K169" s="64" t="s">
        <v>45</v>
      </c>
      <c r="L169" s="160">
        <f>I169*O169</f>
        <v>320052.24479999999</v>
      </c>
      <c r="M169" s="163">
        <f>I169*P169</f>
        <v>12866.629799999999</v>
      </c>
      <c r="N169" s="163">
        <f t="shared" si="10"/>
        <v>332918.87459999998</v>
      </c>
      <c r="O169" s="171">
        <v>464.16</v>
      </c>
      <c r="P169" s="171">
        <v>18.66</v>
      </c>
      <c r="Q169" s="30"/>
      <c r="R169" s="163"/>
      <c r="S169" s="162" t="s">
        <v>37</v>
      </c>
      <c r="T169" s="162" t="s">
        <v>265</v>
      </c>
    </row>
    <row r="170" spans="3:20" ht="37.5" x14ac:dyDescent="0.3">
      <c r="C170" s="155"/>
      <c r="D170" s="63"/>
      <c r="E170" s="155"/>
      <c r="F170" s="155"/>
      <c r="G170" s="155"/>
      <c r="H170" s="155"/>
      <c r="I170" s="160"/>
      <c r="J170" s="155"/>
      <c r="K170" s="64" t="s">
        <v>42</v>
      </c>
      <c r="L170" s="160">
        <f>I169*O170</f>
        <v>113138.0824</v>
      </c>
      <c r="M170" s="163">
        <f>I169*P170</f>
        <v>10487.7513</v>
      </c>
      <c r="N170" s="163">
        <f t="shared" si="10"/>
        <v>123625.8337</v>
      </c>
      <c r="O170" s="171">
        <v>164.08</v>
      </c>
      <c r="P170" s="171">
        <v>15.21</v>
      </c>
      <c r="Q170" s="30"/>
      <c r="R170" s="163"/>
      <c r="S170" s="162" t="s">
        <v>37</v>
      </c>
      <c r="T170" s="162" t="s">
        <v>265</v>
      </c>
    </row>
    <row r="171" spans="3:20" ht="37.5" x14ac:dyDescent="0.3">
      <c r="C171" s="155"/>
      <c r="D171" s="63"/>
      <c r="E171" s="155"/>
      <c r="F171" s="155"/>
      <c r="G171" s="155"/>
      <c r="H171" s="155"/>
      <c r="I171" s="160"/>
      <c r="J171" s="155"/>
      <c r="K171" s="64" t="s">
        <v>354</v>
      </c>
      <c r="L171" s="160">
        <f>I169*O171</f>
        <v>93569.22099999999</v>
      </c>
      <c r="M171" s="163">
        <f>I169*P171</f>
        <v>10680.8197</v>
      </c>
      <c r="N171" s="163">
        <f t="shared" si="10"/>
        <v>104250.04069999998</v>
      </c>
      <c r="O171" s="171">
        <v>135.69999999999999</v>
      </c>
      <c r="P171" s="171">
        <v>15.49</v>
      </c>
      <c r="Q171" s="30"/>
      <c r="R171" s="163"/>
      <c r="S171" s="162" t="s">
        <v>37</v>
      </c>
      <c r="T171" s="162" t="s">
        <v>265</v>
      </c>
    </row>
    <row r="172" spans="3:20" ht="37.5" x14ac:dyDescent="0.3">
      <c r="C172" s="155"/>
      <c r="D172" s="63"/>
      <c r="E172" s="155"/>
      <c r="F172" s="155"/>
      <c r="G172" s="155"/>
      <c r="H172" s="155"/>
      <c r="I172" s="160"/>
      <c r="J172" s="155"/>
      <c r="K172" s="64" t="s">
        <v>355</v>
      </c>
      <c r="L172" s="160">
        <f>I169*O172</f>
        <v>40323.714399999997</v>
      </c>
      <c r="M172" s="163">
        <f>I169*P172</f>
        <v>9198.3302000000003</v>
      </c>
      <c r="N172" s="163">
        <f t="shared" si="10"/>
        <v>49522.044599999994</v>
      </c>
      <c r="O172" s="171">
        <v>58.48</v>
      </c>
      <c r="P172" s="171">
        <v>13.34</v>
      </c>
      <c r="Q172" s="30"/>
      <c r="R172" s="163"/>
      <c r="S172" s="162" t="s">
        <v>37</v>
      </c>
      <c r="T172" s="162" t="s">
        <v>265</v>
      </c>
    </row>
    <row r="173" spans="3:20" ht="56.25" x14ac:dyDescent="0.3">
      <c r="C173" s="155">
        <v>5</v>
      </c>
      <c r="D173" s="63" t="s">
        <v>356</v>
      </c>
      <c r="E173" s="155">
        <v>1960</v>
      </c>
      <c r="F173" s="155"/>
      <c r="G173" s="155" t="s">
        <v>56</v>
      </c>
      <c r="H173" s="155">
        <v>2</v>
      </c>
      <c r="I173" s="160">
        <v>658.2</v>
      </c>
      <c r="J173" s="155">
        <v>381.9</v>
      </c>
      <c r="K173" s="64" t="s">
        <v>354</v>
      </c>
      <c r="L173" s="160">
        <f>I173*O173</f>
        <v>89317.74</v>
      </c>
      <c r="M173" s="163">
        <f>I173*P173</f>
        <v>10195.518</v>
      </c>
      <c r="N173" s="163">
        <f t="shared" si="10"/>
        <v>99513.258000000002</v>
      </c>
      <c r="O173" s="171">
        <v>135.69999999999999</v>
      </c>
      <c r="P173" s="171">
        <v>15.49</v>
      </c>
      <c r="Q173" s="30"/>
      <c r="R173" s="163"/>
      <c r="S173" s="162" t="s">
        <v>37</v>
      </c>
      <c r="T173" s="162" t="s">
        <v>265</v>
      </c>
    </row>
    <row r="174" spans="3:20" ht="37.5" x14ac:dyDescent="0.3">
      <c r="C174" s="155"/>
      <c r="D174" s="63"/>
      <c r="E174" s="155"/>
      <c r="F174" s="155"/>
      <c r="G174" s="155"/>
      <c r="H174" s="155"/>
      <c r="I174" s="160"/>
      <c r="J174" s="155"/>
      <c r="K174" s="64" t="s">
        <v>42</v>
      </c>
      <c r="L174" s="160">
        <f>I173*O174</f>
        <v>107997.45600000002</v>
      </c>
      <c r="M174" s="163">
        <f>I173*P174</f>
        <v>10011.222000000002</v>
      </c>
      <c r="N174" s="163">
        <f t="shared" si="10"/>
        <v>118008.67800000001</v>
      </c>
      <c r="O174" s="171">
        <v>164.08</v>
      </c>
      <c r="P174" s="171">
        <v>15.21</v>
      </c>
      <c r="Q174" s="30"/>
      <c r="R174" s="163"/>
      <c r="S174" s="162" t="s">
        <v>37</v>
      </c>
      <c r="T174" s="162" t="s">
        <v>265</v>
      </c>
    </row>
    <row r="175" spans="3:20" ht="37.5" x14ac:dyDescent="0.3">
      <c r="C175" s="155"/>
      <c r="D175" s="63"/>
      <c r="E175" s="155"/>
      <c r="F175" s="155"/>
      <c r="G175" s="155"/>
      <c r="H175" s="155"/>
      <c r="I175" s="160"/>
      <c r="J175" s="155"/>
      <c r="K175" s="64" t="s">
        <v>45</v>
      </c>
      <c r="L175" s="160">
        <f>I173*O175</f>
        <v>305510.11200000002</v>
      </c>
      <c r="M175" s="163">
        <f>I173*P175</f>
        <v>12282.012000000001</v>
      </c>
      <c r="N175" s="163">
        <f t="shared" si="10"/>
        <v>317792.12400000001</v>
      </c>
      <c r="O175" s="171">
        <v>464.16</v>
      </c>
      <c r="P175" s="171">
        <v>18.66</v>
      </c>
      <c r="Q175" s="30"/>
      <c r="R175" s="163"/>
      <c r="S175" s="162" t="s">
        <v>37</v>
      </c>
      <c r="T175" s="162" t="s">
        <v>265</v>
      </c>
    </row>
    <row r="176" spans="3:20" ht="37.5" x14ac:dyDescent="0.3">
      <c r="C176" s="155"/>
      <c r="D176" s="63"/>
      <c r="E176" s="155"/>
      <c r="F176" s="155"/>
      <c r="G176" s="155"/>
      <c r="H176" s="155"/>
      <c r="I176" s="160"/>
      <c r="J176" s="155"/>
      <c r="K176" s="64" t="s">
        <v>355</v>
      </c>
      <c r="L176" s="160">
        <f>I173*O176</f>
        <v>38491.536</v>
      </c>
      <c r="M176" s="163">
        <f>I173*P176</f>
        <v>8780.3880000000008</v>
      </c>
      <c r="N176" s="163">
        <f t="shared" si="10"/>
        <v>47271.923999999999</v>
      </c>
      <c r="O176" s="171">
        <v>58.48</v>
      </c>
      <c r="P176" s="171">
        <v>13.34</v>
      </c>
      <c r="Q176" s="30"/>
      <c r="R176" s="163"/>
      <c r="S176" s="162" t="s">
        <v>37</v>
      </c>
      <c r="T176" s="162" t="s">
        <v>265</v>
      </c>
    </row>
    <row r="177" spans="1:20" ht="56.25" x14ac:dyDescent="0.3">
      <c r="C177" s="155">
        <v>6</v>
      </c>
      <c r="D177" s="63" t="s">
        <v>357</v>
      </c>
      <c r="E177" s="155">
        <v>1961</v>
      </c>
      <c r="F177" s="155"/>
      <c r="G177" s="155" t="s">
        <v>56</v>
      </c>
      <c r="H177" s="155">
        <v>2</v>
      </c>
      <c r="I177" s="160">
        <v>676.94</v>
      </c>
      <c r="J177" s="155">
        <v>368.58</v>
      </c>
      <c r="K177" s="64" t="s">
        <v>104</v>
      </c>
      <c r="L177" s="160">
        <f>I177*O177</f>
        <v>447822.88760000002</v>
      </c>
      <c r="M177" s="163">
        <f>I177*P177</f>
        <v>9585.4704000000002</v>
      </c>
      <c r="N177" s="163">
        <f t="shared" si="10"/>
        <v>457408.35800000001</v>
      </c>
      <c r="O177" s="171">
        <v>661.54</v>
      </c>
      <c r="P177" s="171">
        <v>14.16</v>
      </c>
      <c r="Q177" s="30"/>
      <c r="R177" s="163"/>
      <c r="S177" s="162" t="s">
        <v>37</v>
      </c>
      <c r="T177" s="162" t="s">
        <v>265</v>
      </c>
    </row>
    <row r="178" spans="1:20" ht="37.5" x14ac:dyDescent="0.3">
      <c r="C178" s="155"/>
      <c r="D178" s="63"/>
      <c r="E178" s="155"/>
      <c r="F178" s="155"/>
      <c r="G178" s="155"/>
      <c r="H178" s="155"/>
      <c r="I178" s="160"/>
      <c r="J178" s="155"/>
      <c r="K178" s="64" t="s">
        <v>358</v>
      </c>
      <c r="L178" s="160">
        <f>I177*O178</f>
        <v>111072.31520000001</v>
      </c>
      <c r="M178" s="163">
        <f>I177*P178</f>
        <v>10296.257400000002</v>
      </c>
      <c r="N178" s="163">
        <f t="shared" si="10"/>
        <v>121368.57260000001</v>
      </c>
      <c r="O178" s="171">
        <v>164.08</v>
      </c>
      <c r="P178" s="171">
        <v>15.21</v>
      </c>
      <c r="Q178" s="30"/>
      <c r="R178" s="163"/>
      <c r="S178" s="162" t="s">
        <v>37</v>
      </c>
      <c r="T178" s="162" t="s">
        <v>265</v>
      </c>
    </row>
    <row r="179" spans="1:20" ht="37.5" x14ac:dyDescent="0.3">
      <c r="C179" s="155"/>
      <c r="D179" s="63"/>
      <c r="E179" s="155"/>
      <c r="F179" s="155"/>
      <c r="G179" s="155"/>
      <c r="H179" s="155"/>
      <c r="I179" s="160"/>
      <c r="J179" s="155"/>
      <c r="K179" s="64" t="s">
        <v>355</v>
      </c>
      <c r="L179" s="160">
        <f>I177*O179</f>
        <v>39587.451200000003</v>
      </c>
      <c r="M179" s="163">
        <f>I177*P179</f>
        <v>9030.3796000000002</v>
      </c>
      <c r="N179" s="163">
        <f t="shared" si="10"/>
        <v>48617.830800000003</v>
      </c>
      <c r="O179" s="171">
        <v>58.48</v>
      </c>
      <c r="P179" s="171">
        <v>13.34</v>
      </c>
      <c r="Q179" s="30"/>
      <c r="R179" s="163"/>
      <c r="S179" s="162" t="s">
        <v>37</v>
      </c>
      <c r="T179" s="162" t="s">
        <v>265</v>
      </c>
    </row>
    <row r="180" spans="1:20" ht="56.25" x14ac:dyDescent="0.3">
      <c r="C180" s="155">
        <v>7</v>
      </c>
      <c r="D180" s="63" t="s">
        <v>359</v>
      </c>
      <c r="E180" s="155">
        <v>1960</v>
      </c>
      <c r="F180" s="155"/>
      <c r="G180" s="155" t="s">
        <v>56</v>
      </c>
      <c r="H180" s="155">
        <v>2</v>
      </c>
      <c r="I180" s="160">
        <v>680.74</v>
      </c>
      <c r="J180" s="155">
        <v>367.85</v>
      </c>
      <c r="K180" s="64" t="s">
        <v>45</v>
      </c>
      <c r="L180" s="160">
        <f>I180*O180</f>
        <v>315972.27840000001</v>
      </c>
      <c r="M180" s="163">
        <f>I180*P180</f>
        <v>12702.608400000001</v>
      </c>
      <c r="N180" s="163">
        <f t="shared" si="10"/>
        <v>328674.88680000004</v>
      </c>
      <c r="O180" s="171">
        <v>464.16</v>
      </c>
      <c r="P180" s="171">
        <v>18.66</v>
      </c>
      <c r="Q180" s="30"/>
      <c r="R180" s="163"/>
      <c r="S180" s="162" t="s">
        <v>37</v>
      </c>
      <c r="T180" s="162" t="s">
        <v>265</v>
      </c>
    </row>
    <row r="181" spans="1:20" ht="37.5" x14ac:dyDescent="0.3">
      <c r="C181" s="155"/>
      <c r="D181" s="63"/>
      <c r="E181" s="155"/>
      <c r="F181" s="155"/>
      <c r="G181" s="155"/>
      <c r="H181" s="155"/>
      <c r="I181" s="160"/>
      <c r="J181" s="155"/>
      <c r="K181" s="64" t="s">
        <v>354</v>
      </c>
      <c r="L181" s="160">
        <f>I180*O181</f>
        <v>92376.417999999991</v>
      </c>
      <c r="M181" s="163">
        <f>I180*P181</f>
        <v>10544.6626</v>
      </c>
      <c r="N181" s="163">
        <f t="shared" si="10"/>
        <v>102921.08059999999</v>
      </c>
      <c r="O181" s="171">
        <v>135.69999999999999</v>
      </c>
      <c r="P181" s="171">
        <v>15.49</v>
      </c>
      <c r="Q181" s="30"/>
      <c r="R181" s="163"/>
      <c r="S181" s="162" t="s">
        <v>37</v>
      </c>
      <c r="T181" s="162" t="s">
        <v>265</v>
      </c>
    </row>
    <row r="182" spans="1:20" ht="37.5" x14ac:dyDescent="0.3">
      <c r="C182" s="155"/>
      <c r="D182" s="63"/>
      <c r="E182" s="155"/>
      <c r="F182" s="155"/>
      <c r="G182" s="155"/>
      <c r="H182" s="155"/>
      <c r="I182" s="160"/>
      <c r="J182" s="155"/>
      <c r="K182" s="64" t="s">
        <v>355</v>
      </c>
      <c r="L182" s="160">
        <f>I180*O182</f>
        <v>39809.675199999998</v>
      </c>
      <c r="M182" s="163">
        <f>I180*P182</f>
        <v>9081.0715999999993</v>
      </c>
      <c r="N182" s="163">
        <f t="shared" si="10"/>
        <v>48890.746799999994</v>
      </c>
      <c r="O182" s="171">
        <v>58.48</v>
      </c>
      <c r="P182" s="171">
        <v>13.34</v>
      </c>
      <c r="Q182" s="30"/>
      <c r="R182" s="163"/>
      <c r="S182" s="162" t="s">
        <v>37</v>
      </c>
      <c r="T182" s="162" t="s">
        <v>265</v>
      </c>
    </row>
    <row r="183" spans="1:20" ht="37.5" x14ac:dyDescent="0.3">
      <c r="C183" s="155"/>
      <c r="D183" s="63"/>
      <c r="E183" s="155"/>
      <c r="F183" s="155"/>
      <c r="G183" s="155"/>
      <c r="H183" s="155"/>
      <c r="I183" s="160"/>
      <c r="J183" s="155"/>
      <c r="K183" s="64" t="s">
        <v>42</v>
      </c>
      <c r="L183" s="160">
        <f>I180*O183</f>
        <v>111695.81920000001</v>
      </c>
      <c r="M183" s="163">
        <f>I180*P183</f>
        <v>10354.055400000001</v>
      </c>
      <c r="N183" s="163">
        <f t="shared" si="10"/>
        <v>122049.87460000001</v>
      </c>
      <c r="O183" s="171">
        <v>164.08</v>
      </c>
      <c r="P183" s="171">
        <v>15.21</v>
      </c>
      <c r="Q183" s="30"/>
      <c r="R183" s="163"/>
      <c r="S183" s="162" t="s">
        <v>37</v>
      </c>
      <c r="T183" s="162" t="s">
        <v>265</v>
      </c>
    </row>
    <row r="184" spans="1:20" ht="56.25" x14ac:dyDescent="0.3">
      <c r="C184" s="155">
        <v>8</v>
      </c>
      <c r="D184" s="63" t="s">
        <v>360</v>
      </c>
      <c r="E184" s="155">
        <v>1961</v>
      </c>
      <c r="F184" s="155"/>
      <c r="G184" s="155" t="s">
        <v>56</v>
      </c>
      <c r="H184" s="155">
        <v>2</v>
      </c>
      <c r="I184" s="160">
        <v>681.96</v>
      </c>
      <c r="J184" s="155">
        <v>407.76</v>
      </c>
      <c r="K184" s="64" t="s">
        <v>104</v>
      </c>
      <c r="L184" s="160">
        <f>I184*O184</f>
        <v>451143.81839999999</v>
      </c>
      <c r="M184" s="163">
        <f>I184*P184</f>
        <v>9656.5536000000011</v>
      </c>
      <c r="N184" s="163">
        <f t="shared" si="10"/>
        <v>460800.37199999997</v>
      </c>
      <c r="O184" s="171">
        <v>661.54</v>
      </c>
      <c r="P184" s="171">
        <v>14.16</v>
      </c>
      <c r="Q184" s="30"/>
      <c r="R184" s="163"/>
      <c r="S184" s="162" t="s">
        <v>37</v>
      </c>
      <c r="T184" s="162" t="s">
        <v>265</v>
      </c>
    </row>
    <row r="185" spans="1:20" ht="56.25" x14ac:dyDescent="0.3">
      <c r="C185" s="155">
        <v>9</v>
      </c>
      <c r="D185" s="63" t="s">
        <v>361</v>
      </c>
      <c r="E185" s="155">
        <v>1960</v>
      </c>
      <c r="F185" s="155"/>
      <c r="G185" s="155" t="s">
        <v>56</v>
      </c>
      <c r="H185" s="155">
        <v>2</v>
      </c>
      <c r="I185" s="160">
        <v>675.37</v>
      </c>
      <c r="J185" s="155">
        <v>399.37</v>
      </c>
      <c r="K185" s="64" t="s">
        <v>104</v>
      </c>
      <c r="L185" s="160">
        <f>I185*O185</f>
        <v>446784.26979999995</v>
      </c>
      <c r="M185" s="163">
        <f>I185*P185</f>
        <v>9563.2392</v>
      </c>
      <c r="N185" s="163">
        <f t="shared" si="10"/>
        <v>456347.50899999996</v>
      </c>
      <c r="O185" s="171">
        <v>661.54</v>
      </c>
      <c r="P185" s="171">
        <v>14.16</v>
      </c>
      <c r="Q185" s="30"/>
      <c r="R185" s="163"/>
      <c r="S185" s="162" t="s">
        <v>37</v>
      </c>
      <c r="T185" s="162" t="s">
        <v>265</v>
      </c>
    </row>
    <row r="186" spans="1:20" ht="56.25" x14ac:dyDescent="0.3">
      <c r="C186" s="155"/>
      <c r="D186" s="63"/>
      <c r="E186" s="155"/>
      <c r="F186" s="155"/>
      <c r="G186" s="155"/>
      <c r="H186" s="155"/>
      <c r="I186" s="160"/>
      <c r="J186" s="155"/>
      <c r="K186" s="64" t="s">
        <v>84</v>
      </c>
      <c r="L186" s="160">
        <f>I185*O186</f>
        <v>91647.708999999988</v>
      </c>
      <c r="M186" s="163">
        <f>I185*P186</f>
        <v>10461.481299999999</v>
      </c>
      <c r="N186" s="163">
        <f t="shared" si="10"/>
        <v>102109.19029999999</v>
      </c>
      <c r="O186" s="171">
        <v>135.69999999999999</v>
      </c>
      <c r="P186" s="171">
        <v>15.49</v>
      </c>
      <c r="Q186" s="30"/>
      <c r="R186" s="163"/>
      <c r="S186" s="162" t="s">
        <v>37</v>
      </c>
      <c r="T186" s="162" t="s">
        <v>265</v>
      </c>
    </row>
    <row r="187" spans="1:20" ht="37.5" x14ac:dyDescent="0.3">
      <c r="C187" s="155">
        <v>10</v>
      </c>
      <c r="D187" s="63" t="s">
        <v>362</v>
      </c>
      <c r="E187" s="155">
        <v>1994</v>
      </c>
      <c r="F187" s="155"/>
      <c r="G187" s="155" t="s">
        <v>34</v>
      </c>
      <c r="H187" s="155">
        <v>3</v>
      </c>
      <c r="I187" s="160">
        <v>3743.47</v>
      </c>
      <c r="J187" s="155">
        <v>1838.76</v>
      </c>
      <c r="K187" s="64" t="s">
        <v>42</v>
      </c>
      <c r="L187" s="160">
        <f>I187*O187</f>
        <v>582109.58499999996</v>
      </c>
      <c r="M187" s="163">
        <f>I187*P187</f>
        <v>56039.745900000002</v>
      </c>
      <c r="N187" s="163">
        <f t="shared" si="10"/>
        <v>638149.33089999994</v>
      </c>
      <c r="O187" s="171">
        <v>155.5</v>
      </c>
      <c r="P187" s="171">
        <v>14.97</v>
      </c>
      <c r="Q187" s="30"/>
      <c r="R187" s="163"/>
      <c r="S187" s="162" t="s">
        <v>37</v>
      </c>
      <c r="T187" s="162" t="s">
        <v>265</v>
      </c>
    </row>
    <row r="188" spans="1:20" ht="37.5" x14ac:dyDescent="0.3">
      <c r="C188" s="155">
        <v>11</v>
      </c>
      <c r="D188" s="63" t="s">
        <v>363</v>
      </c>
      <c r="E188" s="155">
        <v>1989</v>
      </c>
      <c r="F188" s="155"/>
      <c r="G188" s="155" t="s">
        <v>34</v>
      </c>
      <c r="H188" s="155">
        <v>5</v>
      </c>
      <c r="I188" s="160">
        <v>3189.32</v>
      </c>
      <c r="J188" s="155">
        <v>1955.39</v>
      </c>
      <c r="K188" s="64" t="s">
        <v>42</v>
      </c>
      <c r="L188" s="160">
        <f>I188*O188</f>
        <v>495939.26</v>
      </c>
      <c r="M188" s="163">
        <f>I188*P188</f>
        <v>47744.120400000007</v>
      </c>
      <c r="N188" s="163">
        <f t="shared" si="10"/>
        <v>543683.38040000002</v>
      </c>
      <c r="O188" s="171">
        <v>155.5</v>
      </c>
      <c r="P188" s="171">
        <v>14.97</v>
      </c>
      <c r="Q188" s="30"/>
      <c r="R188" s="163"/>
      <c r="S188" s="162" t="s">
        <v>37</v>
      </c>
      <c r="T188" s="162" t="s">
        <v>265</v>
      </c>
    </row>
    <row r="189" spans="1:20" s="61" customFormat="1" x14ac:dyDescent="0.3">
      <c r="A189" s="133"/>
      <c r="B189" s="1"/>
      <c r="C189" s="32"/>
      <c r="D189" s="62" t="s">
        <v>122</v>
      </c>
      <c r="E189" s="32"/>
      <c r="F189" s="32"/>
      <c r="G189" s="32"/>
      <c r="H189" s="32"/>
      <c r="I189" s="26"/>
      <c r="J189" s="32"/>
      <c r="K189" s="27"/>
      <c r="L189" s="26">
        <f>SUM(L190:L192)</f>
        <v>1698886.1143999998</v>
      </c>
      <c r="M189" s="30">
        <f>SUM(M190:M192)</f>
        <v>168815.75040000002</v>
      </c>
      <c r="N189" s="30">
        <f>SUM(N190:N192)</f>
        <v>1867701.8647999999</v>
      </c>
      <c r="O189" s="30"/>
      <c r="P189" s="171"/>
      <c r="Q189" s="30"/>
      <c r="R189" s="30"/>
      <c r="S189" s="30"/>
      <c r="T189" s="47"/>
    </row>
    <row r="190" spans="1:20" ht="37.5" x14ac:dyDescent="0.3">
      <c r="C190" s="155">
        <v>1</v>
      </c>
      <c r="D190" s="63" t="s">
        <v>364</v>
      </c>
      <c r="E190" s="155">
        <v>1989</v>
      </c>
      <c r="F190" s="155"/>
      <c r="G190" s="155" t="s">
        <v>83</v>
      </c>
      <c r="H190" s="155">
        <v>5</v>
      </c>
      <c r="I190" s="160">
        <v>3552.52</v>
      </c>
      <c r="J190" s="155">
        <v>2249.8000000000002</v>
      </c>
      <c r="K190" s="64" t="s">
        <v>42</v>
      </c>
      <c r="L190" s="160">
        <f>I190*O190</f>
        <v>546093.37439999997</v>
      </c>
      <c r="M190" s="163">
        <f>I190*P190</f>
        <v>55099.585200000001</v>
      </c>
      <c r="N190" s="163">
        <f>L190+M190</f>
        <v>601192.95959999994</v>
      </c>
      <c r="O190" s="171">
        <v>153.72</v>
      </c>
      <c r="P190" s="171">
        <v>15.51</v>
      </c>
      <c r="Q190" s="30"/>
      <c r="R190" s="163"/>
      <c r="S190" s="162" t="s">
        <v>37</v>
      </c>
      <c r="T190" s="162" t="s">
        <v>265</v>
      </c>
    </row>
    <row r="191" spans="1:20" ht="37.5" x14ac:dyDescent="0.3">
      <c r="C191" s="155">
        <v>2</v>
      </c>
      <c r="D191" s="63" t="s">
        <v>365</v>
      </c>
      <c r="E191" s="155">
        <v>1990</v>
      </c>
      <c r="F191" s="155"/>
      <c r="G191" s="155" t="s">
        <v>83</v>
      </c>
      <c r="H191" s="155">
        <v>5</v>
      </c>
      <c r="I191" s="160">
        <v>3552.52</v>
      </c>
      <c r="J191" s="155">
        <v>2249.8000000000002</v>
      </c>
      <c r="K191" s="64" t="s">
        <v>42</v>
      </c>
      <c r="L191" s="160">
        <f>I191*O191</f>
        <v>546093.37439999997</v>
      </c>
      <c r="M191" s="163">
        <f>I191*P191</f>
        <v>55099.585200000001</v>
      </c>
      <c r="N191" s="163">
        <f>L191+M191</f>
        <v>601192.95959999994</v>
      </c>
      <c r="O191" s="171">
        <v>153.72</v>
      </c>
      <c r="P191" s="171">
        <v>15.51</v>
      </c>
      <c r="Q191" s="30"/>
      <c r="R191" s="163"/>
      <c r="S191" s="162" t="s">
        <v>37</v>
      </c>
      <c r="T191" s="162" t="s">
        <v>265</v>
      </c>
    </row>
    <row r="192" spans="1:20" ht="37.5" x14ac:dyDescent="0.3">
      <c r="C192" s="155">
        <v>3</v>
      </c>
      <c r="D192" s="63" t="s">
        <v>366</v>
      </c>
      <c r="E192" s="155">
        <v>1989</v>
      </c>
      <c r="F192" s="155"/>
      <c r="G192" s="155" t="s">
        <v>83</v>
      </c>
      <c r="H192" s="155">
        <v>5</v>
      </c>
      <c r="I192" s="160">
        <v>3552.52</v>
      </c>
      <c r="J192" s="155">
        <v>2249.8000000000002</v>
      </c>
      <c r="K192" s="64" t="s">
        <v>42</v>
      </c>
      <c r="L192" s="160">
        <f>I192*O192</f>
        <v>606699.36560000002</v>
      </c>
      <c r="M192" s="163">
        <f>I192*P192</f>
        <v>58616.58</v>
      </c>
      <c r="N192" s="163">
        <f>L192+M192</f>
        <v>665315.94559999998</v>
      </c>
      <c r="O192" s="171">
        <v>170.78</v>
      </c>
      <c r="P192" s="171">
        <v>16.5</v>
      </c>
      <c r="Q192" s="30"/>
      <c r="R192" s="163"/>
      <c r="S192" s="162" t="s">
        <v>37</v>
      </c>
      <c r="T192" s="162" t="s">
        <v>265</v>
      </c>
    </row>
    <row r="193" spans="1:1025" s="61" customFormat="1" x14ac:dyDescent="0.3">
      <c r="A193" s="133"/>
      <c r="B193" s="1"/>
      <c r="C193" s="32"/>
      <c r="D193" s="62" t="s">
        <v>126</v>
      </c>
      <c r="E193" s="32"/>
      <c r="F193" s="32"/>
      <c r="G193" s="32"/>
      <c r="H193" s="32"/>
      <c r="I193" s="26"/>
      <c r="J193" s="32"/>
      <c r="K193" s="27"/>
      <c r="L193" s="26">
        <f>SUM(L194:L200)</f>
        <v>4129052.8487</v>
      </c>
      <c r="M193" s="30">
        <f>SUM(M194:M200)</f>
        <v>391013.1103</v>
      </c>
      <c r="N193" s="30">
        <f>SUM(N194:N200)</f>
        <v>4520065.9589999998</v>
      </c>
      <c r="O193" s="30"/>
      <c r="P193" s="171"/>
      <c r="Q193" s="30"/>
      <c r="R193" s="30"/>
      <c r="S193" s="30"/>
      <c r="T193" s="47"/>
    </row>
    <row r="194" spans="1:1025" ht="37.5" x14ac:dyDescent="0.3">
      <c r="C194" s="155">
        <v>1</v>
      </c>
      <c r="D194" s="63" t="s">
        <v>367</v>
      </c>
      <c r="E194" s="155">
        <v>1984</v>
      </c>
      <c r="F194" s="155"/>
      <c r="G194" s="155" t="s">
        <v>34</v>
      </c>
      <c r="H194" s="155">
        <v>3</v>
      </c>
      <c r="I194" s="160">
        <v>2538.48</v>
      </c>
      <c r="J194" s="155">
        <v>1318.8</v>
      </c>
      <c r="K194" s="64" t="s">
        <v>42</v>
      </c>
      <c r="L194" s="160">
        <f t="shared" ref="L194:L200" si="11">I194*O194</f>
        <v>457383.32640000002</v>
      </c>
      <c r="M194" s="163">
        <f t="shared" ref="M194:M200" si="12">I194*P194</f>
        <v>38889.513599999998</v>
      </c>
      <c r="N194" s="163">
        <f t="shared" ref="N194:N200" si="13">L194+M194</f>
        <v>496272.84</v>
      </c>
      <c r="O194" s="171">
        <v>180.18</v>
      </c>
      <c r="P194" s="171">
        <v>15.32</v>
      </c>
      <c r="Q194" s="30"/>
      <c r="R194" s="163"/>
      <c r="S194" s="162" t="s">
        <v>37</v>
      </c>
      <c r="T194" s="162" t="s">
        <v>265</v>
      </c>
    </row>
    <row r="195" spans="1:1025" ht="37.5" x14ac:dyDescent="0.3">
      <c r="C195" s="155">
        <v>2</v>
      </c>
      <c r="D195" s="63" t="s">
        <v>128</v>
      </c>
      <c r="E195" s="155">
        <v>1984</v>
      </c>
      <c r="F195" s="155"/>
      <c r="G195" s="155" t="s">
        <v>34</v>
      </c>
      <c r="H195" s="155">
        <v>3</v>
      </c>
      <c r="I195" s="160">
        <v>4057.1</v>
      </c>
      <c r="J195" s="155">
        <v>2129.1999999999998</v>
      </c>
      <c r="K195" s="64" t="s">
        <v>42</v>
      </c>
      <c r="L195" s="160">
        <f t="shared" si="11"/>
        <v>731008.27800000005</v>
      </c>
      <c r="M195" s="163">
        <f t="shared" si="12"/>
        <v>62154.771999999997</v>
      </c>
      <c r="N195" s="163">
        <f t="shared" si="13"/>
        <v>793163.05</v>
      </c>
      <c r="O195" s="171">
        <v>180.18</v>
      </c>
      <c r="P195" s="171">
        <v>15.32</v>
      </c>
      <c r="Q195" s="30"/>
      <c r="R195" s="163"/>
      <c r="S195" s="162" t="s">
        <v>37</v>
      </c>
      <c r="T195" s="162" t="s">
        <v>265</v>
      </c>
    </row>
    <row r="196" spans="1:1025" ht="37.5" x14ac:dyDescent="0.3">
      <c r="C196" s="155">
        <v>3</v>
      </c>
      <c r="D196" s="63" t="s">
        <v>368</v>
      </c>
      <c r="E196" s="155">
        <v>1981</v>
      </c>
      <c r="F196" s="155"/>
      <c r="G196" s="155" t="s">
        <v>34</v>
      </c>
      <c r="H196" s="155">
        <v>3</v>
      </c>
      <c r="I196" s="160">
        <v>2278.98</v>
      </c>
      <c r="J196" s="155">
        <v>1262.4000000000001</v>
      </c>
      <c r="K196" s="64" t="s">
        <v>42</v>
      </c>
      <c r="L196" s="160">
        <f t="shared" si="11"/>
        <v>410626.6164</v>
      </c>
      <c r="M196" s="163">
        <f t="shared" si="12"/>
        <v>34913.973599999998</v>
      </c>
      <c r="N196" s="163">
        <f t="shared" si="13"/>
        <v>445540.58999999997</v>
      </c>
      <c r="O196" s="171">
        <v>180.18</v>
      </c>
      <c r="P196" s="171">
        <v>15.32</v>
      </c>
      <c r="Q196" s="30"/>
      <c r="R196" s="163"/>
      <c r="S196" s="162" t="s">
        <v>37</v>
      </c>
      <c r="T196" s="162" t="s">
        <v>265</v>
      </c>
    </row>
    <row r="197" spans="1:1025" ht="56.25" x14ac:dyDescent="0.3">
      <c r="C197" s="155">
        <v>4</v>
      </c>
      <c r="D197" s="63" t="s">
        <v>369</v>
      </c>
      <c r="E197" s="155">
        <v>1972</v>
      </c>
      <c r="F197" s="155"/>
      <c r="G197" s="155" t="s">
        <v>56</v>
      </c>
      <c r="H197" s="155">
        <v>2</v>
      </c>
      <c r="I197" s="160">
        <v>794.51</v>
      </c>
      <c r="J197" s="155">
        <v>371.2</v>
      </c>
      <c r="K197" s="64" t="s">
        <v>229</v>
      </c>
      <c r="L197" s="160">
        <f t="shared" si="11"/>
        <v>121949.33990000001</v>
      </c>
      <c r="M197" s="163">
        <f t="shared" si="12"/>
        <v>12084.497100000001</v>
      </c>
      <c r="N197" s="163">
        <f t="shared" si="13"/>
        <v>134033.837</v>
      </c>
      <c r="O197" s="171">
        <v>153.49</v>
      </c>
      <c r="P197" s="171">
        <v>15.21</v>
      </c>
      <c r="Q197" s="30"/>
      <c r="R197" s="163"/>
      <c r="S197" s="162" t="s">
        <v>37</v>
      </c>
      <c r="T197" s="162" t="s">
        <v>265</v>
      </c>
    </row>
    <row r="198" spans="1:1025" ht="37.5" x14ac:dyDescent="0.3">
      <c r="C198" s="155">
        <v>5</v>
      </c>
      <c r="D198" s="63" t="s">
        <v>370</v>
      </c>
      <c r="E198" s="155">
        <v>1988</v>
      </c>
      <c r="F198" s="155"/>
      <c r="G198" s="155" t="s">
        <v>83</v>
      </c>
      <c r="H198" s="155">
        <v>5</v>
      </c>
      <c r="I198" s="160">
        <v>5239.6000000000004</v>
      </c>
      <c r="J198" s="155">
        <v>3157.3</v>
      </c>
      <c r="K198" s="64" t="s">
        <v>42</v>
      </c>
      <c r="L198" s="160">
        <f t="shared" si="11"/>
        <v>805431.31200000003</v>
      </c>
      <c r="M198" s="163">
        <f t="shared" si="12"/>
        <v>81266.196000000011</v>
      </c>
      <c r="N198" s="163">
        <f t="shared" si="13"/>
        <v>886697.50800000003</v>
      </c>
      <c r="O198" s="171">
        <v>153.72</v>
      </c>
      <c r="P198" s="171">
        <v>15.51</v>
      </c>
      <c r="Q198" s="30"/>
      <c r="R198" s="163"/>
      <c r="S198" s="162" t="s">
        <v>37</v>
      </c>
      <c r="T198" s="162" t="s">
        <v>265</v>
      </c>
    </row>
    <row r="199" spans="1:1025" ht="37.5" x14ac:dyDescent="0.3">
      <c r="C199" s="155">
        <v>6</v>
      </c>
      <c r="D199" s="63" t="s">
        <v>371</v>
      </c>
      <c r="E199" s="155">
        <v>1988</v>
      </c>
      <c r="F199" s="155"/>
      <c r="G199" s="155" t="s">
        <v>83</v>
      </c>
      <c r="H199" s="155">
        <v>5</v>
      </c>
      <c r="I199" s="160">
        <v>5191.7</v>
      </c>
      <c r="J199" s="155">
        <v>2999.9</v>
      </c>
      <c r="K199" s="64" t="s">
        <v>42</v>
      </c>
      <c r="L199" s="160">
        <f t="shared" si="11"/>
        <v>798068.12399999995</v>
      </c>
      <c r="M199" s="163">
        <f t="shared" si="12"/>
        <v>80523.266999999993</v>
      </c>
      <c r="N199" s="163">
        <f t="shared" si="13"/>
        <v>878591.39099999995</v>
      </c>
      <c r="O199" s="171">
        <v>153.72</v>
      </c>
      <c r="P199" s="171">
        <v>15.51</v>
      </c>
      <c r="Q199" s="30"/>
      <c r="R199" s="163"/>
      <c r="S199" s="162" t="s">
        <v>37</v>
      </c>
      <c r="T199" s="162" t="s">
        <v>265</v>
      </c>
    </row>
    <row r="200" spans="1:1025" ht="37.5" x14ac:dyDescent="0.3">
      <c r="C200" s="155">
        <v>7</v>
      </c>
      <c r="D200" s="63" t="s">
        <v>372</v>
      </c>
      <c r="E200" s="155">
        <v>1988</v>
      </c>
      <c r="F200" s="155"/>
      <c r="G200" s="155" t="s">
        <v>83</v>
      </c>
      <c r="H200" s="155">
        <v>5</v>
      </c>
      <c r="I200" s="160">
        <v>5234.1000000000004</v>
      </c>
      <c r="J200" s="155">
        <v>3168.2</v>
      </c>
      <c r="K200" s="64" t="s">
        <v>42</v>
      </c>
      <c r="L200" s="160">
        <f t="shared" si="11"/>
        <v>804585.85200000007</v>
      </c>
      <c r="M200" s="163">
        <f t="shared" si="12"/>
        <v>81180.891000000003</v>
      </c>
      <c r="N200" s="163">
        <f t="shared" si="13"/>
        <v>885766.74300000002</v>
      </c>
      <c r="O200" s="171">
        <v>153.72</v>
      </c>
      <c r="P200" s="171">
        <v>15.51</v>
      </c>
      <c r="Q200" s="30"/>
      <c r="R200" s="163"/>
      <c r="S200" s="162" t="s">
        <v>37</v>
      </c>
      <c r="T200" s="162" t="s">
        <v>265</v>
      </c>
    </row>
    <row r="201" spans="1:1025" s="61" customFormat="1" x14ac:dyDescent="0.3">
      <c r="A201" s="133"/>
      <c r="B201" s="1"/>
      <c r="C201" s="32"/>
      <c r="D201" s="62" t="s">
        <v>129</v>
      </c>
      <c r="E201" s="32"/>
      <c r="F201" s="32"/>
      <c r="G201" s="32"/>
      <c r="H201" s="32"/>
      <c r="I201" s="26"/>
      <c r="J201" s="32"/>
      <c r="K201" s="27"/>
      <c r="L201" s="26">
        <f>SUM(L202:L221)</f>
        <v>8296710.5</v>
      </c>
      <c r="M201" s="26">
        <f>SUM(M202:M221)</f>
        <v>567876.4</v>
      </c>
      <c r="N201" s="26">
        <f>SUM(N202:N221)</f>
        <v>8864586.9000000004</v>
      </c>
      <c r="O201" s="30"/>
      <c r="P201" s="171"/>
      <c r="Q201" s="30"/>
      <c r="R201" s="30"/>
      <c r="S201" s="30"/>
      <c r="T201" s="47"/>
    </row>
    <row r="202" spans="1:1025" ht="37.5" x14ac:dyDescent="0.3">
      <c r="C202" s="155">
        <v>1</v>
      </c>
      <c r="D202" s="63" t="s">
        <v>373</v>
      </c>
      <c r="E202" s="155">
        <v>1959</v>
      </c>
      <c r="F202" s="155"/>
      <c r="G202" s="155" t="s">
        <v>374</v>
      </c>
      <c r="H202" s="155">
        <v>2</v>
      </c>
      <c r="I202" s="160">
        <v>730</v>
      </c>
      <c r="J202" s="155">
        <v>398.4</v>
      </c>
      <c r="K202" s="67" t="s">
        <v>42</v>
      </c>
      <c r="L202" s="160">
        <f>I202*O202</f>
        <v>124830</v>
      </c>
      <c r="M202" s="163">
        <f>I202*P202</f>
        <v>11548.6</v>
      </c>
      <c r="N202" s="163">
        <f t="shared" ref="N202:N211" si="14">L202+M202</f>
        <v>136378.6</v>
      </c>
      <c r="O202" s="171">
        <v>171</v>
      </c>
      <c r="P202" s="171">
        <v>15.82</v>
      </c>
      <c r="Q202" s="30"/>
      <c r="R202" s="163"/>
      <c r="S202" s="162" t="s">
        <v>37</v>
      </c>
      <c r="T202" s="162" t="s">
        <v>265</v>
      </c>
    </row>
    <row r="203" spans="1:1025" ht="37.5" x14ac:dyDescent="0.3">
      <c r="C203" s="155"/>
      <c r="D203" s="63"/>
      <c r="E203" s="155"/>
      <c r="F203" s="155"/>
      <c r="G203" s="155"/>
      <c r="H203" s="155"/>
      <c r="I203" s="160"/>
      <c r="J203" s="155"/>
      <c r="K203" s="67" t="s">
        <v>45</v>
      </c>
      <c r="L203" s="160">
        <f>I202*O203</f>
        <v>338836.80000000005</v>
      </c>
      <c r="M203" s="163">
        <f>I202*P203</f>
        <v>13621.8</v>
      </c>
      <c r="N203" s="163">
        <f t="shared" si="14"/>
        <v>352458.60000000003</v>
      </c>
      <c r="O203" s="171">
        <v>464.16</v>
      </c>
      <c r="P203" s="171">
        <v>18.66</v>
      </c>
      <c r="Q203" s="30"/>
      <c r="R203" s="163"/>
      <c r="S203" s="162" t="s">
        <v>37</v>
      </c>
      <c r="T203" s="162" t="s">
        <v>265</v>
      </c>
    </row>
    <row r="204" spans="1:1025" ht="56.25" x14ac:dyDescent="0.3">
      <c r="C204" s="155"/>
      <c r="D204" s="63"/>
      <c r="E204" s="155"/>
      <c r="F204" s="155"/>
      <c r="G204" s="155"/>
      <c r="H204" s="155"/>
      <c r="I204" s="160"/>
      <c r="J204" s="155"/>
      <c r="K204" s="67" t="s">
        <v>35</v>
      </c>
      <c r="L204" s="160">
        <f>I202*O204</f>
        <v>42690.399999999994</v>
      </c>
      <c r="M204" s="163">
        <f>I202*P204</f>
        <v>10468.200000000001</v>
      </c>
      <c r="N204" s="163">
        <f t="shared" si="14"/>
        <v>53158.599999999991</v>
      </c>
      <c r="O204" s="171">
        <v>58.48</v>
      </c>
      <c r="P204" s="171">
        <v>14.34</v>
      </c>
      <c r="Q204" s="30"/>
      <c r="R204" s="163"/>
      <c r="S204" s="162" t="s">
        <v>37</v>
      </c>
      <c r="T204" s="162" t="s">
        <v>265</v>
      </c>
    </row>
    <row r="205" spans="1:1025" ht="37.5" x14ac:dyDescent="0.3">
      <c r="C205" s="155"/>
      <c r="D205" s="63"/>
      <c r="E205" s="155"/>
      <c r="F205" s="155"/>
      <c r="G205" s="155"/>
      <c r="H205" s="155"/>
      <c r="I205" s="160"/>
      <c r="J205" s="155"/>
      <c r="K205" s="67" t="s">
        <v>53</v>
      </c>
      <c r="L205" s="160">
        <f>I202*O205</f>
        <v>26550.1</v>
      </c>
      <c r="M205" s="163">
        <f>I202*P205</f>
        <v>10117.799999999999</v>
      </c>
      <c r="N205" s="163">
        <f t="shared" si="14"/>
        <v>36667.899999999994</v>
      </c>
      <c r="O205" s="171">
        <v>36.369999999999997</v>
      </c>
      <c r="P205" s="171">
        <v>13.86</v>
      </c>
      <c r="Q205" s="30"/>
      <c r="R205" s="163"/>
      <c r="S205" s="162" t="s">
        <v>37</v>
      </c>
      <c r="T205" s="162" t="s">
        <v>265</v>
      </c>
    </row>
    <row r="206" spans="1:1025" ht="37.5" x14ac:dyDescent="0.3">
      <c r="C206" s="155">
        <v>2</v>
      </c>
      <c r="D206" s="63" t="s">
        <v>375</v>
      </c>
      <c r="E206" s="155">
        <v>1971</v>
      </c>
      <c r="F206" s="155"/>
      <c r="G206" s="155" t="s">
        <v>34</v>
      </c>
      <c r="H206" s="155">
        <v>2</v>
      </c>
      <c r="I206" s="160">
        <v>1920</v>
      </c>
      <c r="J206" s="155">
        <v>718.1</v>
      </c>
      <c r="K206" s="67" t="s">
        <v>42</v>
      </c>
      <c r="L206" s="160">
        <f>I206*O206</f>
        <v>307200</v>
      </c>
      <c r="M206" s="163">
        <f>I206*P206</f>
        <v>30374.400000000001</v>
      </c>
      <c r="N206" s="163">
        <f t="shared" si="14"/>
        <v>337574.40000000002</v>
      </c>
      <c r="O206" s="171">
        <v>160</v>
      </c>
      <c r="P206" s="171">
        <v>15.82</v>
      </c>
      <c r="Q206" s="30"/>
      <c r="R206" s="163"/>
      <c r="S206" s="162" t="s">
        <v>37</v>
      </c>
      <c r="T206" s="162" t="s">
        <v>265</v>
      </c>
    </row>
    <row r="207" spans="1:1025" s="68" customFormat="1" ht="37.5" x14ac:dyDescent="0.3">
      <c r="A207" s="132"/>
      <c r="B207" s="136"/>
      <c r="C207" s="69"/>
      <c r="D207" s="70"/>
      <c r="E207" s="69"/>
      <c r="F207" s="69"/>
      <c r="G207" s="69"/>
      <c r="H207" s="69"/>
      <c r="I207" s="71"/>
      <c r="J207" s="69"/>
      <c r="K207" s="67" t="s">
        <v>45</v>
      </c>
      <c r="L207" s="160">
        <f>I206*O207</f>
        <v>891187.20000000007</v>
      </c>
      <c r="M207" s="163">
        <f>I206*P207</f>
        <v>35827.199999999997</v>
      </c>
      <c r="N207" s="163">
        <f t="shared" si="14"/>
        <v>927014.40000000002</v>
      </c>
      <c r="O207" s="72">
        <v>464.16</v>
      </c>
      <c r="P207" s="72">
        <v>18.66</v>
      </c>
      <c r="Q207" s="73"/>
      <c r="R207" s="74"/>
      <c r="S207" s="162" t="s">
        <v>37</v>
      </c>
      <c r="T207" s="162" t="s">
        <v>265</v>
      </c>
    </row>
    <row r="208" spans="1:1025" s="107" customFormat="1" ht="68.25" customHeight="1" x14ac:dyDescent="0.3">
      <c r="A208" s="134"/>
      <c r="B208" s="4"/>
      <c r="C208" s="75"/>
      <c r="D208" s="75"/>
      <c r="E208" s="75"/>
      <c r="F208" s="76"/>
      <c r="G208" s="75"/>
      <c r="H208" s="75"/>
      <c r="I208" s="77"/>
      <c r="J208" s="77"/>
      <c r="K208" s="78" t="s">
        <v>35</v>
      </c>
      <c r="L208" s="160">
        <f>I206*O208</f>
        <v>112281.59999999999</v>
      </c>
      <c r="M208" s="163">
        <f>I206*P208</f>
        <v>27532.799999999999</v>
      </c>
      <c r="N208" s="163">
        <f t="shared" si="14"/>
        <v>139814.39999999999</v>
      </c>
      <c r="O208" s="72">
        <v>58.48</v>
      </c>
      <c r="P208" s="72">
        <v>14.34</v>
      </c>
      <c r="Q208" s="79">
        <v>2018</v>
      </c>
      <c r="R208" s="79">
        <v>2019</v>
      </c>
      <c r="S208" s="162" t="s">
        <v>37</v>
      </c>
      <c r="T208" s="162" t="s">
        <v>265</v>
      </c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0"/>
      <c r="EP208" s="80"/>
      <c r="EQ208" s="80"/>
      <c r="ER208" s="80"/>
      <c r="ES208" s="80"/>
      <c r="ET208" s="80"/>
      <c r="EU208" s="80"/>
      <c r="EV208" s="80"/>
      <c r="EW208" s="80"/>
      <c r="EX208" s="80"/>
      <c r="EY208" s="80"/>
      <c r="EZ208" s="80"/>
      <c r="FA208" s="80"/>
      <c r="FB208" s="80"/>
      <c r="FC208" s="80"/>
      <c r="FD208" s="80"/>
      <c r="FE208" s="80"/>
      <c r="FF208" s="80"/>
      <c r="FG208" s="80"/>
      <c r="FH208" s="80"/>
      <c r="FI208" s="80"/>
      <c r="FJ208" s="80"/>
      <c r="FK208" s="80"/>
      <c r="FL208" s="80"/>
      <c r="FM208" s="80"/>
      <c r="FN208" s="80"/>
      <c r="FO208" s="80"/>
      <c r="FP208" s="80"/>
      <c r="FQ208" s="80"/>
      <c r="FR208" s="80"/>
      <c r="FS208" s="80"/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 s="80"/>
      <c r="GJ208" s="80"/>
      <c r="GK208" s="80"/>
      <c r="GL208" s="80"/>
      <c r="GM208" s="80"/>
      <c r="GN208" s="80"/>
      <c r="GO208" s="80"/>
      <c r="GP208" s="80"/>
      <c r="GQ208" s="80"/>
      <c r="GR208" s="80"/>
      <c r="GS208" s="80"/>
      <c r="GT208" s="80"/>
      <c r="GU208" s="80"/>
      <c r="GV208" s="80"/>
      <c r="GW208" s="80"/>
      <c r="GX208" s="80"/>
      <c r="GY208" s="80"/>
      <c r="GZ208" s="80"/>
      <c r="HA208" s="80"/>
      <c r="HB208" s="80"/>
      <c r="HC208" s="80"/>
      <c r="HD208" s="80"/>
      <c r="HE208" s="80"/>
      <c r="HF208" s="80"/>
      <c r="HG208" s="80"/>
      <c r="HH208" s="80"/>
      <c r="HI208" s="80"/>
      <c r="HJ208" s="80"/>
      <c r="HK208" s="80"/>
      <c r="HL208" s="80"/>
      <c r="HM208" s="80"/>
      <c r="HN208" s="80"/>
      <c r="HO208" s="80"/>
      <c r="HP208" s="80"/>
      <c r="HQ208" s="80"/>
      <c r="HR208" s="80"/>
      <c r="HS208" s="80"/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 s="80"/>
      <c r="IJ208" s="80"/>
      <c r="IK208" s="80"/>
      <c r="IL208" s="80"/>
      <c r="IM208" s="80"/>
      <c r="IN208" s="80"/>
      <c r="IO208" s="80"/>
      <c r="IP208" s="80"/>
      <c r="IQ208" s="80"/>
      <c r="IR208" s="80"/>
      <c r="IS208" s="80"/>
      <c r="IT208" s="80"/>
      <c r="IU208" s="80"/>
      <c r="IV208" s="80"/>
      <c r="IW208" s="80"/>
      <c r="IX208" s="80"/>
      <c r="IY208" s="80"/>
      <c r="IZ208" s="80"/>
      <c r="JA208" s="80"/>
      <c r="JB208" s="80"/>
      <c r="JC208" s="80"/>
      <c r="JD208" s="80"/>
      <c r="JE208" s="80"/>
      <c r="JF208" s="80"/>
      <c r="JG208" s="80"/>
      <c r="JH208" s="80"/>
      <c r="JI208" s="80"/>
      <c r="JJ208" s="80"/>
      <c r="JK208" s="80"/>
      <c r="JL208" s="80"/>
      <c r="JM208" s="80"/>
      <c r="JN208" s="80"/>
      <c r="JO208" s="80"/>
      <c r="JP208" s="80"/>
      <c r="JQ208" s="80"/>
      <c r="JR208" s="80"/>
      <c r="JS208" s="80"/>
      <c r="JT208" s="80"/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 s="80"/>
      <c r="KI208" s="80"/>
      <c r="KJ208" s="80"/>
      <c r="KK208" s="80"/>
      <c r="KL208" s="80"/>
      <c r="KM208" s="80"/>
      <c r="KN208" s="80"/>
      <c r="KO208" s="80"/>
      <c r="KP208" s="80"/>
      <c r="KQ208" s="80"/>
      <c r="KR208" s="80"/>
      <c r="KS208" s="80"/>
      <c r="KT208" s="80"/>
      <c r="KU208" s="80"/>
      <c r="KV208" s="80"/>
      <c r="KW208" s="80"/>
      <c r="KX208" s="80"/>
      <c r="KY208" s="80"/>
      <c r="KZ208" s="80"/>
      <c r="LA208" s="80"/>
      <c r="LB208" s="80"/>
      <c r="LC208" s="80"/>
      <c r="LD208" s="80"/>
      <c r="LE208" s="80"/>
      <c r="LF208" s="80"/>
      <c r="LG208" s="80"/>
      <c r="LH208" s="80"/>
      <c r="LI208" s="80"/>
      <c r="LJ208" s="80"/>
      <c r="LK208" s="80"/>
      <c r="LL208" s="80"/>
      <c r="LM208" s="80"/>
      <c r="LN208" s="80"/>
      <c r="LO208" s="80"/>
      <c r="LP208" s="80"/>
      <c r="LQ208" s="80"/>
      <c r="LR208" s="80"/>
      <c r="LS208" s="80"/>
      <c r="LT208" s="80"/>
      <c r="LU208" s="80"/>
      <c r="LV208" s="80"/>
      <c r="LW208" s="80"/>
      <c r="LX208" s="80"/>
      <c r="LY208" s="80"/>
      <c r="LZ208" s="80"/>
      <c r="MA208" s="80"/>
      <c r="MB208" s="80"/>
      <c r="MC208" s="80"/>
      <c r="MD208" s="80"/>
      <c r="ME208" s="80"/>
      <c r="MF208" s="80"/>
      <c r="MG208" s="80"/>
      <c r="MH208" s="80"/>
      <c r="MI208" s="80"/>
      <c r="MJ208" s="80"/>
      <c r="MK208" s="80"/>
      <c r="ML208" s="80"/>
      <c r="MM208" s="80"/>
      <c r="MN208" s="80"/>
      <c r="MO208" s="80"/>
      <c r="MP208" s="80"/>
      <c r="MQ208" s="80"/>
      <c r="MR208" s="80"/>
      <c r="MS208" s="80"/>
      <c r="MT208" s="80"/>
      <c r="MU208" s="80"/>
      <c r="MV208" s="80"/>
      <c r="MW208" s="80"/>
      <c r="MX208" s="80"/>
      <c r="MY208" s="80"/>
      <c r="MZ208" s="80"/>
      <c r="NA208" s="80"/>
      <c r="NB208" s="80"/>
      <c r="NC208" s="80"/>
      <c r="ND208" s="80"/>
      <c r="NE208" s="80"/>
      <c r="NF208" s="80"/>
      <c r="NG208" s="80"/>
      <c r="NH208" s="80"/>
      <c r="NI208" s="80"/>
      <c r="NJ208" s="80"/>
      <c r="NK208" s="80"/>
      <c r="NL208" s="80"/>
      <c r="NM208" s="80"/>
      <c r="NN208" s="80"/>
      <c r="NO208" s="80"/>
      <c r="NP208" s="80"/>
      <c r="NQ208" s="80"/>
      <c r="NR208" s="80"/>
      <c r="NS208" s="80"/>
      <c r="NT208" s="80"/>
      <c r="NU208" s="80"/>
      <c r="NV208" s="80"/>
      <c r="NW208" s="80"/>
      <c r="NX208" s="80"/>
      <c r="NY208" s="80"/>
      <c r="NZ208" s="80"/>
      <c r="OA208" s="80"/>
      <c r="OB208" s="80"/>
      <c r="OC208" s="80"/>
      <c r="OD208" s="80"/>
      <c r="OE208" s="80"/>
      <c r="OF208" s="80"/>
      <c r="OG208" s="80"/>
      <c r="OH208" s="80"/>
      <c r="OI208" s="80"/>
      <c r="OJ208" s="80"/>
      <c r="OK208" s="80"/>
      <c r="OL208" s="80"/>
      <c r="OM208" s="80"/>
      <c r="ON208" s="80"/>
      <c r="OO208" s="80"/>
      <c r="OP208" s="80"/>
      <c r="OQ208" s="80"/>
      <c r="OR208" s="80"/>
      <c r="OS208" s="80"/>
      <c r="OT208" s="80"/>
      <c r="OU208" s="80"/>
      <c r="OV208" s="80"/>
      <c r="OW208" s="80"/>
      <c r="OX208" s="80"/>
      <c r="OY208" s="80"/>
      <c r="OZ208" s="80"/>
      <c r="PA208" s="80"/>
      <c r="PB208" s="80"/>
      <c r="PC208" s="80"/>
      <c r="PD208" s="80"/>
      <c r="PE208" s="80"/>
      <c r="PF208" s="80"/>
      <c r="PG208" s="80"/>
      <c r="PH208" s="80"/>
      <c r="PI208" s="80"/>
      <c r="PJ208" s="80"/>
      <c r="PK208" s="80"/>
      <c r="PL208" s="80"/>
      <c r="PM208" s="80"/>
      <c r="PN208" s="80"/>
      <c r="PO208" s="80"/>
      <c r="PP208" s="80"/>
      <c r="PQ208" s="80"/>
      <c r="PR208" s="80"/>
      <c r="PS208" s="80"/>
      <c r="PT208" s="80"/>
      <c r="PU208" s="80"/>
      <c r="PV208" s="80"/>
      <c r="PW208" s="80"/>
      <c r="PX208" s="80"/>
      <c r="PY208" s="80"/>
      <c r="PZ208" s="80"/>
      <c r="QA208" s="80"/>
      <c r="QB208" s="80"/>
      <c r="QC208" s="80"/>
      <c r="QD208" s="80"/>
      <c r="QE208" s="80"/>
      <c r="QF208" s="80"/>
      <c r="QG208" s="80"/>
      <c r="QH208" s="80"/>
      <c r="QI208" s="80"/>
      <c r="QJ208" s="80"/>
      <c r="QK208" s="80"/>
      <c r="QL208" s="80"/>
      <c r="QM208" s="80"/>
      <c r="QN208" s="80"/>
      <c r="QO208" s="80"/>
      <c r="QP208" s="80"/>
      <c r="QQ208" s="80"/>
      <c r="QR208" s="80"/>
      <c r="QS208" s="80"/>
      <c r="QT208" s="80"/>
      <c r="QU208" s="80"/>
      <c r="QV208" s="80"/>
      <c r="QW208" s="80"/>
      <c r="QX208" s="80"/>
      <c r="QY208" s="80"/>
      <c r="QZ208" s="80"/>
      <c r="RA208" s="80"/>
      <c r="RB208" s="80"/>
      <c r="RC208" s="80"/>
      <c r="RD208" s="80"/>
      <c r="RE208" s="80"/>
      <c r="RF208" s="80"/>
      <c r="RG208" s="80"/>
      <c r="RH208" s="80"/>
      <c r="RI208" s="80"/>
      <c r="RJ208" s="80"/>
      <c r="RK208" s="80"/>
      <c r="RL208" s="80"/>
      <c r="RM208" s="80"/>
      <c r="RN208" s="80"/>
      <c r="RO208" s="80"/>
      <c r="RP208" s="80"/>
      <c r="RQ208" s="80"/>
      <c r="RR208" s="80"/>
      <c r="RS208" s="80"/>
      <c r="RT208" s="80"/>
      <c r="RU208" s="80"/>
      <c r="RV208" s="80"/>
      <c r="RW208" s="80"/>
      <c r="RX208" s="80"/>
      <c r="RY208" s="80"/>
      <c r="RZ208" s="80"/>
      <c r="SA208" s="80"/>
      <c r="SB208" s="80"/>
      <c r="SC208" s="80"/>
      <c r="SD208" s="80"/>
      <c r="SE208" s="80"/>
      <c r="SF208" s="80"/>
      <c r="SG208" s="80"/>
      <c r="SH208" s="80"/>
      <c r="SI208" s="80"/>
      <c r="SJ208" s="80"/>
      <c r="SK208" s="80"/>
      <c r="SL208" s="80"/>
      <c r="SM208" s="80"/>
      <c r="SN208" s="80"/>
      <c r="SO208" s="80"/>
      <c r="SP208" s="80"/>
      <c r="SQ208" s="80"/>
      <c r="SR208" s="80"/>
      <c r="SS208" s="80"/>
      <c r="ST208" s="80"/>
      <c r="SU208" s="80"/>
      <c r="SV208" s="80"/>
      <c r="SW208" s="80"/>
      <c r="SX208" s="80"/>
      <c r="SY208" s="80"/>
      <c r="SZ208" s="80"/>
      <c r="TA208" s="80"/>
      <c r="TB208" s="80"/>
      <c r="TC208" s="80"/>
      <c r="TD208" s="80"/>
      <c r="TE208" s="80"/>
      <c r="TF208" s="80"/>
      <c r="TG208" s="80"/>
      <c r="TH208" s="80"/>
      <c r="TI208" s="80"/>
      <c r="TJ208" s="80"/>
      <c r="TK208" s="80"/>
      <c r="TL208" s="80"/>
      <c r="TM208" s="80"/>
      <c r="TN208" s="80"/>
      <c r="TO208" s="80"/>
      <c r="TP208" s="80"/>
      <c r="TQ208" s="80"/>
      <c r="TR208" s="80"/>
      <c r="TS208" s="80"/>
      <c r="TT208" s="80"/>
      <c r="TU208" s="80"/>
      <c r="TV208" s="80"/>
      <c r="TW208" s="80"/>
      <c r="TX208" s="80"/>
      <c r="TY208" s="80"/>
      <c r="TZ208" s="80"/>
      <c r="UA208" s="80"/>
      <c r="UB208" s="80"/>
      <c r="UC208" s="80"/>
      <c r="UD208" s="80"/>
      <c r="UE208" s="80"/>
      <c r="UF208" s="80"/>
      <c r="UG208" s="80"/>
      <c r="UH208" s="80"/>
      <c r="UI208" s="80"/>
      <c r="UJ208" s="80"/>
      <c r="UK208" s="80"/>
      <c r="UL208" s="80"/>
      <c r="UM208" s="80"/>
      <c r="UN208" s="80"/>
      <c r="UO208" s="80"/>
      <c r="UP208" s="80"/>
      <c r="UQ208" s="80"/>
      <c r="UR208" s="80"/>
      <c r="US208" s="80"/>
      <c r="UT208" s="80"/>
      <c r="UU208" s="80"/>
      <c r="UV208" s="80"/>
      <c r="UW208" s="80"/>
      <c r="UX208" s="80"/>
      <c r="UY208" s="80"/>
      <c r="UZ208" s="80"/>
      <c r="VA208" s="80"/>
      <c r="VB208" s="80"/>
      <c r="VC208" s="80"/>
      <c r="VD208" s="80"/>
      <c r="VE208" s="80"/>
      <c r="VF208" s="80"/>
      <c r="VG208" s="80"/>
      <c r="VH208" s="80"/>
      <c r="VI208" s="80"/>
      <c r="VJ208" s="80"/>
      <c r="VK208" s="80"/>
      <c r="VL208" s="80"/>
      <c r="VM208" s="80"/>
      <c r="VN208" s="80"/>
      <c r="VO208" s="80"/>
      <c r="VP208" s="80"/>
      <c r="VQ208" s="80"/>
      <c r="VR208" s="80"/>
      <c r="VS208" s="80"/>
      <c r="VT208" s="80"/>
      <c r="VU208" s="80"/>
      <c r="VV208" s="80"/>
      <c r="VW208" s="80"/>
      <c r="VX208" s="80"/>
      <c r="VY208" s="80"/>
      <c r="VZ208" s="80"/>
      <c r="WA208" s="80"/>
      <c r="WB208" s="80"/>
      <c r="WC208" s="80"/>
      <c r="WD208" s="80"/>
      <c r="WE208" s="80"/>
      <c r="WF208" s="80"/>
      <c r="WG208" s="80"/>
      <c r="WH208" s="80"/>
      <c r="WI208" s="80"/>
      <c r="WJ208" s="80"/>
      <c r="WK208" s="80"/>
      <c r="WL208" s="80"/>
      <c r="WM208" s="80"/>
      <c r="WN208" s="80"/>
      <c r="WO208" s="80"/>
      <c r="WP208" s="80"/>
      <c r="WQ208" s="80"/>
      <c r="WR208" s="80"/>
      <c r="WS208" s="80"/>
      <c r="WT208" s="80"/>
      <c r="WU208" s="80"/>
      <c r="WV208" s="80"/>
      <c r="WW208" s="80"/>
      <c r="WX208" s="80"/>
      <c r="WY208" s="80"/>
      <c r="WZ208" s="80"/>
      <c r="XA208" s="80"/>
      <c r="XB208" s="80"/>
      <c r="XC208" s="80"/>
      <c r="XD208" s="80"/>
      <c r="XE208" s="80"/>
      <c r="XF208" s="80"/>
      <c r="XG208" s="80"/>
      <c r="XH208" s="80"/>
      <c r="XI208" s="80"/>
      <c r="XJ208" s="80"/>
      <c r="XK208" s="80"/>
      <c r="XL208" s="80"/>
      <c r="XM208" s="80"/>
      <c r="XN208" s="80"/>
      <c r="XO208" s="80"/>
      <c r="XP208" s="80"/>
      <c r="XQ208" s="80"/>
      <c r="XR208" s="80"/>
      <c r="XS208" s="80"/>
      <c r="XT208" s="80"/>
      <c r="XU208" s="80"/>
      <c r="XV208" s="80"/>
      <c r="XW208" s="80"/>
      <c r="XX208" s="80"/>
      <c r="XY208" s="80"/>
      <c r="XZ208" s="80"/>
      <c r="YA208" s="80"/>
      <c r="YB208" s="80"/>
      <c r="YC208" s="80"/>
      <c r="YD208" s="80"/>
      <c r="YE208" s="80"/>
      <c r="YF208" s="80"/>
      <c r="YG208" s="80"/>
      <c r="YH208" s="80"/>
      <c r="YI208" s="80"/>
      <c r="YJ208" s="80"/>
      <c r="YK208" s="80"/>
      <c r="YL208" s="80"/>
      <c r="YM208" s="80"/>
      <c r="YN208" s="80"/>
      <c r="YO208" s="80"/>
      <c r="YP208" s="80"/>
      <c r="YQ208" s="80"/>
      <c r="YR208" s="80"/>
      <c r="YS208" s="80"/>
      <c r="YT208" s="80"/>
      <c r="YU208" s="80"/>
      <c r="YV208" s="80"/>
      <c r="YW208" s="80"/>
      <c r="YX208" s="80"/>
      <c r="YY208" s="80"/>
      <c r="YZ208" s="80"/>
      <c r="ZA208" s="80"/>
      <c r="ZB208" s="80"/>
      <c r="ZC208" s="80"/>
      <c r="ZD208" s="80"/>
      <c r="ZE208" s="80"/>
      <c r="ZF208" s="80"/>
      <c r="ZG208" s="80"/>
      <c r="ZH208" s="80"/>
      <c r="ZI208" s="80"/>
      <c r="ZJ208" s="80"/>
      <c r="ZK208" s="80"/>
      <c r="ZL208" s="80"/>
      <c r="ZM208" s="80"/>
      <c r="ZN208" s="80"/>
      <c r="ZO208" s="80"/>
      <c r="ZP208" s="80"/>
      <c r="ZQ208" s="80"/>
      <c r="ZR208" s="80"/>
      <c r="ZS208" s="80"/>
      <c r="ZT208" s="80"/>
      <c r="ZU208" s="80"/>
      <c r="ZV208" s="80"/>
      <c r="ZW208" s="80"/>
      <c r="ZX208" s="80"/>
      <c r="ZY208" s="80"/>
      <c r="ZZ208" s="80"/>
      <c r="AAA208" s="80"/>
      <c r="AAB208" s="80"/>
      <c r="AAC208" s="80"/>
      <c r="AAD208" s="80"/>
      <c r="AAE208" s="80"/>
      <c r="AAF208" s="80"/>
      <c r="AAG208" s="80"/>
      <c r="AAH208" s="80"/>
      <c r="AAI208" s="80"/>
      <c r="AAJ208" s="80"/>
      <c r="AAK208" s="80"/>
      <c r="AAL208" s="80"/>
      <c r="AAM208" s="80"/>
      <c r="AAN208" s="80"/>
      <c r="AAO208" s="80"/>
      <c r="AAP208" s="80"/>
      <c r="AAQ208" s="80"/>
      <c r="AAR208" s="80"/>
      <c r="AAS208" s="80"/>
      <c r="AAT208" s="80"/>
      <c r="AAU208" s="80"/>
      <c r="AAV208" s="80"/>
      <c r="AAW208" s="80"/>
      <c r="AAX208" s="80"/>
      <c r="AAY208" s="80"/>
      <c r="AAZ208" s="80"/>
      <c r="ABA208" s="80"/>
      <c r="ABB208" s="80"/>
      <c r="ABC208" s="80"/>
      <c r="ABD208" s="80"/>
      <c r="ABE208" s="80"/>
      <c r="ABF208" s="80"/>
      <c r="ABG208" s="80"/>
      <c r="ABH208" s="80"/>
      <c r="ABI208" s="80"/>
      <c r="ABJ208" s="80"/>
      <c r="ABK208" s="80"/>
      <c r="ABL208" s="80"/>
      <c r="ABM208" s="80"/>
      <c r="ABN208" s="80"/>
      <c r="ABO208" s="80"/>
      <c r="ABP208" s="80"/>
      <c r="ABQ208" s="80"/>
      <c r="ABR208" s="80"/>
      <c r="ABS208" s="80"/>
      <c r="ABT208" s="80"/>
      <c r="ABU208" s="80"/>
      <c r="ABV208" s="80"/>
      <c r="ABW208" s="80"/>
      <c r="ABX208" s="80"/>
      <c r="ABY208" s="80"/>
      <c r="ABZ208" s="80"/>
      <c r="ACA208" s="80"/>
      <c r="ACB208" s="80"/>
      <c r="ACC208" s="80"/>
      <c r="ACD208" s="80"/>
      <c r="ACE208" s="80"/>
      <c r="ACF208" s="80"/>
      <c r="ACG208" s="80"/>
      <c r="ACH208" s="80"/>
      <c r="ACI208" s="80"/>
      <c r="ACJ208" s="80"/>
      <c r="ACK208" s="80"/>
      <c r="ACL208" s="80"/>
      <c r="ACM208" s="80"/>
      <c r="ACN208" s="80"/>
      <c r="ACO208" s="80"/>
      <c r="ACP208" s="80"/>
      <c r="ACQ208" s="80"/>
      <c r="ACR208" s="80"/>
      <c r="ACS208" s="80"/>
      <c r="ACT208" s="80"/>
      <c r="ACU208" s="80"/>
      <c r="ACV208" s="80"/>
      <c r="ACW208" s="80"/>
      <c r="ACX208" s="80"/>
      <c r="ACY208" s="80"/>
      <c r="ACZ208" s="80"/>
      <c r="ADA208" s="80"/>
      <c r="ADB208" s="80"/>
      <c r="ADC208" s="80"/>
      <c r="ADD208" s="80"/>
      <c r="ADE208" s="80"/>
      <c r="ADF208" s="80"/>
      <c r="ADG208" s="80"/>
      <c r="ADH208" s="80"/>
      <c r="ADI208" s="80"/>
      <c r="ADJ208" s="80"/>
      <c r="ADK208" s="80"/>
      <c r="ADL208" s="80"/>
      <c r="ADM208" s="80"/>
      <c r="ADN208" s="80"/>
      <c r="ADO208" s="80"/>
      <c r="ADP208" s="80"/>
      <c r="ADQ208" s="80"/>
      <c r="ADR208" s="80"/>
      <c r="ADS208" s="80"/>
      <c r="ADT208" s="80"/>
      <c r="ADU208" s="80"/>
      <c r="ADV208" s="80"/>
      <c r="ADW208" s="80"/>
      <c r="ADX208" s="80"/>
      <c r="ADY208" s="80"/>
      <c r="ADZ208" s="80"/>
      <c r="AEA208" s="80"/>
      <c r="AEB208" s="80"/>
      <c r="AEC208" s="80"/>
      <c r="AED208" s="80"/>
      <c r="AEE208" s="80"/>
      <c r="AEF208" s="80"/>
      <c r="AEG208" s="80"/>
      <c r="AEH208" s="80"/>
      <c r="AEI208" s="80"/>
      <c r="AEJ208" s="80"/>
      <c r="AEK208" s="80"/>
      <c r="AEL208" s="80"/>
      <c r="AEM208" s="80"/>
      <c r="AEN208" s="80"/>
      <c r="AEO208" s="80"/>
      <c r="AEP208" s="80"/>
      <c r="AEQ208" s="80"/>
      <c r="AER208" s="80"/>
      <c r="AES208" s="80"/>
      <c r="AET208" s="80"/>
      <c r="AEU208" s="80"/>
      <c r="AEV208" s="80"/>
      <c r="AEW208" s="80"/>
      <c r="AEX208" s="80"/>
      <c r="AEY208" s="80"/>
      <c r="AEZ208" s="80"/>
      <c r="AFA208" s="80"/>
      <c r="AFB208" s="80"/>
      <c r="AFC208" s="80"/>
      <c r="AFD208" s="80"/>
      <c r="AFE208" s="80"/>
      <c r="AFF208" s="80"/>
      <c r="AFG208" s="80"/>
      <c r="AFH208" s="80"/>
      <c r="AFI208" s="80"/>
      <c r="AFJ208" s="80"/>
      <c r="AFK208" s="80"/>
      <c r="AFL208" s="80"/>
      <c r="AFM208" s="80"/>
      <c r="AFN208" s="80"/>
      <c r="AFO208" s="80"/>
      <c r="AFP208" s="80"/>
      <c r="AFQ208" s="80"/>
      <c r="AFR208" s="80"/>
      <c r="AFS208" s="80"/>
      <c r="AFT208" s="80"/>
      <c r="AFU208" s="80"/>
      <c r="AFV208" s="80"/>
      <c r="AFW208" s="80"/>
      <c r="AFX208" s="80"/>
      <c r="AFY208" s="80"/>
      <c r="AFZ208" s="80"/>
      <c r="AGA208" s="80"/>
      <c r="AGB208" s="80"/>
      <c r="AGC208" s="80"/>
      <c r="AGD208" s="80"/>
      <c r="AGE208" s="80"/>
      <c r="AGF208" s="80"/>
      <c r="AGG208" s="80"/>
      <c r="AGH208" s="80"/>
      <c r="AGI208" s="80"/>
      <c r="AGJ208" s="80"/>
      <c r="AGK208" s="80"/>
      <c r="AGL208" s="80"/>
      <c r="AGM208" s="80"/>
      <c r="AGN208" s="80"/>
      <c r="AGO208" s="80"/>
      <c r="AGP208" s="80"/>
      <c r="AGQ208" s="80"/>
      <c r="AGR208" s="80"/>
      <c r="AGS208" s="80"/>
      <c r="AGT208" s="80"/>
      <c r="AGU208" s="80"/>
      <c r="AGV208" s="80"/>
      <c r="AGW208" s="80"/>
      <c r="AGX208" s="80"/>
      <c r="AGY208" s="80"/>
      <c r="AGZ208" s="80"/>
      <c r="AHA208" s="80"/>
      <c r="AHB208" s="80"/>
      <c r="AHC208" s="80"/>
      <c r="AHD208" s="80"/>
      <c r="AHE208" s="80"/>
      <c r="AHF208" s="80"/>
      <c r="AHG208" s="80"/>
      <c r="AHH208" s="80"/>
      <c r="AHI208" s="80"/>
      <c r="AHJ208" s="80"/>
      <c r="AHK208" s="80"/>
      <c r="AHL208" s="80"/>
      <c r="AHM208" s="80"/>
      <c r="AHN208" s="80"/>
      <c r="AHO208" s="80"/>
      <c r="AHP208" s="80"/>
      <c r="AHQ208" s="80"/>
      <c r="AHR208" s="80"/>
      <c r="AHS208" s="80"/>
      <c r="AHT208" s="80"/>
      <c r="AHU208" s="80"/>
      <c r="AHV208" s="80"/>
      <c r="AHW208" s="80"/>
      <c r="AHX208" s="80"/>
      <c r="AHY208" s="80"/>
      <c r="AHZ208" s="80"/>
      <c r="AIA208" s="80"/>
      <c r="AIB208" s="80"/>
      <c r="AIC208" s="80"/>
      <c r="AID208" s="80"/>
      <c r="AIE208" s="80"/>
      <c r="AIF208" s="80"/>
      <c r="AIG208" s="80"/>
      <c r="AIH208" s="80"/>
      <c r="AII208" s="80"/>
      <c r="AIJ208" s="80"/>
      <c r="AIK208" s="80"/>
      <c r="AIL208" s="80"/>
      <c r="AIM208" s="80"/>
      <c r="AIN208" s="80"/>
      <c r="AIO208" s="80"/>
      <c r="AIP208" s="80"/>
      <c r="AIQ208" s="80"/>
      <c r="AIR208" s="80"/>
      <c r="AIS208" s="80"/>
      <c r="AIT208" s="80"/>
      <c r="AIU208" s="80"/>
      <c r="AIV208" s="80"/>
      <c r="AIW208" s="80"/>
      <c r="AIX208" s="80"/>
      <c r="AIY208" s="80"/>
      <c r="AIZ208" s="80"/>
      <c r="AJA208" s="80"/>
      <c r="AJB208" s="80"/>
      <c r="AJC208" s="80"/>
      <c r="AJD208" s="80"/>
      <c r="AJE208" s="80"/>
      <c r="AJF208" s="80"/>
      <c r="AJG208" s="80"/>
      <c r="AJH208" s="80"/>
      <c r="AJI208" s="80"/>
      <c r="AJJ208" s="80"/>
      <c r="AJK208" s="80"/>
      <c r="AJL208" s="80"/>
      <c r="AJM208" s="80"/>
      <c r="AJN208" s="80"/>
      <c r="AJO208" s="80"/>
      <c r="AJP208" s="80"/>
      <c r="AJQ208" s="80"/>
      <c r="AJR208" s="80"/>
      <c r="AJS208" s="80"/>
      <c r="AJT208" s="80"/>
      <c r="AJU208" s="80"/>
      <c r="AJV208" s="80"/>
      <c r="AJW208" s="80"/>
      <c r="AJX208" s="80"/>
      <c r="AJY208" s="80"/>
      <c r="AJZ208" s="80"/>
      <c r="AKA208" s="80"/>
      <c r="AKB208" s="80"/>
      <c r="AKC208" s="80"/>
      <c r="AKD208" s="80"/>
      <c r="AKE208" s="80"/>
      <c r="AKF208" s="80"/>
      <c r="AKG208" s="80"/>
      <c r="AKH208" s="80"/>
      <c r="AKI208" s="80"/>
      <c r="AKJ208" s="80"/>
      <c r="AKK208" s="80"/>
      <c r="AKL208" s="80"/>
      <c r="AKM208" s="80"/>
      <c r="AKN208" s="80"/>
      <c r="AKO208" s="80"/>
      <c r="AKP208" s="80"/>
      <c r="AKQ208" s="80"/>
      <c r="AKR208" s="80"/>
      <c r="AKS208" s="80"/>
      <c r="AKT208" s="80"/>
      <c r="AKU208" s="80"/>
      <c r="AKV208" s="80"/>
      <c r="AKW208" s="80"/>
      <c r="AKX208" s="80"/>
      <c r="AKY208" s="80"/>
      <c r="AKZ208" s="80"/>
      <c r="ALA208" s="80"/>
      <c r="ALB208" s="80"/>
      <c r="ALC208" s="80"/>
      <c r="ALD208" s="80"/>
      <c r="ALE208" s="80"/>
      <c r="ALF208" s="80"/>
      <c r="ALG208" s="80"/>
      <c r="ALH208" s="80"/>
      <c r="ALI208" s="80"/>
      <c r="ALJ208" s="80"/>
      <c r="ALK208" s="80"/>
      <c r="ALL208" s="80"/>
      <c r="ALM208" s="80"/>
      <c r="ALN208" s="80"/>
      <c r="ALO208" s="80"/>
      <c r="ALP208" s="80"/>
      <c r="ALQ208" s="80"/>
      <c r="ALR208" s="80"/>
      <c r="ALS208" s="80"/>
      <c r="ALT208" s="80"/>
      <c r="ALU208" s="80"/>
      <c r="ALV208" s="80"/>
      <c r="ALW208" s="80"/>
      <c r="ALX208" s="80"/>
      <c r="ALY208" s="80"/>
      <c r="ALZ208" s="80"/>
      <c r="AMA208" s="80"/>
      <c r="AMB208" s="80"/>
      <c r="AMC208" s="80"/>
      <c r="AMD208" s="80"/>
      <c r="AME208" s="80"/>
      <c r="AMF208" s="80"/>
      <c r="AMG208" s="80"/>
      <c r="AMH208" s="80"/>
      <c r="AMI208" s="80"/>
      <c r="AMJ208" s="80"/>
      <c r="AMK208" s="80"/>
    </row>
    <row r="209" spans="1:1025" s="107" customFormat="1" ht="42.75" customHeight="1" x14ac:dyDescent="0.3">
      <c r="A209" s="134"/>
      <c r="B209" s="4"/>
      <c r="C209" s="75"/>
      <c r="D209" s="75"/>
      <c r="E209" s="76"/>
      <c r="F209" s="76"/>
      <c r="G209" s="75"/>
      <c r="H209" s="75"/>
      <c r="I209" s="77"/>
      <c r="J209" s="77"/>
      <c r="K209" s="78" t="s">
        <v>53</v>
      </c>
      <c r="L209" s="160">
        <f>I206*O209</f>
        <v>69830.399999999994</v>
      </c>
      <c r="M209" s="163">
        <f>I206*P209</f>
        <v>26611.199999999997</v>
      </c>
      <c r="N209" s="163">
        <f t="shared" si="14"/>
        <v>96441.599999999991</v>
      </c>
      <c r="O209" s="72">
        <v>36.369999999999997</v>
      </c>
      <c r="P209" s="72">
        <v>13.86</v>
      </c>
      <c r="Q209" s="79">
        <v>2018</v>
      </c>
      <c r="R209" s="79">
        <v>2019</v>
      </c>
      <c r="S209" s="162" t="s">
        <v>37</v>
      </c>
      <c r="T209" s="162" t="s">
        <v>265</v>
      </c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  <c r="FG209" s="80"/>
      <c r="FH209" s="80"/>
      <c r="FI209" s="80"/>
      <c r="FJ209" s="80"/>
      <c r="FK209" s="80"/>
      <c r="FL209" s="80"/>
      <c r="FM209" s="80"/>
      <c r="FN209" s="80"/>
      <c r="FO209" s="80"/>
      <c r="FP209" s="80"/>
      <c r="FQ209" s="80"/>
      <c r="FR209" s="80"/>
      <c r="FS209" s="80"/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 s="80"/>
      <c r="GJ209" s="80"/>
      <c r="GK209" s="80"/>
      <c r="GL209" s="80"/>
      <c r="GM209" s="80"/>
      <c r="GN209" s="80"/>
      <c r="GO209" s="80"/>
      <c r="GP209" s="80"/>
      <c r="GQ209" s="80"/>
      <c r="GR209" s="80"/>
      <c r="GS209" s="80"/>
      <c r="GT209" s="80"/>
      <c r="GU209" s="80"/>
      <c r="GV209" s="80"/>
      <c r="GW209" s="80"/>
      <c r="GX209" s="80"/>
      <c r="GY209" s="80"/>
      <c r="GZ209" s="80"/>
      <c r="HA209" s="80"/>
      <c r="HB209" s="80"/>
      <c r="HC209" s="80"/>
      <c r="HD209" s="80"/>
      <c r="HE209" s="80"/>
      <c r="HF209" s="80"/>
      <c r="HG209" s="80"/>
      <c r="HH209" s="80"/>
      <c r="HI209" s="80"/>
      <c r="HJ209" s="80"/>
      <c r="HK209" s="80"/>
      <c r="HL209" s="80"/>
      <c r="HM209" s="80"/>
      <c r="HN209" s="80"/>
      <c r="HO209" s="80"/>
      <c r="HP209" s="80"/>
      <c r="HQ209" s="80"/>
      <c r="HR209" s="80"/>
      <c r="HS209" s="80"/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 s="80"/>
      <c r="IJ209" s="80"/>
      <c r="IK209" s="80"/>
      <c r="IL209" s="80"/>
      <c r="IM209" s="80"/>
      <c r="IN209" s="80"/>
      <c r="IO209" s="80"/>
      <c r="IP209" s="80"/>
      <c r="IQ209" s="80"/>
      <c r="IR209" s="80"/>
      <c r="IS209" s="80"/>
      <c r="IT209" s="80"/>
      <c r="IU209" s="80"/>
      <c r="IV209" s="80"/>
      <c r="IW209" s="80"/>
      <c r="IX209" s="80"/>
      <c r="IY209" s="80"/>
      <c r="IZ209" s="80"/>
      <c r="JA209" s="80"/>
      <c r="JB209" s="80"/>
      <c r="JC209" s="80"/>
      <c r="JD209" s="80"/>
      <c r="JE209" s="80"/>
      <c r="JF209" s="80"/>
      <c r="JG209" s="80"/>
      <c r="JH209" s="80"/>
      <c r="JI209" s="80"/>
      <c r="JJ209" s="80"/>
      <c r="JK209" s="80"/>
      <c r="JL209" s="80"/>
      <c r="JM209" s="80"/>
      <c r="JN209" s="80"/>
      <c r="JO209" s="80"/>
      <c r="JP209" s="80"/>
      <c r="JQ209" s="80"/>
      <c r="JR209" s="80"/>
      <c r="JS209" s="80"/>
      <c r="JT209" s="80"/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 s="80"/>
      <c r="KI209" s="80"/>
      <c r="KJ209" s="80"/>
      <c r="KK209" s="80"/>
      <c r="KL209" s="80"/>
      <c r="KM209" s="80"/>
      <c r="KN209" s="80"/>
      <c r="KO209" s="80"/>
      <c r="KP209" s="80"/>
      <c r="KQ209" s="80"/>
      <c r="KR209" s="80"/>
      <c r="KS209" s="80"/>
      <c r="KT209" s="80"/>
      <c r="KU209" s="80"/>
      <c r="KV209" s="80"/>
      <c r="KW209" s="80"/>
      <c r="KX209" s="80"/>
      <c r="KY209" s="80"/>
      <c r="KZ209" s="80"/>
      <c r="LA209" s="80"/>
      <c r="LB209" s="80"/>
      <c r="LC209" s="80"/>
      <c r="LD209" s="80"/>
      <c r="LE209" s="80"/>
      <c r="LF209" s="80"/>
      <c r="LG209" s="80"/>
      <c r="LH209" s="80"/>
      <c r="LI209" s="80"/>
      <c r="LJ209" s="80"/>
      <c r="LK209" s="80"/>
      <c r="LL209" s="80"/>
      <c r="LM209" s="80"/>
      <c r="LN209" s="80"/>
      <c r="LO209" s="80"/>
      <c r="LP209" s="80"/>
      <c r="LQ209" s="80"/>
      <c r="LR209" s="80"/>
      <c r="LS209" s="80"/>
      <c r="LT209" s="80"/>
      <c r="LU209" s="80"/>
      <c r="LV209" s="80"/>
      <c r="LW209" s="80"/>
      <c r="LX209" s="80"/>
      <c r="LY209" s="80"/>
      <c r="LZ209" s="80"/>
      <c r="MA209" s="80"/>
      <c r="MB209" s="80"/>
      <c r="MC209" s="80"/>
      <c r="MD209" s="80"/>
      <c r="ME209" s="80"/>
      <c r="MF209" s="80"/>
      <c r="MG209" s="80"/>
      <c r="MH209" s="80"/>
      <c r="MI209" s="80"/>
      <c r="MJ209" s="80"/>
      <c r="MK209" s="80"/>
      <c r="ML209" s="80"/>
      <c r="MM209" s="80"/>
      <c r="MN209" s="80"/>
      <c r="MO209" s="80"/>
      <c r="MP209" s="80"/>
      <c r="MQ209" s="80"/>
      <c r="MR209" s="80"/>
      <c r="MS209" s="80"/>
      <c r="MT209" s="80"/>
      <c r="MU209" s="80"/>
      <c r="MV209" s="80"/>
      <c r="MW209" s="80"/>
      <c r="MX209" s="80"/>
      <c r="MY209" s="80"/>
      <c r="MZ209" s="80"/>
      <c r="NA209" s="80"/>
      <c r="NB209" s="80"/>
      <c r="NC209" s="80"/>
      <c r="ND209" s="80"/>
      <c r="NE209" s="80"/>
      <c r="NF209" s="80"/>
      <c r="NG209" s="80"/>
      <c r="NH209" s="80"/>
      <c r="NI209" s="80"/>
      <c r="NJ209" s="80"/>
      <c r="NK209" s="80"/>
      <c r="NL209" s="80"/>
      <c r="NM209" s="80"/>
      <c r="NN209" s="80"/>
      <c r="NO209" s="80"/>
      <c r="NP209" s="80"/>
      <c r="NQ209" s="80"/>
      <c r="NR209" s="80"/>
      <c r="NS209" s="80"/>
      <c r="NT209" s="80"/>
      <c r="NU209" s="80"/>
      <c r="NV209" s="80"/>
      <c r="NW209" s="80"/>
      <c r="NX209" s="80"/>
      <c r="NY209" s="80"/>
      <c r="NZ209" s="80"/>
      <c r="OA209" s="80"/>
      <c r="OB209" s="80"/>
      <c r="OC209" s="80"/>
      <c r="OD209" s="80"/>
      <c r="OE209" s="80"/>
      <c r="OF209" s="80"/>
      <c r="OG209" s="80"/>
      <c r="OH209" s="80"/>
      <c r="OI209" s="80"/>
      <c r="OJ209" s="80"/>
      <c r="OK209" s="80"/>
      <c r="OL209" s="80"/>
      <c r="OM209" s="80"/>
      <c r="ON209" s="80"/>
      <c r="OO209" s="80"/>
      <c r="OP209" s="80"/>
      <c r="OQ209" s="80"/>
      <c r="OR209" s="80"/>
      <c r="OS209" s="80"/>
      <c r="OT209" s="80"/>
      <c r="OU209" s="80"/>
      <c r="OV209" s="80"/>
      <c r="OW209" s="80"/>
      <c r="OX209" s="80"/>
      <c r="OY209" s="80"/>
      <c r="OZ209" s="80"/>
      <c r="PA209" s="80"/>
      <c r="PB209" s="80"/>
      <c r="PC209" s="80"/>
      <c r="PD209" s="80"/>
      <c r="PE209" s="80"/>
      <c r="PF209" s="80"/>
      <c r="PG209" s="80"/>
      <c r="PH209" s="80"/>
      <c r="PI209" s="80"/>
      <c r="PJ209" s="80"/>
      <c r="PK209" s="80"/>
      <c r="PL209" s="80"/>
      <c r="PM209" s="80"/>
      <c r="PN209" s="80"/>
      <c r="PO209" s="80"/>
      <c r="PP209" s="80"/>
      <c r="PQ209" s="80"/>
      <c r="PR209" s="80"/>
      <c r="PS209" s="80"/>
      <c r="PT209" s="80"/>
      <c r="PU209" s="80"/>
      <c r="PV209" s="80"/>
      <c r="PW209" s="80"/>
      <c r="PX209" s="80"/>
      <c r="PY209" s="80"/>
      <c r="PZ209" s="80"/>
      <c r="QA209" s="80"/>
      <c r="QB209" s="80"/>
      <c r="QC209" s="80"/>
      <c r="QD209" s="80"/>
      <c r="QE209" s="80"/>
      <c r="QF209" s="80"/>
      <c r="QG209" s="80"/>
      <c r="QH209" s="80"/>
      <c r="QI209" s="80"/>
      <c r="QJ209" s="80"/>
      <c r="QK209" s="80"/>
      <c r="QL209" s="80"/>
      <c r="QM209" s="80"/>
      <c r="QN209" s="80"/>
      <c r="QO209" s="80"/>
      <c r="QP209" s="80"/>
      <c r="QQ209" s="80"/>
      <c r="QR209" s="80"/>
      <c r="QS209" s="80"/>
      <c r="QT209" s="80"/>
      <c r="QU209" s="80"/>
      <c r="QV209" s="80"/>
      <c r="QW209" s="80"/>
      <c r="QX209" s="80"/>
      <c r="QY209" s="80"/>
      <c r="QZ209" s="80"/>
      <c r="RA209" s="80"/>
      <c r="RB209" s="80"/>
      <c r="RC209" s="80"/>
      <c r="RD209" s="80"/>
      <c r="RE209" s="80"/>
      <c r="RF209" s="80"/>
      <c r="RG209" s="80"/>
      <c r="RH209" s="80"/>
      <c r="RI209" s="80"/>
      <c r="RJ209" s="80"/>
      <c r="RK209" s="80"/>
      <c r="RL209" s="80"/>
      <c r="RM209" s="80"/>
      <c r="RN209" s="80"/>
      <c r="RO209" s="80"/>
      <c r="RP209" s="80"/>
      <c r="RQ209" s="80"/>
      <c r="RR209" s="80"/>
      <c r="RS209" s="80"/>
      <c r="RT209" s="80"/>
      <c r="RU209" s="80"/>
      <c r="RV209" s="80"/>
      <c r="RW209" s="80"/>
      <c r="RX209" s="80"/>
      <c r="RY209" s="80"/>
      <c r="RZ209" s="80"/>
      <c r="SA209" s="80"/>
      <c r="SB209" s="80"/>
      <c r="SC209" s="80"/>
      <c r="SD209" s="80"/>
      <c r="SE209" s="80"/>
      <c r="SF209" s="80"/>
      <c r="SG209" s="80"/>
      <c r="SH209" s="80"/>
      <c r="SI209" s="80"/>
      <c r="SJ209" s="80"/>
      <c r="SK209" s="80"/>
      <c r="SL209" s="80"/>
      <c r="SM209" s="80"/>
      <c r="SN209" s="80"/>
      <c r="SO209" s="80"/>
      <c r="SP209" s="80"/>
      <c r="SQ209" s="80"/>
      <c r="SR209" s="80"/>
      <c r="SS209" s="80"/>
      <c r="ST209" s="80"/>
      <c r="SU209" s="80"/>
      <c r="SV209" s="80"/>
      <c r="SW209" s="80"/>
      <c r="SX209" s="80"/>
      <c r="SY209" s="80"/>
      <c r="SZ209" s="80"/>
      <c r="TA209" s="80"/>
      <c r="TB209" s="80"/>
      <c r="TC209" s="80"/>
      <c r="TD209" s="80"/>
      <c r="TE209" s="80"/>
      <c r="TF209" s="80"/>
      <c r="TG209" s="80"/>
      <c r="TH209" s="80"/>
      <c r="TI209" s="80"/>
      <c r="TJ209" s="80"/>
      <c r="TK209" s="80"/>
      <c r="TL209" s="80"/>
      <c r="TM209" s="80"/>
      <c r="TN209" s="80"/>
      <c r="TO209" s="80"/>
      <c r="TP209" s="80"/>
      <c r="TQ209" s="80"/>
      <c r="TR209" s="80"/>
      <c r="TS209" s="80"/>
      <c r="TT209" s="80"/>
      <c r="TU209" s="80"/>
      <c r="TV209" s="80"/>
      <c r="TW209" s="80"/>
      <c r="TX209" s="80"/>
      <c r="TY209" s="80"/>
      <c r="TZ209" s="80"/>
      <c r="UA209" s="80"/>
      <c r="UB209" s="80"/>
      <c r="UC209" s="80"/>
      <c r="UD209" s="80"/>
      <c r="UE209" s="80"/>
      <c r="UF209" s="80"/>
      <c r="UG209" s="80"/>
      <c r="UH209" s="80"/>
      <c r="UI209" s="80"/>
      <c r="UJ209" s="80"/>
      <c r="UK209" s="80"/>
      <c r="UL209" s="80"/>
      <c r="UM209" s="80"/>
      <c r="UN209" s="80"/>
      <c r="UO209" s="80"/>
      <c r="UP209" s="80"/>
      <c r="UQ209" s="80"/>
      <c r="UR209" s="80"/>
      <c r="US209" s="80"/>
      <c r="UT209" s="80"/>
      <c r="UU209" s="80"/>
      <c r="UV209" s="80"/>
      <c r="UW209" s="80"/>
      <c r="UX209" s="80"/>
      <c r="UY209" s="80"/>
      <c r="UZ209" s="80"/>
      <c r="VA209" s="80"/>
      <c r="VB209" s="80"/>
      <c r="VC209" s="80"/>
      <c r="VD209" s="80"/>
      <c r="VE209" s="80"/>
      <c r="VF209" s="80"/>
      <c r="VG209" s="80"/>
      <c r="VH209" s="80"/>
      <c r="VI209" s="80"/>
      <c r="VJ209" s="80"/>
      <c r="VK209" s="80"/>
      <c r="VL209" s="80"/>
      <c r="VM209" s="80"/>
      <c r="VN209" s="80"/>
      <c r="VO209" s="80"/>
      <c r="VP209" s="80"/>
      <c r="VQ209" s="80"/>
      <c r="VR209" s="80"/>
      <c r="VS209" s="80"/>
      <c r="VT209" s="80"/>
      <c r="VU209" s="80"/>
      <c r="VV209" s="80"/>
      <c r="VW209" s="80"/>
      <c r="VX209" s="80"/>
      <c r="VY209" s="80"/>
      <c r="VZ209" s="80"/>
      <c r="WA209" s="80"/>
      <c r="WB209" s="80"/>
      <c r="WC209" s="80"/>
      <c r="WD209" s="80"/>
      <c r="WE209" s="80"/>
      <c r="WF209" s="80"/>
      <c r="WG209" s="80"/>
      <c r="WH209" s="80"/>
      <c r="WI209" s="80"/>
      <c r="WJ209" s="80"/>
      <c r="WK209" s="80"/>
      <c r="WL209" s="80"/>
      <c r="WM209" s="80"/>
      <c r="WN209" s="80"/>
      <c r="WO209" s="80"/>
      <c r="WP209" s="80"/>
      <c r="WQ209" s="80"/>
      <c r="WR209" s="80"/>
      <c r="WS209" s="80"/>
      <c r="WT209" s="80"/>
      <c r="WU209" s="80"/>
      <c r="WV209" s="80"/>
      <c r="WW209" s="80"/>
      <c r="WX209" s="80"/>
      <c r="WY209" s="80"/>
      <c r="WZ209" s="80"/>
      <c r="XA209" s="80"/>
      <c r="XB209" s="80"/>
      <c r="XC209" s="80"/>
      <c r="XD209" s="80"/>
      <c r="XE209" s="80"/>
      <c r="XF209" s="80"/>
      <c r="XG209" s="80"/>
      <c r="XH209" s="80"/>
      <c r="XI209" s="80"/>
      <c r="XJ209" s="80"/>
      <c r="XK209" s="80"/>
      <c r="XL209" s="80"/>
      <c r="XM209" s="80"/>
      <c r="XN209" s="80"/>
      <c r="XO209" s="80"/>
      <c r="XP209" s="80"/>
      <c r="XQ209" s="80"/>
      <c r="XR209" s="80"/>
      <c r="XS209" s="80"/>
      <c r="XT209" s="80"/>
      <c r="XU209" s="80"/>
      <c r="XV209" s="80"/>
      <c r="XW209" s="80"/>
      <c r="XX209" s="80"/>
      <c r="XY209" s="80"/>
      <c r="XZ209" s="80"/>
      <c r="YA209" s="80"/>
      <c r="YB209" s="80"/>
      <c r="YC209" s="80"/>
      <c r="YD209" s="80"/>
      <c r="YE209" s="80"/>
      <c r="YF209" s="80"/>
      <c r="YG209" s="80"/>
      <c r="YH209" s="80"/>
      <c r="YI209" s="80"/>
      <c r="YJ209" s="80"/>
      <c r="YK209" s="80"/>
      <c r="YL209" s="80"/>
      <c r="YM209" s="80"/>
      <c r="YN209" s="80"/>
      <c r="YO209" s="80"/>
      <c r="YP209" s="80"/>
      <c r="YQ209" s="80"/>
      <c r="YR209" s="80"/>
      <c r="YS209" s="80"/>
      <c r="YT209" s="80"/>
      <c r="YU209" s="80"/>
      <c r="YV209" s="80"/>
      <c r="YW209" s="80"/>
      <c r="YX209" s="80"/>
      <c r="YY209" s="80"/>
      <c r="YZ209" s="80"/>
      <c r="ZA209" s="80"/>
      <c r="ZB209" s="80"/>
      <c r="ZC209" s="80"/>
      <c r="ZD209" s="80"/>
      <c r="ZE209" s="80"/>
      <c r="ZF209" s="80"/>
      <c r="ZG209" s="80"/>
      <c r="ZH209" s="80"/>
      <c r="ZI209" s="80"/>
      <c r="ZJ209" s="80"/>
      <c r="ZK209" s="80"/>
      <c r="ZL209" s="80"/>
      <c r="ZM209" s="80"/>
      <c r="ZN209" s="80"/>
      <c r="ZO209" s="80"/>
      <c r="ZP209" s="80"/>
      <c r="ZQ209" s="80"/>
      <c r="ZR209" s="80"/>
      <c r="ZS209" s="80"/>
      <c r="ZT209" s="80"/>
      <c r="ZU209" s="80"/>
      <c r="ZV209" s="80"/>
      <c r="ZW209" s="80"/>
      <c r="ZX209" s="80"/>
      <c r="ZY209" s="80"/>
      <c r="ZZ209" s="80"/>
      <c r="AAA209" s="80"/>
      <c r="AAB209" s="80"/>
      <c r="AAC209" s="80"/>
      <c r="AAD209" s="80"/>
      <c r="AAE209" s="80"/>
      <c r="AAF209" s="80"/>
      <c r="AAG209" s="80"/>
      <c r="AAH209" s="80"/>
      <c r="AAI209" s="80"/>
      <c r="AAJ209" s="80"/>
      <c r="AAK209" s="80"/>
      <c r="AAL209" s="80"/>
      <c r="AAM209" s="80"/>
      <c r="AAN209" s="80"/>
      <c r="AAO209" s="80"/>
      <c r="AAP209" s="80"/>
      <c r="AAQ209" s="80"/>
      <c r="AAR209" s="80"/>
      <c r="AAS209" s="80"/>
      <c r="AAT209" s="80"/>
      <c r="AAU209" s="80"/>
      <c r="AAV209" s="80"/>
      <c r="AAW209" s="80"/>
      <c r="AAX209" s="80"/>
      <c r="AAY209" s="80"/>
      <c r="AAZ209" s="80"/>
      <c r="ABA209" s="80"/>
      <c r="ABB209" s="80"/>
      <c r="ABC209" s="80"/>
      <c r="ABD209" s="80"/>
      <c r="ABE209" s="80"/>
      <c r="ABF209" s="80"/>
      <c r="ABG209" s="80"/>
      <c r="ABH209" s="80"/>
      <c r="ABI209" s="80"/>
      <c r="ABJ209" s="80"/>
      <c r="ABK209" s="80"/>
      <c r="ABL209" s="80"/>
      <c r="ABM209" s="80"/>
      <c r="ABN209" s="80"/>
      <c r="ABO209" s="80"/>
      <c r="ABP209" s="80"/>
      <c r="ABQ209" s="80"/>
      <c r="ABR209" s="80"/>
      <c r="ABS209" s="80"/>
      <c r="ABT209" s="80"/>
      <c r="ABU209" s="80"/>
      <c r="ABV209" s="80"/>
      <c r="ABW209" s="80"/>
      <c r="ABX209" s="80"/>
      <c r="ABY209" s="80"/>
      <c r="ABZ209" s="80"/>
      <c r="ACA209" s="80"/>
      <c r="ACB209" s="80"/>
      <c r="ACC209" s="80"/>
      <c r="ACD209" s="80"/>
      <c r="ACE209" s="80"/>
      <c r="ACF209" s="80"/>
      <c r="ACG209" s="80"/>
      <c r="ACH209" s="80"/>
      <c r="ACI209" s="80"/>
      <c r="ACJ209" s="80"/>
      <c r="ACK209" s="80"/>
      <c r="ACL209" s="80"/>
      <c r="ACM209" s="80"/>
      <c r="ACN209" s="80"/>
      <c r="ACO209" s="80"/>
      <c r="ACP209" s="80"/>
      <c r="ACQ209" s="80"/>
      <c r="ACR209" s="80"/>
      <c r="ACS209" s="80"/>
      <c r="ACT209" s="80"/>
      <c r="ACU209" s="80"/>
      <c r="ACV209" s="80"/>
      <c r="ACW209" s="80"/>
      <c r="ACX209" s="80"/>
      <c r="ACY209" s="80"/>
      <c r="ACZ209" s="80"/>
      <c r="ADA209" s="80"/>
      <c r="ADB209" s="80"/>
      <c r="ADC209" s="80"/>
      <c r="ADD209" s="80"/>
      <c r="ADE209" s="80"/>
      <c r="ADF209" s="80"/>
      <c r="ADG209" s="80"/>
      <c r="ADH209" s="80"/>
      <c r="ADI209" s="80"/>
      <c r="ADJ209" s="80"/>
      <c r="ADK209" s="80"/>
      <c r="ADL209" s="80"/>
      <c r="ADM209" s="80"/>
      <c r="ADN209" s="80"/>
      <c r="ADO209" s="80"/>
      <c r="ADP209" s="80"/>
      <c r="ADQ209" s="80"/>
      <c r="ADR209" s="80"/>
      <c r="ADS209" s="80"/>
      <c r="ADT209" s="80"/>
      <c r="ADU209" s="80"/>
      <c r="ADV209" s="80"/>
      <c r="ADW209" s="80"/>
      <c r="ADX209" s="80"/>
      <c r="ADY209" s="80"/>
      <c r="ADZ209" s="80"/>
      <c r="AEA209" s="80"/>
      <c r="AEB209" s="80"/>
      <c r="AEC209" s="80"/>
      <c r="AED209" s="80"/>
      <c r="AEE209" s="80"/>
      <c r="AEF209" s="80"/>
      <c r="AEG209" s="80"/>
      <c r="AEH209" s="80"/>
      <c r="AEI209" s="80"/>
      <c r="AEJ209" s="80"/>
      <c r="AEK209" s="80"/>
      <c r="AEL209" s="80"/>
      <c r="AEM209" s="80"/>
      <c r="AEN209" s="80"/>
      <c r="AEO209" s="80"/>
      <c r="AEP209" s="80"/>
      <c r="AEQ209" s="80"/>
      <c r="AER209" s="80"/>
      <c r="AES209" s="80"/>
      <c r="AET209" s="80"/>
      <c r="AEU209" s="80"/>
      <c r="AEV209" s="80"/>
      <c r="AEW209" s="80"/>
      <c r="AEX209" s="80"/>
      <c r="AEY209" s="80"/>
      <c r="AEZ209" s="80"/>
      <c r="AFA209" s="80"/>
      <c r="AFB209" s="80"/>
      <c r="AFC209" s="80"/>
      <c r="AFD209" s="80"/>
      <c r="AFE209" s="80"/>
      <c r="AFF209" s="80"/>
      <c r="AFG209" s="80"/>
      <c r="AFH209" s="80"/>
      <c r="AFI209" s="80"/>
      <c r="AFJ209" s="80"/>
      <c r="AFK209" s="80"/>
      <c r="AFL209" s="80"/>
      <c r="AFM209" s="80"/>
      <c r="AFN209" s="80"/>
      <c r="AFO209" s="80"/>
      <c r="AFP209" s="80"/>
      <c r="AFQ209" s="80"/>
      <c r="AFR209" s="80"/>
      <c r="AFS209" s="80"/>
      <c r="AFT209" s="80"/>
      <c r="AFU209" s="80"/>
      <c r="AFV209" s="80"/>
      <c r="AFW209" s="80"/>
      <c r="AFX209" s="80"/>
      <c r="AFY209" s="80"/>
      <c r="AFZ209" s="80"/>
      <c r="AGA209" s="80"/>
      <c r="AGB209" s="80"/>
      <c r="AGC209" s="80"/>
      <c r="AGD209" s="80"/>
      <c r="AGE209" s="80"/>
      <c r="AGF209" s="80"/>
      <c r="AGG209" s="80"/>
      <c r="AGH209" s="80"/>
      <c r="AGI209" s="80"/>
      <c r="AGJ209" s="80"/>
      <c r="AGK209" s="80"/>
      <c r="AGL209" s="80"/>
      <c r="AGM209" s="80"/>
      <c r="AGN209" s="80"/>
      <c r="AGO209" s="80"/>
      <c r="AGP209" s="80"/>
      <c r="AGQ209" s="80"/>
      <c r="AGR209" s="80"/>
      <c r="AGS209" s="80"/>
      <c r="AGT209" s="80"/>
      <c r="AGU209" s="80"/>
      <c r="AGV209" s="80"/>
      <c r="AGW209" s="80"/>
      <c r="AGX209" s="80"/>
      <c r="AGY209" s="80"/>
      <c r="AGZ209" s="80"/>
      <c r="AHA209" s="80"/>
      <c r="AHB209" s="80"/>
      <c r="AHC209" s="80"/>
      <c r="AHD209" s="80"/>
      <c r="AHE209" s="80"/>
      <c r="AHF209" s="80"/>
      <c r="AHG209" s="80"/>
      <c r="AHH209" s="80"/>
      <c r="AHI209" s="80"/>
      <c r="AHJ209" s="80"/>
      <c r="AHK209" s="80"/>
      <c r="AHL209" s="80"/>
      <c r="AHM209" s="80"/>
      <c r="AHN209" s="80"/>
      <c r="AHO209" s="80"/>
      <c r="AHP209" s="80"/>
      <c r="AHQ209" s="80"/>
      <c r="AHR209" s="80"/>
      <c r="AHS209" s="80"/>
      <c r="AHT209" s="80"/>
      <c r="AHU209" s="80"/>
      <c r="AHV209" s="80"/>
      <c r="AHW209" s="80"/>
      <c r="AHX209" s="80"/>
      <c r="AHY209" s="80"/>
      <c r="AHZ209" s="80"/>
      <c r="AIA209" s="80"/>
      <c r="AIB209" s="80"/>
      <c r="AIC209" s="80"/>
      <c r="AID209" s="80"/>
      <c r="AIE209" s="80"/>
      <c r="AIF209" s="80"/>
      <c r="AIG209" s="80"/>
      <c r="AIH209" s="80"/>
      <c r="AII209" s="80"/>
      <c r="AIJ209" s="80"/>
      <c r="AIK209" s="80"/>
      <c r="AIL209" s="80"/>
      <c r="AIM209" s="80"/>
      <c r="AIN209" s="80"/>
      <c r="AIO209" s="80"/>
      <c r="AIP209" s="80"/>
      <c r="AIQ209" s="80"/>
      <c r="AIR209" s="80"/>
      <c r="AIS209" s="80"/>
      <c r="AIT209" s="80"/>
      <c r="AIU209" s="80"/>
      <c r="AIV209" s="80"/>
      <c r="AIW209" s="80"/>
      <c r="AIX209" s="80"/>
      <c r="AIY209" s="80"/>
      <c r="AIZ209" s="80"/>
      <c r="AJA209" s="80"/>
      <c r="AJB209" s="80"/>
      <c r="AJC209" s="80"/>
      <c r="AJD209" s="80"/>
      <c r="AJE209" s="80"/>
      <c r="AJF209" s="80"/>
      <c r="AJG209" s="80"/>
      <c r="AJH209" s="80"/>
      <c r="AJI209" s="80"/>
      <c r="AJJ209" s="80"/>
      <c r="AJK209" s="80"/>
      <c r="AJL209" s="80"/>
      <c r="AJM209" s="80"/>
      <c r="AJN209" s="80"/>
      <c r="AJO209" s="80"/>
      <c r="AJP209" s="80"/>
      <c r="AJQ209" s="80"/>
      <c r="AJR209" s="80"/>
      <c r="AJS209" s="80"/>
      <c r="AJT209" s="80"/>
      <c r="AJU209" s="80"/>
      <c r="AJV209" s="80"/>
      <c r="AJW209" s="80"/>
      <c r="AJX209" s="80"/>
      <c r="AJY209" s="80"/>
      <c r="AJZ209" s="80"/>
      <c r="AKA209" s="80"/>
      <c r="AKB209" s="80"/>
      <c r="AKC209" s="80"/>
      <c r="AKD209" s="80"/>
      <c r="AKE209" s="80"/>
      <c r="AKF209" s="80"/>
      <c r="AKG209" s="80"/>
      <c r="AKH209" s="80"/>
      <c r="AKI209" s="80"/>
      <c r="AKJ209" s="80"/>
      <c r="AKK209" s="80"/>
      <c r="AKL209" s="80"/>
      <c r="AKM209" s="80"/>
      <c r="AKN209" s="80"/>
      <c r="AKO209" s="80"/>
      <c r="AKP209" s="80"/>
      <c r="AKQ209" s="80"/>
      <c r="AKR209" s="80"/>
      <c r="AKS209" s="80"/>
      <c r="AKT209" s="80"/>
      <c r="AKU209" s="80"/>
      <c r="AKV209" s="80"/>
      <c r="AKW209" s="80"/>
      <c r="AKX209" s="80"/>
      <c r="AKY209" s="80"/>
      <c r="AKZ209" s="80"/>
      <c r="ALA209" s="80"/>
      <c r="ALB209" s="80"/>
      <c r="ALC209" s="80"/>
      <c r="ALD209" s="80"/>
      <c r="ALE209" s="80"/>
      <c r="ALF209" s="80"/>
      <c r="ALG209" s="80"/>
      <c r="ALH209" s="80"/>
      <c r="ALI209" s="80"/>
      <c r="ALJ209" s="80"/>
      <c r="ALK209" s="80"/>
      <c r="ALL209" s="80"/>
      <c r="ALM209" s="80"/>
      <c r="ALN209" s="80"/>
      <c r="ALO209" s="80"/>
      <c r="ALP209" s="80"/>
      <c r="ALQ209" s="80"/>
      <c r="ALR209" s="80"/>
      <c r="ALS209" s="80"/>
      <c r="ALT209" s="80"/>
      <c r="ALU209" s="80"/>
      <c r="ALV209" s="80"/>
      <c r="ALW209" s="80"/>
      <c r="ALX209" s="80"/>
      <c r="ALY209" s="80"/>
      <c r="ALZ209" s="80"/>
      <c r="AMA209" s="80"/>
      <c r="AMB209" s="80"/>
      <c r="AMC209" s="80"/>
      <c r="AMD209" s="80"/>
      <c r="AME209" s="80"/>
      <c r="AMF209" s="80"/>
      <c r="AMG209" s="80"/>
      <c r="AMH209" s="80"/>
      <c r="AMI209" s="80"/>
      <c r="AMJ209" s="80"/>
      <c r="AMK209" s="80"/>
    </row>
    <row r="210" spans="1:1025" s="107" customFormat="1" ht="37.5" x14ac:dyDescent="0.3">
      <c r="A210" s="134"/>
      <c r="B210" s="4"/>
      <c r="C210" s="76">
        <v>3</v>
      </c>
      <c r="D210" s="75" t="s">
        <v>376</v>
      </c>
      <c r="E210" s="76">
        <v>1987</v>
      </c>
      <c r="F210" s="76"/>
      <c r="G210" s="76" t="s">
        <v>34</v>
      </c>
      <c r="H210" s="76">
        <v>3</v>
      </c>
      <c r="I210" s="81">
        <v>2160</v>
      </c>
      <c r="J210" s="81">
        <v>1009.1</v>
      </c>
      <c r="K210" s="78" t="s">
        <v>45</v>
      </c>
      <c r="L210" s="72">
        <f>I210*O210</f>
        <v>884930.4</v>
      </c>
      <c r="M210" s="72">
        <f>I210*P210</f>
        <v>32227.200000000001</v>
      </c>
      <c r="N210" s="72">
        <f t="shared" si="14"/>
        <v>917157.6</v>
      </c>
      <c r="O210" s="72">
        <v>409.69</v>
      </c>
      <c r="P210" s="72">
        <v>14.92</v>
      </c>
      <c r="Q210" s="79">
        <v>2018</v>
      </c>
      <c r="R210" s="79">
        <v>2019</v>
      </c>
      <c r="S210" s="162" t="s">
        <v>37</v>
      </c>
      <c r="T210" s="162" t="s">
        <v>265</v>
      </c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  <c r="FG210" s="80"/>
      <c r="FH210" s="80"/>
      <c r="FI210" s="80"/>
      <c r="FJ210" s="80"/>
      <c r="FK210" s="80"/>
      <c r="FL210" s="80"/>
      <c r="FM210" s="80"/>
      <c r="FN210" s="80"/>
      <c r="FO210" s="80"/>
      <c r="FP210" s="80"/>
      <c r="FQ210" s="80"/>
      <c r="FR210" s="80"/>
      <c r="FS210" s="80"/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 s="80"/>
      <c r="GJ210" s="80"/>
      <c r="GK210" s="80"/>
      <c r="GL210" s="80"/>
      <c r="GM210" s="80"/>
      <c r="GN210" s="80"/>
      <c r="GO210" s="80"/>
      <c r="GP210" s="80"/>
      <c r="GQ210" s="80"/>
      <c r="GR210" s="80"/>
      <c r="GS210" s="80"/>
      <c r="GT210" s="80"/>
      <c r="GU210" s="80"/>
      <c r="GV210" s="80"/>
      <c r="GW210" s="80"/>
      <c r="GX210" s="80"/>
      <c r="GY210" s="80"/>
      <c r="GZ210" s="80"/>
      <c r="HA210" s="80"/>
      <c r="HB210" s="80"/>
      <c r="HC210" s="80"/>
      <c r="HD210" s="80"/>
      <c r="HE210" s="80"/>
      <c r="HF210" s="80"/>
      <c r="HG210" s="80"/>
      <c r="HH210" s="80"/>
      <c r="HI210" s="80"/>
      <c r="HJ210" s="80"/>
      <c r="HK210" s="80"/>
      <c r="HL210" s="80"/>
      <c r="HM210" s="80"/>
      <c r="HN210" s="80"/>
      <c r="HO210" s="80"/>
      <c r="HP210" s="80"/>
      <c r="HQ210" s="80"/>
      <c r="HR210" s="80"/>
      <c r="HS210" s="80"/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 s="80"/>
      <c r="IJ210" s="80"/>
      <c r="IK210" s="80"/>
      <c r="IL210" s="80"/>
      <c r="IM210" s="80"/>
      <c r="IN210" s="80"/>
      <c r="IO210" s="80"/>
      <c r="IP210" s="80"/>
      <c r="IQ210" s="80"/>
      <c r="IR210" s="80"/>
      <c r="IS210" s="80"/>
      <c r="IT210" s="80"/>
      <c r="IU210" s="80"/>
      <c r="IV210" s="80"/>
      <c r="IW210" s="80"/>
      <c r="IX210" s="80"/>
      <c r="IY210" s="80"/>
      <c r="IZ210" s="80"/>
      <c r="JA210" s="80"/>
      <c r="JB210" s="80"/>
      <c r="JC210" s="80"/>
      <c r="JD210" s="80"/>
      <c r="JE210" s="80"/>
      <c r="JF210" s="80"/>
      <c r="JG210" s="80"/>
      <c r="JH210" s="80"/>
      <c r="JI210" s="80"/>
      <c r="JJ210" s="80"/>
      <c r="JK210" s="80"/>
      <c r="JL210" s="80"/>
      <c r="JM210" s="80"/>
      <c r="JN210" s="80"/>
      <c r="JO210" s="80"/>
      <c r="JP210" s="80"/>
      <c r="JQ210" s="80"/>
      <c r="JR210" s="80"/>
      <c r="JS210" s="80"/>
      <c r="JT210" s="80"/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 s="80"/>
      <c r="KI210" s="80"/>
      <c r="KJ210" s="80"/>
      <c r="KK210" s="80"/>
      <c r="KL210" s="80"/>
      <c r="KM210" s="80"/>
      <c r="KN210" s="80"/>
      <c r="KO210" s="80"/>
      <c r="KP210" s="80"/>
      <c r="KQ210" s="80"/>
      <c r="KR210" s="80"/>
      <c r="KS210" s="80"/>
      <c r="KT210" s="80"/>
      <c r="KU210" s="80"/>
      <c r="KV210" s="80"/>
      <c r="KW210" s="80"/>
      <c r="KX210" s="80"/>
      <c r="KY210" s="80"/>
      <c r="KZ210" s="80"/>
      <c r="LA210" s="80"/>
      <c r="LB210" s="80"/>
      <c r="LC210" s="80"/>
      <c r="LD210" s="80"/>
      <c r="LE210" s="80"/>
      <c r="LF210" s="80"/>
      <c r="LG210" s="80"/>
      <c r="LH210" s="80"/>
      <c r="LI210" s="80"/>
      <c r="LJ210" s="80"/>
      <c r="LK210" s="80"/>
      <c r="LL210" s="80"/>
      <c r="LM210" s="80"/>
      <c r="LN210" s="80"/>
      <c r="LO210" s="80"/>
      <c r="LP210" s="80"/>
      <c r="LQ210" s="80"/>
      <c r="LR210" s="80"/>
      <c r="LS210" s="80"/>
      <c r="LT210" s="80"/>
      <c r="LU210" s="80"/>
      <c r="LV210" s="80"/>
      <c r="LW210" s="80"/>
      <c r="LX210" s="80"/>
      <c r="LY210" s="80"/>
      <c r="LZ210" s="80"/>
      <c r="MA210" s="80"/>
      <c r="MB210" s="80"/>
      <c r="MC210" s="80"/>
      <c r="MD210" s="80"/>
      <c r="ME210" s="80"/>
      <c r="MF210" s="80"/>
      <c r="MG210" s="80"/>
      <c r="MH210" s="80"/>
      <c r="MI210" s="80"/>
      <c r="MJ210" s="80"/>
      <c r="MK210" s="80"/>
      <c r="ML210" s="80"/>
      <c r="MM210" s="80"/>
      <c r="MN210" s="80"/>
      <c r="MO210" s="80"/>
      <c r="MP210" s="80"/>
      <c r="MQ210" s="80"/>
      <c r="MR210" s="80"/>
      <c r="MS210" s="80"/>
      <c r="MT210" s="80"/>
      <c r="MU210" s="80"/>
      <c r="MV210" s="80"/>
      <c r="MW210" s="80"/>
      <c r="MX210" s="80"/>
      <c r="MY210" s="80"/>
      <c r="MZ210" s="80"/>
      <c r="NA210" s="80"/>
      <c r="NB210" s="80"/>
      <c r="NC210" s="80"/>
      <c r="ND210" s="80"/>
      <c r="NE210" s="80"/>
      <c r="NF210" s="80"/>
      <c r="NG210" s="80"/>
      <c r="NH210" s="80"/>
      <c r="NI210" s="80"/>
      <c r="NJ210" s="80"/>
      <c r="NK210" s="80"/>
      <c r="NL210" s="80"/>
      <c r="NM210" s="80"/>
      <c r="NN210" s="80"/>
      <c r="NO210" s="80"/>
      <c r="NP210" s="80"/>
      <c r="NQ210" s="80"/>
      <c r="NR210" s="80"/>
      <c r="NS210" s="80"/>
      <c r="NT210" s="80"/>
      <c r="NU210" s="80"/>
      <c r="NV210" s="80"/>
      <c r="NW210" s="80"/>
      <c r="NX210" s="80"/>
      <c r="NY210" s="80"/>
      <c r="NZ210" s="80"/>
      <c r="OA210" s="80"/>
      <c r="OB210" s="80"/>
      <c r="OC210" s="80"/>
      <c r="OD210" s="80"/>
      <c r="OE210" s="80"/>
      <c r="OF210" s="80"/>
      <c r="OG210" s="80"/>
      <c r="OH210" s="80"/>
      <c r="OI210" s="80"/>
      <c r="OJ210" s="80"/>
      <c r="OK210" s="80"/>
      <c r="OL210" s="80"/>
      <c r="OM210" s="80"/>
      <c r="ON210" s="80"/>
      <c r="OO210" s="80"/>
      <c r="OP210" s="80"/>
      <c r="OQ210" s="80"/>
      <c r="OR210" s="80"/>
      <c r="OS210" s="80"/>
      <c r="OT210" s="80"/>
      <c r="OU210" s="80"/>
      <c r="OV210" s="80"/>
      <c r="OW210" s="80"/>
      <c r="OX210" s="80"/>
      <c r="OY210" s="80"/>
      <c r="OZ210" s="80"/>
      <c r="PA210" s="80"/>
      <c r="PB210" s="80"/>
      <c r="PC210" s="80"/>
      <c r="PD210" s="80"/>
      <c r="PE210" s="80"/>
      <c r="PF210" s="80"/>
      <c r="PG210" s="80"/>
      <c r="PH210" s="80"/>
      <c r="PI210" s="80"/>
      <c r="PJ210" s="80"/>
      <c r="PK210" s="80"/>
      <c r="PL210" s="80"/>
      <c r="PM210" s="80"/>
      <c r="PN210" s="80"/>
      <c r="PO210" s="80"/>
      <c r="PP210" s="80"/>
      <c r="PQ210" s="80"/>
      <c r="PR210" s="80"/>
      <c r="PS210" s="80"/>
      <c r="PT210" s="80"/>
      <c r="PU210" s="80"/>
      <c r="PV210" s="80"/>
      <c r="PW210" s="80"/>
      <c r="PX210" s="80"/>
      <c r="PY210" s="80"/>
      <c r="PZ210" s="80"/>
      <c r="QA210" s="80"/>
      <c r="QB210" s="80"/>
      <c r="QC210" s="80"/>
      <c r="QD210" s="80"/>
      <c r="QE210" s="80"/>
      <c r="QF210" s="80"/>
      <c r="QG210" s="80"/>
      <c r="QH210" s="80"/>
      <c r="QI210" s="80"/>
      <c r="QJ210" s="80"/>
      <c r="QK210" s="80"/>
      <c r="QL210" s="80"/>
      <c r="QM210" s="80"/>
      <c r="QN210" s="80"/>
      <c r="QO210" s="80"/>
      <c r="QP210" s="80"/>
      <c r="QQ210" s="80"/>
      <c r="QR210" s="80"/>
      <c r="QS210" s="80"/>
      <c r="QT210" s="80"/>
      <c r="QU210" s="80"/>
      <c r="QV210" s="80"/>
      <c r="QW210" s="80"/>
      <c r="QX210" s="80"/>
      <c r="QY210" s="80"/>
      <c r="QZ210" s="80"/>
      <c r="RA210" s="80"/>
      <c r="RB210" s="80"/>
      <c r="RC210" s="80"/>
      <c r="RD210" s="80"/>
      <c r="RE210" s="80"/>
      <c r="RF210" s="80"/>
      <c r="RG210" s="80"/>
      <c r="RH210" s="80"/>
      <c r="RI210" s="80"/>
      <c r="RJ210" s="80"/>
      <c r="RK210" s="80"/>
      <c r="RL210" s="80"/>
      <c r="RM210" s="80"/>
      <c r="RN210" s="80"/>
      <c r="RO210" s="80"/>
      <c r="RP210" s="80"/>
      <c r="RQ210" s="80"/>
      <c r="RR210" s="80"/>
      <c r="RS210" s="80"/>
      <c r="RT210" s="80"/>
      <c r="RU210" s="80"/>
      <c r="RV210" s="80"/>
      <c r="RW210" s="80"/>
      <c r="RX210" s="80"/>
      <c r="RY210" s="80"/>
      <c r="RZ210" s="80"/>
      <c r="SA210" s="80"/>
      <c r="SB210" s="80"/>
      <c r="SC210" s="80"/>
      <c r="SD210" s="80"/>
      <c r="SE210" s="80"/>
      <c r="SF210" s="80"/>
      <c r="SG210" s="80"/>
      <c r="SH210" s="80"/>
      <c r="SI210" s="80"/>
      <c r="SJ210" s="80"/>
      <c r="SK210" s="80"/>
      <c r="SL210" s="80"/>
      <c r="SM210" s="80"/>
      <c r="SN210" s="80"/>
      <c r="SO210" s="80"/>
      <c r="SP210" s="80"/>
      <c r="SQ210" s="80"/>
      <c r="SR210" s="80"/>
      <c r="SS210" s="80"/>
      <c r="ST210" s="80"/>
      <c r="SU210" s="80"/>
      <c r="SV210" s="80"/>
      <c r="SW210" s="80"/>
      <c r="SX210" s="80"/>
      <c r="SY210" s="80"/>
      <c r="SZ210" s="80"/>
      <c r="TA210" s="80"/>
      <c r="TB210" s="80"/>
      <c r="TC210" s="80"/>
      <c r="TD210" s="80"/>
      <c r="TE210" s="80"/>
      <c r="TF210" s="80"/>
      <c r="TG210" s="80"/>
      <c r="TH210" s="80"/>
      <c r="TI210" s="80"/>
      <c r="TJ210" s="80"/>
      <c r="TK210" s="80"/>
      <c r="TL210" s="80"/>
      <c r="TM210" s="80"/>
      <c r="TN210" s="80"/>
      <c r="TO210" s="80"/>
      <c r="TP210" s="80"/>
      <c r="TQ210" s="80"/>
      <c r="TR210" s="80"/>
      <c r="TS210" s="80"/>
      <c r="TT210" s="80"/>
      <c r="TU210" s="80"/>
      <c r="TV210" s="80"/>
      <c r="TW210" s="80"/>
      <c r="TX210" s="80"/>
      <c r="TY210" s="80"/>
      <c r="TZ210" s="80"/>
      <c r="UA210" s="80"/>
      <c r="UB210" s="80"/>
      <c r="UC210" s="80"/>
      <c r="UD210" s="80"/>
      <c r="UE210" s="80"/>
      <c r="UF210" s="80"/>
      <c r="UG210" s="80"/>
      <c r="UH210" s="80"/>
      <c r="UI210" s="80"/>
      <c r="UJ210" s="80"/>
      <c r="UK210" s="80"/>
      <c r="UL210" s="80"/>
      <c r="UM210" s="80"/>
      <c r="UN210" s="80"/>
      <c r="UO210" s="80"/>
      <c r="UP210" s="80"/>
      <c r="UQ210" s="80"/>
      <c r="UR210" s="80"/>
      <c r="US210" s="80"/>
      <c r="UT210" s="80"/>
      <c r="UU210" s="80"/>
      <c r="UV210" s="80"/>
      <c r="UW210" s="80"/>
      <c r="UX210" s="80"/>
      <c r="UY210" s="80"/>
      <c r="UZ210" s="80"/>
      <c r="VA210" s="80"/>
      <c r="VB210" s="80"/>
      <c r="VC210" s="80"/>
      <c r="VD210" s="80"/>
      <c r="VE210" s="80"/>
      <c r="VF210" s="80"/>
      <c r="VG210" s="80"/>
      <c r="VH210" s="80"/>
      <c r="VI210" s="80"/>
      <c r="VJ210" s="80"/>
      <c r="VK210" s="80"/>
      <c r="VL210" s="80"/>
      <c r="VM210" s="80"/>
      <c r="VN210" s="80"/>
      <c r="VO210" s="80"/>
      <c r="VP210" s="80"/>
      <c r="VQ210" s="80"/>
      <c r="VR210" s="80"/>
      <c r="VS210" s="80"/>
      <c r="VT210" s="80"/>
      <c r="VU210" s="80"/>
      <c r="VV210" s="80"/>
      <c r="VW210" s="80"/>
      <c r="VX210" s="80"/>
      <c r="VY210" s="80"/>
      <c r="VZ210" s="80"/>
      <c r="WA210" s="80"/>
      <c r="WB210" s="80"/>
      <c r="WC210" s="80"/>
      <c r="WD210" s="80"/>
      <c r="WE210" s="80"/>
      <c r="WF210" s="80"/>
      <c r="WG210" s="80"/>
      <c r="WH210" s="80"/>
      <c r="WI210" s="80"/>
      <c r="WJ210" s="80"/>
      <c r="WK210" s="80"/>
      <c r="WL210" s="80"/>
      <c r="WM210" s="80"/>
      <c r="WN210" s="80"/>
      <c r="WO210" s="80"/>
      <c r="WP210" s="80"/>
      <c r="WQ210" s="80"/>
      <c r="WR210" s="80"/>
      <c r="WS210" s="80"/>
      <c r="WT210" s="80"/>
      <c r="WU210" s="80"/>
      <c r="WV210" s="80"/>
      <c r="WW210" s="80"/>
      <c r="WX210" s="80"/>
      <c r="WY210" s="80"/>
      <c r="WZ210" s="80"/>
      <c r="XA210" s="80"/>
      <c r="XB210" s="80"/>
      <c r="XC210" s="80"/>
      <c r="XD210" s="80"/>
      <c r="XE210" s="80"/>
      <c r="XF210" s="80"/>
      <c r="XG210" s="80"/>
      <c r="XH210" s="80"/>
      <c r="XI210" s="80"/>
      <c r="XJ210" s="80"/>
      <c r="XK210" s="80"/>
      <c r="XL210" s="80"/>
      <c r="XM210" s="80"/>
      <c r="XN210" s="80"/>
      <c r="XO210" s="80"/>
      <c r="XP210" s="80"/>
      <c r="XQ210" s="80"/>
      <c r="XR210" s="80"/>
      <c r="XS210" s="80"/>
      <c r="XT210" s="80"/>
      <c r="XU210" s="80"/>
      <c r="XV210" s="80"/>
      <c r="XW210" s="80"/>
      <c r="XX210" s="80"/>
      <c r="XY210" s="80"/>
      <c r="XZ210" s="80"/>
      <c r="YA210" s="80"/>
      <c r="YB210" s="80"/>
      <c r="YC210" s="80"/>
      <c r="YD210" s="80"/>
      <c r="YE210" s="80"/>
      <c r="YF210" s="80"/>
      <c r="YG210" s="80"/>
      <c r="YH210" s="80"/>
      <c r="YI210" s="80"/>
      <c r="YJ210" s="80"/>
      <c r="YK210" s="80"/>
      <c r="YL210" s="80"/>
      <c r="YM210" s="80"/>
      <c r="YN210" s="80"/>
      <c r="YO210" s="80"/>
      <c r="YP210" s="80"/>
      <c r="YQ210" s="80"/>
      <c r="YR210" s="80"/>
      <c r="YS210" s="80"/>
      <c r="YT210" s="80"/>
      <c r="YU210" s="80"/>
      <c r="YV210" s="80"/>
      <c r="YW210" s="80"/>
      <c r="YX210" s="80"/>
      <c r="YY210" s="80"/>
      <c r="YZ210" s="80"/>
      <c r="ZA210" s="80"/>
      <c r="ZB210" s="80"/>
      <c r="ZC210" s="80"/>
      <c r="ZD210" s="80"/>
      <c r="ZE210" s="80"/>
      <c r="ZF210" s="80"/>
      <c r="ZG210" s="80"/>
      <c r="ZH210" s="80"/>
      <c r="ZI210" s="80"/>
      <c r="ZJ210" s="80"/>
      <c r="ZK210" s="80"/>
      <c r="ZL210" s="80"/>
      <c r="ZM210" s="80"/>
      <c r="ZN210" s="80"/>
      <c r="ZO210" s="80"/>
      <c r="ZP210" s="80"/>
      <c r="ZQ210" s="80"/>
      <c r="ZR210" s="80"/>
      <c r="ZS210" s="80"/>
      <c r="ZT210" s="80"/>
      <c r="ZU210" s="80"/>
      <c r="ZV210" s="80"/>
      <c r="ZW210" s="80"/>
      <c r="ZX210" s="80"/>
      <c r="ZY210" s="80"/>
      <c r="ZZ210" s="80"/>
      <c r="AAA210" s="80"/>
      <c r="AAB210" s="80"/>
      <c r="AAC210" s="80"/>
      <c r="AAD210" s="80"/>
      <c r="AAE210" s="80"/>
      <c r="AAF210" s="80"/>
      <c r="AAG210" s="80"/>
      <c r="AAH210" s="80"/>
      <c r="AAI210" s="80"/>
      <c r="AAJ210" s="80"/>
      <c r="AAK210" s="80"/>
      <c r="AAL210" s="80"/>
      <c r="AAM210" s="80"/>
      <c r="AAN210" s="80"/>
      <c r="AAO210" s="80"/>
      <c r="AAP210" s="80"/>
      <c r="AAQ210" s="80"/>
      <c r="AAR210" s="80"/>
      <c r="AAS210" s="80"/>
      <c r="AAT210" s="80"/>
      <c r="AAU210" s="80"/>
      <c r="AAV210" s="80"/>
      <c r="AAW210" s="80"/>
      <c r="AAX210" s="80"/>
      <c r="AAY210" s="80"/>
      <c r="AAZ210" s="80"/>
      <c r="ABA210" s="80"/>
      <c r="ABB210" s="80"/>
      <c r="ABC210" s="80"/>
      <c r="ABD210" s="80"/>
      <c r="ABE210" s="80"/>
      <c r="ABF210" s="80"/>
      <c r="ABG210" s="80"/>
      <c r="ABH210" s="80"/>
      <c r="ABI210" s="80"/>
      <c r="ABJ210" s="80"/>
      <c r="ABK210" s="80"/>
      <c r="ABL210" s="80"/>
      <c r="ABM210" s="80"/>
      <c r="ABN210" s="80"/>
      <c r="ABO210" s="80"/>
      <c r="ABP210" s="80"/>
      <c r="ABQ210" s="80"/>
      <c r="ABR210" s="80"/>
      <c r="ABS210" s="80"/>
      <c r="ABT210" s="80"/>
      <c r="ABU210" s="80"/>
      <c r="ABV210" s="80"/>
      <c r="ABW210" s="80"/>
      <c r="ABX210" s="80"/>
      <c r="ABY210" s="80"/>
      <c r="ABZ210" s="80"/>
      <c r="ACA210" s="80"/>
      <c r="ACB210" s="80"/>
      <c r="ACC210" s="80"/>
      <c r="ACD210" s="80"/>
      <c r="ACE210" s="80"/>
      <c r="ACF210" s="80"/>
      <c r="ACG210" s="80"/>
      <c r="ACH210" s="80"/>
      <c r="ACI210" s="80"/>
      <c r="ACJ210" s="80"/>
      <c r="ACK210" s="80"/>
      <c r="ACL210" s="80"/>
      <c r="ACM210" s="80"/>
      <c r="ACN210" s="80"/>
      <c r="ACO210" s="80"/>
      <c r="ACP210" s="80"/>
      <c r="ACQ210" s="80"/>
      <c r="ACR210" s="80"/>
      <c r="ACS210" s="80"/>
      <c r="ACT210" s="80"/>
      <c r="ACU210" s="80"/>
      <c r="ACV210" s="80"/>
      <c r="ACW210" s="80"/>
      <c r="ACX210" s="80"/>
      <c r="ACY210" s="80"/>
      <c r="ACZ210" s="80"/>
      <c r="ADA210" s="80"/>
      <c r="ADB210" s="80"/>
      <c r="ADC210" s="80"/>
      <c r="ADD210" s="80"/>
      <c r="ADE210" s="80"/>
      <c r="ADF210" s="80"/>
      <c r="ADG210" s="80"/>
      <c r="ADH210" s="80"/>
      <c r="ADI210" s="80"/>
      <c r="ADJ210" s="80"/>
      <c r="ADK210" s="80"/>
      <c r="ADL210" s="80"/>
      <c r="ADM210" s="80"/>
      <c r="ADN210" s="80"/>
      <c r="ADO210" s="80"/>
      <c r="ADP210" s="80"/>
      <c r="ADQ210" s="80"/>
      <c r="ADR210" s="80"/>
      <c r="ADS210" s="80"/>
      <c r="ADT210" s="80"/>
      <c r="ADU210" s="80"/>
      <c r="ADV210" s="80"/>
      <c r="ADW210" s="80"/>
      <c r="ADX210" s="80"/>
      <c r="ADY210" s="80"/>
      <c r="ADZ210" s="80"/>
      <c r="AEA210" s="80"/>
      <c r="AEB210" s="80"/>
      <c r="AEC210" s="80"/>
      <c r="AED210" s="80"/>
      <c r="AEE210" s="80"/>
      <c r="AEF210" s="80"/>
      <c r="AEG210" s="80"/>
      <c r="AEH210" s="80"/>
      <c r="AEI210" s="80"/>
      <c r="AEJ210" s="80"/>
      <c r="AEK210" s="80"/>
      <c r="AEL210" s="80"/>
      <c r="AEM210" s="80"/>
      <c r="AEN210" s="80"/>
      <c r="AEO210" s="80"/>
      <c r="AEP210" s="80"/>
      <c r="AEQ210" s="80"/>
      <c r="AER210" s="80"/>
      <c r="AES210" s="80"/>
      <c r="AET210" s="80"/>
      <c r="AEU210" s="80"/>
      <c r="AEV210" s="80"/>
      <c r="AEW210" s="80"/>
      <c r="AEX210" s="80"/>
      <c r="AEY210" s="80"/>
      <c r="AEZ210" s="80"/>
      <c r="AFA210" s="80"/>
      <c r="AFB210" s="80"/>
      <c r="AFC210" s="80"/>
      <c r="AFD210" s="80"/>
      <c r="AFE210" s="80"/>
      <c r="AFF210" s="80"/>
      <c r="AFG210" s="80"/>
      <c r="AFH210" s="80"/>
      <c r="AFI210" s="80"/>
      <c r="AFJ210" s="80"/>
      <c r="AFK210" s="80"/>
      <c r="AFL210" s="80"/>
      <c r="AFM210" s="80"/>
      <c r="AFN210" s="80"/>
      <c r="AFO210" s="80"/>
      <c r="AFP210" s="80"/>
      <c r="AFQ210" s="80"/>
      <c r="AFR210" s="80"/>
      <c r="AFS210" s="80"/>
      <c r="AFT210" s="80"/>
      <c r="AFU210" s="80"/>
      <c r="AFV210" s="80"/>
      <c r="AFW210" s="80"/>
      <c r="AFX210" s="80"/>
      <c r="AFY210" s="80"/>
      <c r="AFZ210" s="80"/>
      <c r="AGA210" s="80"/>
      <c r="AGB210" s="80"/>
      <c r="AGC210" s="80"/>
      <c r="AGD210" s="80"/>
      <c r="AGE210" s="80"/>
      <c r="AGF210" s="80"/>
      <c r="AGG210" s="80"/>
      <c r="AGH210" s="80"/>
      <c r="AGI210" s="80"/>
      <c r="AGJ210" s="80"/>
      <c r="AGK210" s="80"/>
      <c r="AGL210" s="80"/>
      <c r="AGM210" s="80"/>
      <c r="AGN210" s="80"/>
      <c r="AGO210" s="80"/>
      <c r="AGP210" s="80"/>
      <c r="AGQ210" s="80"/>
      <c r="AGR210" s="80"/>
      <c r="AGS210" s="80"/>
      <c r="AGT210" s="80"/>
      <c r="AGU210" s="80"/>
      <c r="AGV210" s="80"/>
      <c r="AGW210" s="80"/>
      <c r="AGX210" s="80"/>
      <c r="AGY210" s="80"/>
      <c r="AGZ210" s="80"/>
      <c r="AHA210" s="80"/>
      <c r="AHB210" s="80"/>
      <c r="AHC210" s="80"/>
      <c r="AHD210" s="80"/>
      <c r="AHE210" s="80"/>
      <c r="AHF210" s="80"/>
      <c r="AHG210" s="80"/>
      <c r="AHH210" s="80"/>
      <c r="AHI210" s="80"/>
      <c r="AHJ210" s="80"/>
      <c r="AHK210" s="80"/>
      <c r="AHL210" s="80"/>
      <c r="AHM210" s="80"/>
      <c r="AHN210" s="80"/>
      <c r="AHO210" s="80"/>
      <c r="AHP210" s="80"/>
      <c r="AHQ210" s="80"/>
      <c r="AHR210" s="80"/>
      <c r="AHS210" s="80"/>
      <c r="AHT210" s="80"/>
      <c r="AHU210" s="80"/>
      <c r="AHV210" s="80"/>
      <c r="AHW210" s="80"/>
      <c r="AHX210" s="80"/>
      <c r="AHY210" s="80"/>
      <c r="AHZ210" s="80"/>
      <c r="AIA210" s="80"/>
      <c r="AIB210" s="80"/>
      <c r="AIC210" s="80"/>
      <c r="AID210" s="80"/>
      <c r="AIE210" s="80"/>
      <c r="AIF210" s="80"/>
      <c r="AIG210" s="80"/>
      <c r="AIH210" s="80"/>
      <c r="AII210" s="80"/>
      <c r="AIJ210" s="80"/>
      <c r="AIK210" s="80"/>
      <c r="AIL210" s="80"/>
      <c r="AIM210" s="80"/>
      <c r="AIN210" s="80"/>
      <c r="AIO210" s="80"/>
      <c r="AIP210" s="80"/>
      <c r="AIQ210" s="80"/>
      <c r="AIR210" s="80"/>
      <c r="AIS210" s="80"/>
      <c r="AIT210" s="80"/>
      <c r="AIU210" s="80"/>
      <c r="AIV210" s="80"/>
      <c r="AIW210" s="80"/>
      <c r="AIX210" s="80"/>
      <c r="AIY210" s="80"/>
      <c r="AIZ210" s="80"/>
      <c r="AJA210" s="80"/>
      <c r="AJB210" s="80"/>
      <c r="AJC210" s="80"/>
      <c r="AJD210" s="80"/>
      <c r="AJE210" s="80"/>
      <c r="AJF210" s="80"/>
      <c r="AJG210" s="80"/>
      <c r="AJH210" s="80"/>
      <c r="AJI210" s="80"/>
      <c r="AJJ210" s="80"/>
      <c r="AJK210" s="80"/>
      <c r="AJL210" s="80"/>
      <c r="AJM210" s="80"/>
      <c r="AJN210" s="80"/>
      <c r="AJO210" s="80"/>
      <c r="AJP210" s="80"/>
      <c r="AJQ210" s="80"/>
      <c r="AJR210" s="80"/>
      <c r="AJS210" s="80"/>
      <c r="AJT210" s="80"/>
      <c r="AJU210" s="80"/>
      <c r="AJV210" s="80"/>
      <c r="AJW210" s="80"/>
      <c r="AJX210" s="80"/>
      <c r="AJY210" s="80"/>
      <c r="AJZ210" s="80"/>
      <c r="AKA210" s="80"/>
      <c r="AKB210" s="80"/>
      <c r="AKC210" s="80"/>
      <c r="AKD210" s="80"/>
      <c r="AKE210" s="80"/>
      <c r="AKF210" s="80"/>
      <c r="AKG210" s="80"/>
      <c r="AKH210" s="80"/>
      <c r="AKI210" s="80"/>
      <c r="AKJ210" s="80"/>
      <c r="AKK210" s="80"/>
      <c r="AKL210" s="80"/>
      <c r="AKM210" s="80"/>
      <c r="AKN210" s="80"/>
      <c r="AKO210" s="80"/>
      <c r="AKP210" s="80"/>
      <c r="AKQ210" s="80"/>
      <c r="AKR210" s="80"/>
      <c r="AKS210" s="80"/>
      <c r="AKT210" s="80"/>
      <c r="AKU210" s="80"/>
      <c r="AKV210" s="80"/>
      <c r="AKW210" s="80"/>
      <c r="AKX210" s="80"/>
      <c r="AKY210" s="80"/>
      <c r="AKZ210" s="80"/>
      <c r="ALA210" s="80"/>
      <c r="ALB210" s="80"/>
      <c r="ALC210" s="80"/>
      <c r="ALD210" s="80"/>
      <c r="ALE210" s="80"/>
      <c r="ALF210" s="80"/>
      <c r="ALG210" s="80"/>
      <c r="ALH210" s="80"/>
      <c r="ALI210" s="80"/>
      <c r="ALJ210" s="80"/>
      <c r="ALK210" s="80"/>
      <c r="ALL210" s="80"/>
      <c r="ALM210" s="80"/>
      <c r="ALN210" s="80"/>
      <c r="ALO210" s="80"/>
      <c r="ALP210" s="80"/>
      <c r="ALQ210" s="80"/>
      <c r="ALR210" s="80"/>
      <c r="ALS210" s="80"/>
      <c r="ALT210" s="80"/>
      <c r="ALU210" s="80"/>
      <c r="ALV210" s="80"/>
      <c r="ALW210" s="80"/>
      <c r="ALX210" s="80"/>
      <c r="ALY210" s="80"/>
      <c r="ALZ210" s="80"/>
      <c r="AMA210" s="80"/>
      <c r="AMB210" s="80"/>
      <c r="AMC210" s="80"/>
      <c r="AMD210" s="80"/>
      <c r="AME210" s="80"/>
      <c r="AMF210" s="80"/>
      <c r="AMG210" s="80"/>
      <c r="AMH210" s="80"/>
      <c r="AMI210" s="80"/>
      <c r="AMJ210" s="80"/>
      <c r="AMK210" s="80"/>
    </row>
    <row r="211" spans="1:1025" s="107" customFormat="1" ht="37.5" x14ac:dyDescent="0.3">
      <c r="A211" s="134"/>
      <c r="B211" s="4"/>
      <c r="C211" s="76"/>
      <c r="D211" s="75"/>
      <c r="E211" s="76"/>
      <c r="F211" s="76"/>
      <c r="G211" s="76"/>
      <c r="H211" s="76"/>
      <c r="I211" s="81"/>
      <c r="J211" s="81"/>
      <c r="K211" s="78" t="s">
        <v>53</v>
      </c>
      <c r="L211" s="72">
        <f>I210*O211</f>
        <v>76744.800000000003</v>
      </c>
      <c r="M211" s="72">
        <f>I210*P211</f>
        <v>24645.599999999999</v>
      </c>
      <c r="N211" s="72">
        <f t="shared" si="14"/>
        <v>101390.39999999999</v>
      </c>
      <c r="O211" s="72">
        <v>35.53</v>
      </c>
      <c r="P211" s="72">
        <v>11.41</v>
      </c>
      <c r="Q211" s="79">
        <v>2018</v>
      </c>
      <c r="R211" s="79">
        <v>2019</v>
      </c>
      <c r="S211" s="162" t="s">
        <v>37</v>
      </c>
      <c r="T211" s="162" t="s">
        <v>265</v>
      </c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  <c r="FG211" s="80"/>
      <c r="FH211" s="80"/>
      <c r="FI211" s="80"/>
      <c r="FJ211" s="80"/>
      <c r="FK211" s="80"/>
      <c r="FL211" s="80"/>
      <c r="FM211" s="80"/>
      <c r="FN211" s="80"/>
      <c r="FO211" s="80"/>
      <c r="FP211" s="80"/>
      <c r="FQ211" s="80"/>
      <c r="FR211" s="80"/>
      <c r="FS211" s="80"/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 s="80"/>
      <c r="GJ211" s="80"/>
      <c r="GK211" s="80"/>
      <c r="GL211" s="80"/>
      <c r="GM211" s="80"/>
      <c r="GN211" s="80"/>
      <c r="GO211" s="80"/>
      <c r="GP211" s="80"/>
      <c r="GQ211" s="80"/>
      <c r="GR211" s="80"/>
      <c r="GS211" s="80"/>
      <c r="GT211" s="80"/>
      <c r="GU211" s="80"/>
      <c r="GV211" s="80"/>
      <c r="GW211" s="80"/>
      <c r="GX211" s="80"/>
      <c r="GY211" s="80"/>
      <c r="GZ211" s="80"/>
      <c r="HA211" s="80"/>
      <c r="HB211" s="80"/>
      <c r="HC211" s="80"/>
      <c r="HD211" s="80"/>
      <c r="HE211" s="80"/>
      <c r="HF211" s="80"/>
      <c r="HG211" s="80"/>
      <c r="HH211" s="80"/>
      <c r="HI211" s="80"/>
      <c r="HJ211" s="80"/>
      <c r="HK211" s="80"/>
      <c r="HL211" s="80"/>
      <c r="HM211" s="80"/>
      <c r="HN211" s="80"/>
      <c r="HO211" s="80"/>
      <c r="HP211" s="80"/>
      <c r="HQ211" s="80"/>
      <c r="HR211" s="80"/>
      <c r="HS211" s="80"/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 s="80"/>
      <c r="IJ211" s="80"/>
      <c r="IK211" s="80"/>
      <c r="IL211" s="80"/>
      <c r="IM211" s="80"/>
      <c r="IN211" s="80"/>
      <c r="IO211" s="80"/>
      <c r="IP211" s="80"/>
      <c r="IQ211" s="80"/>
      <c r="IR211" s="80"/>
      <c r="IS211" s="80"/>
      <c r="IT211" s="80"/>
      <c r="IU211" s="80"/>
      <c r="IV211" s="80"/>
      <c r="IW211" s="80"/>
      <c r="IX211" s="80"/>
      <c r="IY211" s="80"/>
      <c r="IZ211" s="80"/>
      <c r="JA211" s="80"/>
      <c r="JB211" s="80"/>
      <c r="JC211" s="80"/>
      <c r="JD211" s="80"/>
      <c r="JE211" s="80"/>
      <c r="JF211" s="80"/>
      <c r="JG211" s="80"/>
      <c r="JH211" s="80"/>
      <c r="JI211" s="80"/>
      <c r="JJ211" s="80"/>
      <c r="JK211" s="80"/>
      <c r="JL211" s="80"/>
      <c r="JM211" s="80"/>
      <c r="JN211" s="80"/>
      <c r="JO211" s="80"/>
      <c r="JP211" s="80"/>
      <c r="JQ211" s="80"/>
      <c r="JR211" s="80"/>
      <c r="JS211" s="80"/>
      <c r="JT211" s="80"/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 s="80"/>
      <c r="KI211" s="80"/>
      <c r="KJ211" s="80"/>
      <c r="KK211" s="80"/>
      <c r="KL211" s="80"/>
      <c r="KM211" s="80"/>
      <c r="KN211" s="80"/>
      <c r="KO211" s="80"/>
      <c r="KP211" s="80"/>
      <c r="KQ211" s="80"/>
      <c r="KR211" s="80"/>
      <c r="KS211" s="80"/>
      <c r="KT211" s="80"/>
      <c r="KU211" s="80"/>
      <c r="KV211" s="80"/>
      <c r="KW211" s="80"/>
      <c r="KX211" s="80"/>
      <c r="KY211" s="80"/>
      <c r="KZ211" s="80"/>
      <c r="LA211" s="80"/>
      <c r="LB211" s="80"/>
      <c r="LC211" s="80"/>
      <c r="LD211" s="80"/>
      <c r="LE211" s="80"/>
      <c r="LF211" s="80"/>
      <c r="LG211" s="80"/>
      <c r="LH211" s="80"/>
      <c r="LI211" s="80"/>
      <c r="LJ211" s="80"/>
      <c r="LK211" s="80"/>
      <c r="LL211" s="80"/>
      <c r="LM211" s="80"/>
      <c r="LN211" s="80"/>
      <c r="LO211" s="80"/>
      <c r="LP211" s="80"/>
      <c r="LQ211" s="80"/>
      <c r="LR211" s="80"/>
      <c r="LS211" s="80"/>
      <c r="LT211" s="80"/>
      <c r="LU211" s="80"/>
      <c r="LV211" s="80"/>
      <c r="LW211" s="80"/>
      <c r="LX211" s="80"/>
      <c r="LY211" s="80"/>
      <c r="LZ211" s="80"/>
      <c r="MA211" s="80"/>
      <c r="MB211" s="80"/>
      <c r="MC211" s="80"/>
      <c r="MD211" s="80"/>
      <c r="ME211" s="80"/>
      <c r="MF211" s="80"/>
      <c r="MG211" s="80"/>
      <c r="MH211" s="80"/>
      <c r="MI211" s="80"/>
      <c r="MJ211" s="80"/>
      <c r="MK211" s="80"/>
      <c r="ML211" s="80"/>
      <c r="MM211" s="80"/>
      <c r="MN211" s="80"/>
      <c r="MO211" s="80"/>
      <c r="MP211" s="80"/>
      <c r="MQ211" s="80"/>
      <c r="MR211" s="80"/>
      <c r="MS211" s="80"/>
      <c r="MT211" s="80"/>
      <c r="MU211" s="80"/>
      <c r="MV211" s="80"/>
      <c r="MW211" s="80"/>
      <c r="MX211" s="80"/>
      <c r="MY211" s="80"/>
      <c r="MZ211" s="80"/>
      <c r="NA211" s="80"/>
      <c r="NB211" s="80"/>
      <c r="NC211" s="80"/>
      <c r="ND211" s="80"/>
      <c r="NE211" s="80"/>
      <c r="NF211" s="80"/>
      <c r="NG211" s="80"/>
      <c r="NH211" s="80"/>
      <c r="NI211" s="80"/>
      <c r="NJ211" s="80"/>
      <c r="NK211" s="80"/>
      <c r="NL211" s="80"/>
      <c r="NM211" s="80"/>
      <c r="NN211" s="80"/>
      <c r="NO211" s="80"/>
      <c r="NP211" s="80"/>
      <c r="NQ211" s="80"/>
      <c r="NR211" s="80"/>
      <c r="NS211" s="80"/>
      <c r="NT211" s="80"/>
      <c r="NU211" s="80"/>
      <c r="NV211" s="80"/>
      <c r="NW211" s="80"/>
      <c r="NX211" s="80"/>
      <c r="NY211" s="80"/>
      <c r="NZ211" s="80"/>
      <c r="OA211" s="80"/>
      <c r="OB211" s="80"/>
      <c r="OC211" s="80"/>
      <c r="OD211" s="80"/>
      <c r="OE211" s="80"/>
      <c r="OF211" s="80"/>
      <c r="OG211" s="80"/>
      <c r="OH211" s="80"/>
      <c r="OI211" s="80"/>
      <c r="OJ211" s="80"/>
      <c r="OK211" s="80"/>
      <c r="OL211" s="80"/>
      <c r="OM211" s="80"/>
      <c r="ON211" s="80"/>
      <c r="OO211" s="80"/>
      <c r="OP211" s="80"/>
      <c r="OQ211" s="80"/>
      <c r="OR211" s="80"/>
      <c r="OS211" s="80"/>
      <c r="OT211" s="80"/>
      <c r="OU211" s="80"/>
      <c r="OV211" s="80"/>
      <c r="OW211" s="80"/>
      <c r="OX211" s="80"/>
      <c r="OY211" s="80"/>
      <c r="OZ211" s="80"/>
      <c r="PA211" s="80"/>
      <c r="PB211" s="80"/>
      <c r="PC211" s="80"/>
      <c r="PD211" s="80"/>
      <c r="PE211" s="80"/>
      <c r="PF211" s="80"/>
      <c r="PG211" s="80"/>
      <c r="PH211" s="80"/>
      <c r="PI211" s="80"/>
      <c r="PJ211" s="80"/>
      <c r="PK211" s="80"/>
      <c r="PL211" s="80"/>
      <c r="PM211" s="80"/>
      <c r="PN211" s="80"/>
      <c r="PO211" s="80"/>
      <c r="PP211" s="80"/>
      <c r="PQ211" s="80"/>
      <c r="PR211" s="80"/>
      <c r="PS211" s="80"/>
      <c r="PT211" s="80"/>
      <c r="PU211" s="80"/>
      <c r="PV211" s="80"/>
      <c r="PW211" s="80"/>
      <c r="PX211" s="80"/>
      <c r="PY211" s="80"/>
      <c r="PZ211" s="80"/>
      <c r="QA211" s="80"/>
      <c r="QB211" s="80"/>
      <c r="QC211" s="80"/>
      <c r="QD211" s="80"/>
      <c r="QE211" s="80"/>
      <c r="QF211" s="80"/>
      <c r="QG211" s="80"/>
      <c r="QH211" s="80"/>
      <c r="QI211" s="80"/>
      <c r="QJ211" s="80"/>
      <c r="QK211" s="80"/>
      <c r="QL211" s="80"/>
      <c r="QM211" s="80"/>
      <c r="QN211" s="80"/>
      <c r="QO211" s="80"/>
      <c r="QP211" s="80"/>
      <c r="QQ211" s="80"/>
      <c r="QR211" s="80"/>
      <c r="QS211" s="80"/>
      <c r="QT211" s="80"/>
      <c r="QU211" s="80"/>
      <c r="QV211" s="80"/>
      <c r="QW211" s="80"/>
      <c r="QX211" s="80"/>
      <c r="QY211" s="80"/>
      <c r="QZ211" s="80"/>
      <c r="RA211" s="80"/>
      <c r="RB211" s="80"/>
      <c r="RC211" s="80"/>
      <c r="RD211" s="80"/>
      <c r="RE211" s="80"/>
      <c r="RF211" s="80"/>
      <c r="RG211" s="80"/>
      <c r="RH211" s="80"/>
      <c r="RI211" s="80"/>
      <c r="RJ211" s="80"/>
      <c r="RK211" s="80"/>
      <c r="RL211" s="80"/>
      <c r="RM211" s="80"/>
      <c r="RN211" s="80"/>
      <c r="RO211" s="80"/>
      <c r="RP211" s="80"/>
      <c r="RQ211" s="80"/>
      <c r="RR211" s="80"/>
      <c r="RS211" s="80"/>
      <c r="RT211" s="80"/>
      <c r="RU211" s="80"/>
      <c r="RV211" s="80"/>
      <c r="RW211" s="80"/>
      <c r="RX211" s="80"/>
      <c r="RY211" s="80"/>
      <c r="RZ211" s="80"/>
      <c r="SA211" s="80"/>
      <c r="SB211" s="80"/>
      <c r="SC211" s="80"/>
      <c r="SD211" s="80"/>
      <c r="SE211" s="80"/>
      <c r="SF211" s="80"/>
      <c r="SG211" s="80"/>
      <c r="SH211" s="80"/>
      <c r="SI211" s="80"/>
      <c r="SJ211" s="80"/>
      <c r="SK211" s="80"/>
      <c r="SL211" s="80"/>
      <c r="SM211" s="80"/>
      <c r="SN211" s="80"/>
      <c r="SO211" s="80"/>
      <c r="SP211" s="80"/>
      <c r="SQ211" s="80"/>
      <c r="SR211" s="80"/>
      <c r="SS211" s="80"/>
      <c r="ST211" s="80"/>
      <c r="SU211" s="80"/>
      <c r="SV211" s="80"/>
      <c r="SW211" s="80"/>
      <c r="SX211" s="80"/>
      <c r="SY211" s="80"/>
      <c r="SZ211" s="80"/>
      <c r="TA211" s="80"/>
      <c r="TB211" s="80"/>
      <c r="TC211" s="80"/>
      <c r="TD211" s="80"/>
      <c r="TE211" s="80"/>
      <c r="TF211" s="80"/>
      <c r="TG211" s="80"/>
      <c r="TH211" s="80"/>
      <c r="TI211" s="80"/>
      <c r="TJ211" s="80"/>
      <c r="TK211" s="80"/>
      <c r="TL211" s="80"/>
      <c r="TM211" s="80"/>
      <c r="TN211" s="80"/>
      <c r="TO211" s="80"/>
      <c r="TP211" s="80"/>
      <c r="TQ211" s="80"/>
      <c r="TR211" s="80"/>
      <c r="TS211" s="80"/>
      <c r="TT211" s="80"/>
      <c r="TU211" s="80"/>
      <c r="TV211" s="80"/>
      <c r="TW211" s="80"/>
      <c r="TX211" s="80"/>
      <c r="TY211" s="80"/>
      <c r="TZ211" s="80"/>
      <c r="UA211" s="80"/>
      <c r="UB211" s="80"/>
      <c r="UC211" s="80"/>
      <c r="UD211" s="80"/>
      <c r="UE211" s="80"/>
      <c r="UF211" s="80"/>
      <c r="UG211" s="80"/>
      <c r="UH211" s="80"/>
      <c r="UI211" s="80"/>
      <c r="UJ211" s="80"/>
      <c r="UK211" s="80"/>
      <c r="UL211" s="80"/>
      <c r="UM211" s="80"/>
      <c r="UN211" s="80"/>
      <c r="UO211" s="80"/>
      <c r="UP211" s="80"/>
      <c r="UQ211" s="80"/>
      <c r="UR211" s="80"/>
      <c r="US211" s="80"/>
      <c r="UT211" s="80"/>
      <c r="UU211" s="80"/>
      <c r="UV211" s="80"/>
      <c r="UW211" s="80"/>
      <c r="UX211" s="80"/>
      <c r="UY211" s="80"/>
      <c r="UZ211" s="80"/>
      <c r="VA211" s="80"/>
      <c r="VB211" s="80"/>
      <c r="VC211" s="80"/>
      <c r="VD211" s="80"/>
      <c r="VE211" s="80"/>
      <c r="VF211" s="80"/>
      <c r="VG211" s="80"/>
      <c r="VH211" s="80"/>
      <c r="VI211" s="80"/>
      <c r="VJ211" s="80"/>
      <c r="VK211" s="80"/>
      <c r="VL211" s="80"/>
      <c r="VM211" s="80"/>
      <c r="VN211" s="80"/>
      <c r="VO211" s="80"/>
      <c r="VP211" s="80"/>
      <c r="VQ211" s="80"/>
      <c r="VR211" s="80"/>
      <c r="VS211" s="80"/>
      <c r="VT211" s="80"/>
      <c r="VU211" s="80"/>
      <c r="VV211" s="80"/>
      <c r="VW211" s="80"/>
      <c r="VX211" s="80"/>
      <c r="VY211" s="80"/>
      <c r="VZ211" s="80"/>
      <c r="WA211" s="80"/>
      <c r="WB211" s="80"/>
      <c r="WC211" s="80"/>
      <c r="WD211" s="80"/>
      <c r="WE211" s="80"/>
      <c r="WF211" s="80"/>
      <c r="WG211" s="80"/>
      <c r="WH211" s="80"/>
      <c r="WI211" s="80"/>
      <c r="WJ211" s="80"/>
      <c r="WK211" s="80"/>
      <c r="WL211" s="80"/>
      <c r="WM211" s="80"/>
      <c r="WN211" s="80"/>
      <c r="WO211" s="80"/>
      <c r="WP211" s="80"/>
      <c r="WQ211" s="80"/>
      <c r="WR211" s="80"/>
      <c r="WS211" s="80"/>
      <c r="WT211" s="80"/>
      <c r="WU211" s="80"/>
      <c r="WV211" s="80"/>
      <c r="WW211" s="80"/>
      <c r="WX211" s="80"/>
      <c r="WY211" s="80"/>
      <c r="WZ211" s="80"/>
      <c r="XA211" s="80"/>
      <c r="XB211" s="80"/>
      <c r="XC211" s="80"/>
      <c r="XD211" s="80"/>
      <c r="XE211" s="80"/>
      <c r="XF211" s="80"/>
      <c r="XG211" s="80"/>
      <c r="XH211" s="80"/>
      <c r="XI211" s="80"/>
      <c r="XJ211" s="80"/>
      <c r="XK211" s="80"/>
      <c r="XL211" s="80"/>
      <c r="XM211" s="80"/>
      <c r="XN211" s="80"/>
      <c r="XO211" s="80"/>
      <c r="XP211" s="80"/>
      <c r="XQ211" s="80"/>
      <c r="XR211" s="80"/>
      <c r="XS211" s="80"/>
      <c r="XT211" s="80"/>
      <c r="XU211" s="80"/>
      <c r="XV211" s="80"/>
      <c r="XW211" s="80"/>
      <c r="XX211" s="80"/>
      <c r="XY211" s="80"/>
      <c r="XZ211" s="80"/>
      <c r="YA211" s="80"/>
      <c r="YB211" s="80"/>
      <c r="YC211" s="80"/>
      <c r="YD211" s="80"/>
      <c r="YE211" s="80"/>
      <c r="YF211" s="80"/>
      <c r="YG211" s="80"/>
      <c r="YH211" s="80"/>
      <c r="YI211" s="80"/>
      <c r="YJ211" s="80"/>
      <c r="YK211" s="80"/>
      <c r="YL211" s="80"/>
      <c r="YM211" s="80"/>
      <c r="YN211" s="80"/>
      <c r="YO211" s="80"/>
      <c r="YP211" s="80"/>
      <c r="YQ211" s="80"/>
      <c r="YR211" s="80"/>
      <c r="YS211" s="80"/>
      <c r="YT211" s="80"/>
      <c r="YU211" s="80"/>
      <c r="YV211" s="80"/>
      <c r="YW211" s="80"/>
      <c r="YX211" s="80"/>
      <c r="YY211" s="80"/>
      <c r="YZ211" s="80"/>
      <c r="ZA211" s="80"/>
      <c r="ZB211" s="80"/>
      <c r="ZC211" s="80"/>
      <c r="ZD211" s="80"/>
      <c r="ZE211" s="80"/>
      <c r="ZF211" s="80"/>
      <c r="ZG211" s="80"/>
      <c r="ZH211" s="80"/>
      <c r="ZI211" s="80"/>
      <c r="ZJ211" s="80"/>
      <c r="ZK211" s="80"/>
      <c r="ZL211" s="80"/>
      <c r="ZM211" s="80"/>
      <c r="ZN211" s="80"/>
      <c r="ZO211" s="80"/>
      <c r="ZP211" s="80"/>
      <c r="ZQ211" s="80"/>
      <c r="ZR211" s="80"/>
      <c r="ZS211" s="80"/>
      <c r="ZT211" s="80"/>
      <c r="ZU211" s="80"/>
      <c r="ZV211" s="80"/>
      <c r="ZW211" s="80"/>
      <c r="ZX211" s="80"/>
      <c r="ZY211" s="80"/>
      <c r="ZZ211" s="80"/>
      <c r="AAA211" s="80"/>
      <c r="AAB211" s="80"/>
      <c r="AAC211" s="80"/>
      <c r="AAD211" s="80"/>
      <c r="AAE211" s="80"/>
      <c r="AAF211" s="80"/>
      <c r="AAG211" s="80"/>
      <c r="AAH211" s="80"/>
      <c r="AAI211" s="80"/>
      <c r="AAJ211" s="80"/>
      <c r="AAK211" s="80"/>
      <c r="AAL211" s="80"/>
      <c r="AAM211" s="80"/>
      <c r="AAN211" s="80"/>
      <c r="AAO211" s="80"/>
      <c r="AAP211" s="80"/>
      <c r="AAQ211" s="80"/>
      <c r="AAR211" s="80"/>
      <c r="AAS211" s="80"/>
      <c r="AAT211" s="80"/>
      <c r="AAU211" s="80"/>
      <c r="AAV211" s="80"/>
      <c r="AAW211" s="80"/>
      <c r="AAX211" s="80"/>
      <c r="AAY211" s="80"/>
      <c r="AAZ211" s="80"/>
      <c r="ABA211" s="80"/>
      <c r="ABB211" s="80"/>
      <c r="ABC211" s="80"/>
      <c r="ABD211" s="80"/>
      <c r="ABE211" s="80"/>
      <c r="ABF211" s="80"/>
      <c r="ABG211" s="80"/>
      <c r="ABH211" s="80"/>
      <c r="ABI211" s="80"/>
      <c r="ABJ211" s="80"/>
      <c r="ABK211" s="80"/>
      <c r="ABL211" s="80"/>
      <c r="ABM211" s="80"/>
      <c r="ABN211" s="80"/>
      <c r="ABO211" s="80"/>
      <c r="ABP211" s="80"/>
      <c r="ABQ211" s="80"/>
      <c r="ABR211" s="80"/>
      <c r="ABS211" s="80"/>
      <c r="ABT211" s="80"/>
      <c r="ABU211" s="80"/>
      <c r="ABV211" s="80"/>
      <c r="ABW211" s="80"/>
      <c r="ABX211" s="80"/>
      <c r="ABY211" s="80"/>
      <c r="ABZ211" s="80"/>
      <c r="ACA211" s="80"/>
      <c r="ACB211" s="80"/>
      <c r="ACC211" s="80"/>
      <c r="ACD211" s="80"/>
      <c r="ACE211" s="80"/>
      <c r="ACF211" s="80"/>
      <c r="ACG211" s="80"/>
      <c r="ACH211" s="80"/>
      <c r="ACI211" s="80"/>
      <c r="ACJ211" s="80"/>
      <c r="ACK211" s="80"/>
      <c r="ACL211" s="80"/>
      <c r="ACM211" s="80"/>
      <c r="ACN211" s="80"/>
      <c r="ACO211" s="80"/>
      <c r="ACP211" s="80"/>
      <c r="ACQ211" s="80"/>
      <c r="ACR211" s="80"/>
      <c r="ACS211" s="80"/>
      <c r="ACT211" s="80"/>
      <c r="ACU211" s="80"/>
      <c r="ACV211" s="80"/>
      <c r="ACW211" s="80"/>
      <c r="ACX211" s="80"/>
      <c r="ACY211" s="80"/>
      <c r="ACZ211" s="80"/>
      <c r="ADA211" s="80"/>
      <c r="ADB211" s="80"/>
      <c r="ADC211" s="80"/>
      <c r="ADD211" s="80"/>
      <c r="ADE211" s="80"/>
      <c r="ADF211" s="80"/>
      <c r="ADG211" s="80"/>
      <c r="ADH211" s="80"/>
      <c r="ADI211" s="80"/>
      <c r="ADJ211" s="80"/>
      <c r="ADK211" s="80"/>
      <c r="ADL211" s="80"/>
      <c r="ADM211" s="80"/>
      <c r="ADN211" s="80"/>
      <c r="ADO211" s="80"/>
      <c r="ADP211" s="80"/>
      <c r="ADQ211" s="80"/>
      <c r="ADR211" s="80"/>
      <c r="ADS211" s="80"/>
      <c r="ADT211" s="80"/>
      <c r="ADU211" s="80"/>
      <c r="ADV211" s="80"/>
      <c r="ADW211" s="80"/>
      <c r="ADX211" s="80"/>
      <c r="ADY211" s="80"/>
      <c r="ADZ211" s="80"/>
      <c r="AEA211" s="80"/>
      <c r="AEB211" s="80"/>
      <c r="AEC211" s="80"/>
      <c r="AED211" s="80"/>
      <c r="AEE211" s="80"/>
      <c r="AEF211" s="80"/>
      <c r="AEG211" s="80"/>
      <c r="AEH211" s="80"/>
      <c r="AEI211" s="80"/>
      <c r="AEJ211" s="80"/>
      <c r="AEK211" s="80"/>
      <c r="AEL211" s="80"/>
      <c r="AEM211" s="80"/>
      <c r="AEN211" s="80"/>
      <c r="AEO211" s="80"/>
      <c r="AEP211" s="80"/>
      <c r="AEQ211" s="80"/>
      <c r="AER211" s="80"/>
      <c r="AES211" s="80"/>
      <c r="AET211" s="80"/>
      <c r="AEU211" s="80"/>
      <c r="AEV211" s="80"/>
      <c r="AEW211" s="80"/>
      <c r="AEX211" s="80"/>
      <c r="AEY211" s="80"/>
      <c r="AEZ211" s="80"/>
      <c r="AFA211" s="80"/>
      <c r="AFB211" s="80"/>
      <c r="AFC211" s="80"/>
      <c r="AFD211" s="80"/>
      <c r="AFE211" s="80"/>
      <c r="AFF211" s="80"/>
      <c r="AFG211" s="80"/>
      <c r="AFH211" s="80"/>
      <c r="AFI211" s="80"/>
      <c r="AFJ211" s="80"/>
      <c r="AFK211" s="80"/>
      <c r="AFL211" s="80"/>
      <c r="AFM211" s="80"/>
      <c r="AFN211" s="80"/>
      <c r="AFO211" s="80"/>
      <c r="AFP211" s="80"/>
      <c r="AFQ211" s="80"/>
      <c r="AFR211" s="80"/>
      <c r="AFS211" s="80"/>
      <c r="AFT211" s="80"/>
      <c r="AFU211" s="80"/>
      <c r="AFV211" s="80"/>
      <c r="AFW211" s="80"/>
      <c r="AFX211" s="80"/>
      <c r="AFY211" s="80"/>
      <c r="AFZ211" s="80"/>
      <c r="AGA211" s="80"/>
      <c r="AGB211" s="80"/>
      <c r="AGC211" s="80"/>
      <c r="AGD211" s="80"/>
      <c r="AGE211" s="80"/>
      <c r="AGF211" s="80"/>
      <c r="AGG211" s="80"/>
      <c r="AGH211" s="80"/>
      <c r="AGI211" s="80"/>
      <c r="AGJ211" s="80"/>
      <c r="AGK211" s="80"/>
      <c r="AGL211" s="80"/>
      <c r="AGM211" s="80"/>
      <c r="AGN211" s="80"/>
      <c r="AGO211" s="80"/>
      <c r="AGP211" s="80"/>
      <c r="AGQ211" s="80"/>
      <c r="AGR211" s="80"/>
      <c r="AGS211" s="80"/>
      <c r="AGT211" s="80"/>
      <c r="AGU211" s="80"/>
      <c r="AGV211" s="80"/>
      <c r="AGW211" s="80"/>
      <c r="AGX211" s="80"/>
      <c r="AGY211" s="80"/>
      <c r="AGZ211" s="80"/>
      <c r="AHA211" s="80"/>
      <c r="AHB211" s="80"/>
      <c r="AHC211" s="80"/>
      <c r="AHD211" s="80"/>
      <c r="AHE211" s="80"/>
      <c r="AHF211" s="80"/>
      <c r="AHG211" s="80"/>
      <c r="AHH211" s="80"/>
      <c r="AHI211" s="80"/>
      <c r="AHJ211" s="80"/>
      <c r="AHK211" s="80"/>
      <c r="AHL211" s="80"/>
      <c r="AHM211" s="80"/>
      <c r="AHN211" s="80"/>
      <c r="AHO211" s="80"/>
      <c r="AHP211" s="80"/>
      <c r="AHQ211" s="80"/>
      <c r="AHR211" s="80"/>
      <c r="AHS211" s="80"/>
      <c r="AHT211" s="80"/>
      <c r="AHU211" s="80"/>
      <c r="AHV211" s="80"/>
      <c r="AHW211" s="80"/>
      <c r="AHX211" s="80"/>
      <c r="AHY211" s="80"/>
      <c r="AHZ211" s="80"/>
      <c r="AIA211" s="80"/>
      <c r="AIB211" s="80"/>
      <c r="AIC211" s="80"/>
      <c r="AID211" s="80"/>
      <c r="AIE211" s="80"/>
      <c r="AIF211" s="80"/>
      <c r="AIG211" s="80"/>
      <c r="AIH211" s="80"/>
      <c r="AII211" s="80"/>
      <c r="AIJ211" s="80"/>
      <c r="AIK211" s="80"/>
      <c r="AIL211" s="80"/>
      <c r="AIM211" s="80"/>
      <c r="AIN211" s="80"/>
      <c r="AIO211" s="80"/>
      <c r="AIP211" s="80"/>
      <c r="AIQ211" s="80"/>
      <c r="AIR211" s="80"/>
      <c r="AIS211" s="80"/>
      <c r="AIT211" s="80"/>
      <c r="AIU211" s="80"/>
      <c r="AIV211" s="80"/>
      <c r="AIW211" s="80"/>
      <c r="AIX211" s="80"/>
      <c r="AIY211" s="80"/>
      <c r="AIZ211" s="80"/>
      <c r="AJA211" s="80"/>
      <c r="AJB211" s="80"/>
      <c r="AJC211" s="80"/>
      <c r="AJD211" s="80"/>
      <c r="AJE211" s="80"/>
      <c r="AJF211" s="80"/>
      <c r="AJG211" s="80"/>
      <c r="AJH211" s="80"/>
      <c r="AJI211" s="80"/>
      <c r="AJJ211" s="80"/>
      <c r="AJK211" s="80"/>
      <c r="AJL211" s="80"/>
      <c r="AJM211" s="80"/>
      <c r="AJN211" s="80"/>
      <c r="AJO211" s="80"/>
      <c r="AJP211" s="80"/>
      <c r="AJQ211" s="80"/>
      <c r="AJR211" s="80"/>
      <c r="AJS211" s="80"/>
      <c r="AJT211" s="80"/>
      <c r="AJU211" s="80"/>
      <c r="AJV211" s="80"/>
      <c r="AJW211" s="80"/>
      <c r="AJX211" s="80"/>
      <c r="AJY211" s="80"/>
      <c r="AJZ211" s="80"/>
      <c r="AKA211" s="80"/>
      <c r="AKB211" s="80"/>
      <c r="AKC211" s="80"/>
      <c r="AKD211" s="80"/>
      <c r="AKE211" s="80"/>
      <c r="AKF211" s="80"/>
      <c r="AKG211" s="80"/>
      <c r="AKH211" s="80"/>
      <c r="AKI211" s="80"/>
      <c r="AKJ211" s="80"/>
      <c r="AKK211" s="80"/>
      <c r="AKL211" s="80"/>
      <c r="AKM211" s="80"/>
      <c r="AKN211" s="80"/>
      <c r="AKO211" s="80"/>
      <c r="AKP211" s="80"/>
      <c r="AKQ211" s="80"/>
      <c r="AKR211" s="80"/>
      <c r="AKS211" s="80"/>
      <c r="AKT211" s="80"/>
      <c r="AKU211" s="80"/>
      <c r="AKV211" s="80"/>
      <c r="AKW211" s="80"/>
      <c r="AKX211" s="80"/>
      <c r="AKY211" s="80"/>
      <c r="AKZ211" s="80"/>
      <c r="ALA211" s="80"/>
      <c r="ALB211" s="80"/>
      <c r="ALC211" s="80"/>
      <c r="ALD211" s="80"/>
      <c r="ALE211" s="80"/>
      <c r="ALF211" s="80"/>
      <c r="ALG211" s="80"/>
      <c r="ALH211" s="80"/>
      <c r="ALI211" s="80"/>
      <c r="ALJ211" s="80"/>
      <c r="ALK211" s="80"/>
      <c r="ALL211" s="80"/>
      <c r="ALM211" s="80"/>
      <c r="ALN211" s="80"/>
      <c r="ALO211" s="80"/>
      <c r="ALP211" s="80"/>
      <c r="ALQ211" s="80"/>
      <c r="ALR211" s="80"/>
      <c r="ALS211" s="80"/>
      <c r="ALT211" s="80"/>
      <c r="ALU211" s="80"/>
      <c r="ALV211" s="80"/>
      <c r="ALW211" s="80"/>
      <c r="ALX211" s="80"/>
      <c r="ALY211" s="80"/>
      <c r="ALZ211" s="80"/>
      <c r="AMA211" s="80"/>
      <c r="AMB211" s="80"/>
      <c r="AMC211" s="80"/>
      <c r="AMD211" s="80"/>
      <c r="AME211" s="80"/>
      <c r="AMF211" s="80"/>
      <c r="AMG211" s="80"/>
      <c r="AMH211" s="80"/>
      <c r="AMI211" s="80"/>
      <c r="AMJ211" s="80"/>
      <c r="AMK211" s="80"/>
    </row>
    <row r="212" spans="1:1025" s="107" customFormat="1" ht="37.5" x14ac:dyDescent="0.3">
      <c r="A212" s="134"/>
      <c r="B212" s="4"/>
      <c r="C212" s="76"/>
      <c r="D212" s="75"/>
      <c r="E212" s="76"/>
      <c r="F212" s="76"/>
      <c r="G212" s="76"/>
      <c r="H212" s="76"/>
      <c r="I212" s="81"/>
      <c r="J212" s="81"/>
      <c r="K212" s="78" t="s">
        <v>42</v>
      </c>
      <c r="L212" s="72">
        <f>I210*O212</f>
        <v>335880</v>
      </c>
      <c r="M212" s="72">
        <f>I210*P212</f>
        <v>32335.200000000001</v>
      </c>
      <c r="N212" s="72">
        <f>L212+M212</f>
        <v>368215.2</v>
      </c>
      <c r="O212" s="72">
        <v>155.5</v>
      </c>
      <c r="P212" s="72">
        <v>14.97</v>
      </c>
      <c r="Q212" s="79">
        <v>2018</v>
      </c>
      <c r="R212" s="79">
        <v>2019</v>
      </c>
      <c r="S212" s="162" t="s">
        <v>37</v>
      </c>
      <c r="T212" s="162" t="s">
        <v>265</v>
      </c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 s="80"/>
      <c r="GJ212" s="80"/>
      <c r="GK212" s="80"/>
      <c r="GL212" s="80"/>
      <c r="GM212" s="80"/>
      <c r="GN212" s="80"/>
      <c r="GO212" s="80"/>
      <c r="GP212" s="80"/>
      <c r="GQ212" s="80"/>
      <c r="GR212" s="80"/>
      <c r="GS212" s="80"/>
      <c r="GT212" s="80"/>
      <c r="GU212" s="80"/>
      <c r="GV212" s="80"/>
      <c r="GW212" s="80"/>
      <c r="GX212" s="80"/>
      <c r="GY212" s="80"/>
      <c r="GZ212" s="80"/>
      <c r="HA212" s="80"/>
      <c r="HB212" s="80"/>
      <c r="HC212" s="80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 s="80"/>
      <c r="IJ212" s="80"/>
      <c r="IK212" s="80"/>
      <c r="IL212" s="80"/>
      <c r="IM212" s="80"/>
      <c r="IN212" s="80"/>
      <c r="IO212" s="80"/>
      <c r="IP212" s="80"/>
      <c r="IQ212" s="80"/>
      <c r="IR212" s="80"/>
      <c r="IS212" s="80"/>
      <c r="IT212" s="80"/>
      <c r="IU212" s="80"/>
      <c r="IV212" s="80"/>
      <c r="IW212" s="80"/>
      <c r="IX212" s="80"/>
      <c r="IY212" s="80"/>
      <c r="IZ212" s="80"/>
      <c r="JA212" s="80"/>
      <c r="JB212" s="80"/>
      <c r="JC212" s="80"/>
      <c r="JD212" s="80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 s="80"/>
      <c r="KI212" s="80"/>
      <c r="KJ212" s="80"/>
      <c r="KK212" s="80"/>
      <c r="KL212" s="80"/>
      <c r="KM212" s="80"/>
      <c r="KN212" s="80"/>
      <c r="KO212" s="80"/>
      <c r="KP212" s="80"/>
      <c r="KQ212" s="80"/>
      <c r="KR212" s="80"/>
      <c r="KS212" s="80"/>
      <c r="KT212" s="80"/>
      <c r="KU212" s="80"/>
      <c r="KV212" s="80"/>
      <c r="KW212" s="80"/>
      <c r="KX212" s="80"/>
      <c r="KY212" s="80"/>
      <c r="KZ212" s="80"/>
      <c r="LA212" s="80"/>
      <c r="LB212" s="80"/>
      <c r="LC212" s="80"/>
      <c r="LD212" s="80"/>
      <c r="LE212" s="80"/>
      <c r="LF212" s="80"/>
      <c r="LG212" s="80"/>
      <c r="LH212" s="80"/>
      <c r="LI212" s="80"/>
      <c r="LJ212" s="80"/>
      <c r="LK212" s="80"/>
      <c r="LL212" s="80"/>
      <c r="LM212" s="80"/>
      <c r="LN212" s="80"/>
      <c r="LO212" s="80"/>
      <c r="LP212" s="80"/>
      <c r="LQ212" s="80"/>
      <c r="LR212" s="80"/>
      <c r="LS212" s="80"/>
      <c r="LT212" s="80"/>
      <c r="LU212" s="80"/>
      <c r="LV212" s="80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  <c r="MG212" s="80"/>
      <c r="MH212" s="80"/>
      <c r="MI212" s="80"/>
      <c r="MJ212" s="80"/>
      <c r="MK212" s="80"/>
      <c r="ML212" s="80"/>
      <c r="MM212" s="80"/>
      <c r="MN212" s="80"/>
      <c r="MO212" s="80"/>
      <c r="MP212" s="80"/>
      <c r="MQ212" s="80"/>
      <c r="MR212" s="80"/>
      <c r="MS212" s="80"/>
      <c r="MT212" s="80"/>
      <c r="MU212" s="80"/>
      <c r="MV212" s="80"/>
      <c r="MW212" s="80"/>
      <c r="MX212" s="80"/>
      <c r="MY212" s="80"/>
      <c r="MZ212" s="80"/>
      <c r="NA212" s="80"/>
      <c r="NB212" s="80"/>
      <c r="NC212" s="80"/>
      <c r="ND212" s="80"/>
      <c r="NE212" s="80"/>
      <c r="NF212" s="80"/>
      <c r="NG212" s="80"/>
      <c r="NH212" s="80"/>
      <c r="NI212" s="80"/>
      <c r="NJ212" s="80"/>
      <c r="NK212" s="80"/>
      <c r="NL212" s="80"/>
      <c r="NM212" s="80"/>
      <c r="NN212" s="80"/>
      <c r="NO212" s="80"/>
      <c r="NP212" s="80"/>
      <c r="NQ212" s="80"/>
      <c r="NR212" s="80"/>
      <c r="NS212" s="80"/>
      <c r="NT212" s="80"/>
      <c r="NU212" s="80"/>
      <c r="NV212" s="80"/>
      <c r="NW212" s="80"/>
      <c r="NX212" s="80"/>
      <c r="NY212" s="80"/>
      <c r="NZ212" s="80"/>
      <c r="OA212" s="80"/>
      <c r="OB212" s="80"/>
      <c r="OC212" s="80"/>
      <c r="OD212" s="80"/>
      <c r="OE212" s="80"/>
      <c r="OF212" s="80"/>
      <c r="OG212" s="80"/>
      <c r="OH212" s="80"/>
      <c r="OI212" s="80"/>
      <c r="OJ212" s="80"/>
      <c r="OK212" s="80"/>
      <c r="OL212" s="80"/>
      <c r="OM212" s="80"/>
      <c r="ON212" s="80"/>
      <c r="OO212" s="80"/>
      <c r="OP212" s="80"/>
      <c r="OQ212" s="80"/>
      <c r="OR212" s="80"/>
      <c r="OS212" s="80"/>
      <c r="OT212" s="80"/>
      <c r="OU212" s="80"/>
      <c r="OV212" s="80"/>
      <c r="OW212" s="80"/>
      <c r="OX212" s="80"/>
      <c r="OY212" s="80"/>
      <c r="OZ212" s="80"/>
      <c r="PA212" s="80"/>
      <c r="PB212" s="80"/>
      <c r="PC212" s="80"/>
      <c r="PD212" s="80"/>
      <c r="PE212" s="80"/>
      <c r="PF212" s="80"/>
      <c r="PG212" s="80"/>
      <c r="PH212" s="80"/>
      <c r="PI212" s="80"/>
      <c r="PJ212" s="80"/>
      <c r="PK212" s="80"/>
      <c r="PL212" s="80"/>
      <c r="PM212" s="80"/>
      <c r="PN212" s="80"/>
      <c r="PO212" s="80"/>
      <c r="PP212" s="80"/>
      <c r="PQ212" s="80"/>
      <c r="PR212" s="80"/>
      <c r="PS212" s="80"/>
      <c r="PT212" s="80"/>
      <c r="PU212" s="80"/>
      <c r="PV212" s="80"/>
      <c r="PW212" s="80"/>
      <c r="PX212" s="80"/>
      <c r="PY212" s="80"/>
      <c r="PZ212" s="80"/>
      <c r="QA212" s="80"/>
      <c r="QB212" s="80"/>
      <c r="QC212" s="80"/>
      <c r="QD212" s="80"/>
      <c r="QE212" s="80"/>
      <c r="QF212" s="80"/>
      <c r="QG212" s="80"/>
      <c r="QH212" s="80"/>
      <c r="QI212" s="80"/>
      <c r="QJ212" s="80"/>
      <c r="QK212" s="80"/>
      <c r="QL212" s="80"/>
      <c r="QM212" s="80"/>
      <c r="QN212" s="80"/>
      <c r="QO212" s="80"/>
      <c r="QP212" s="80"/>
      <c r="QQ212" s="80"/>
      <c r="QR212" s="80"/>
      <c r="QS212" s="80"/>
      <c r="QT212" s="80"/>
      <c r="QU212" s="80"/>
      <c r="QV212" s="80"/>
      <c r="QW212" s="80"/>
      <c r="QX212" s="80"/>
      <c r="QY212" s="80"/>
      <c r="QZ212" s="80"/>
      <c r="RA212" s="80"/>
      <c r="RB212" s="80"/>
      <c r="RC212" s="80"/>
      <c r="RD212" s="80"/>
      <c r="RE212" s="80"/>
      <c r="RF212" s="80"/>
      <c r="RG212" s="80"/>
      <c r="RH212" s="80"/>
      <c r="RI212" s="80"/>
      <c r="RJ212" s="80"/>
      <c r="RK212" s="80"/>
      <c r="RL212" s="80"/>
      <c r="RM212" s="80"/>
      <c r="RN212" s="80"/>
      <c r="RO212" s="80"/>
      <c r="RP212" s="80"/>
      <c r="RQ212" s="80"/>
      <c r="RR212" s="80"/>
      <c r="RS212" s="80"/>
      <c r="RT212" s="80"/>
      <c r="RU212" s="80"/>
      <c r="RV212" s="80"/>
      <c r="RW212" s="80"/>
      <c r="RX212" s="80"/>
      <c r="RY212" s="80"/>
      <c r="RZ212" s="80"/>
      <c r="SA212" s="80"/>
      <c r="SB212" s="80"/>
      <c r="SC212" s="80"/>
      <c r="SD212" s="80"/>
      <c r="SE212" s="80"/>
      <c r="SF212" s="80"/>
      <c r="SG212" s="80"/>
      <c r="SH212" s="80"/>
      <c r="SI212" s="80"/>
      <c r="SJ212" s="80"/>
      <c r="SK212" s="80"/>
      <c r="SL212" s="80"/>
      <c r="SM212" s="80"/>
      <c r="SN212" s="80"/>
      <c r="SO212" s="80"/>
      <c r="SP212" s="80"/>
      <c r="SQ212" s="80"/>
      <c r="SR212" s="80"/>
      <c r="SS212" s="80"/>
      <c r="ST212" s="80"/>
      <c r="SU212" s="80"/>
      <c r="SV212" s="80"/>
      <c r="SW212" s="80"/>
      <c r="SX212" s="80"/>
      <c r="SY212" s="80"/>
      <c r="SZ212" s="80"/>
      <c r="TA212" s="80"/>
      <c r="TB212" s="80"/>
      <c r="TC212" s="80"/>
      <c r="TD212" s="80"/>
      <c r="TE212" s="80"/>
      <c r="TF212" s="80"/>
      <c r="TG212" s="80"/>
      <c r="TH212" s="80"/>
      <c r="TI212" s="80"/>
      <c r="TJ212" s="80"/>
      <c r="TK212" s="80"/>
      <c r="TL212" s="80"/>
      <c r="TM212" s="80"/>
      <c r="TN212" s="80"/>
      <c r="TO212" s="80"/>
      <c r="TP212" s="80"/>
      <c r="TQ212" s="80"/>
      <c r="TR212" s="80"/>
      <c r="TS212" s="80"/>
      <c r="TT212" s="80"/>
      <c r="TU212" s="80"/>
      <c r="TV212" s="80"/>
      <c r="TW212" s="80"/>
      <c r="TX212" s="80"/>
      <c r="TY212" s="80"/>
      <c r="TZ212" s="80"/>
      <c r="UA212" s="80"/>
      <c r="UB212" s="80"/>
      <c r="UC212" s="80"/>
      <c r="UD212" s="80"/>
      <c r="UE212" s="80"/>
      <c r="UF212" s="80"/>
      <c r="UG212" s="80"/>
      <c r="UH212" s="80"/>
      <c r="UI212" s="80"/>
      <c r="UJ212" s="80"/>
      <c r="UK212" s="80"/>
      <c r="UL212" s="80"/>
      <c r="UM212" s="80"/>
      <c r="UN212" s="80"/>
      <c r="UO212" s="80"/>
      <c r="UP212" s="80"/>
      <c r="UQ212" s="80"/>
      <c r="UR212" s="80"/>
      <c r="US212" s="80"/>
      <c r="UT212" s="80"/>
      <c r="UU212" s="80"/>
      <c r="UV212" s="80"/>
      <c r="UW212" s="80"/>
      <c r="UX212" s="80"/>
      <c r="UY212" s="80"/>
      <c r="UZ212" s="80"/>
      <c r="VA212" s="80"/>
      <c r="VB212" s="80"/>
      <c r="VC212" s="80"/>
      <c r="VD212" s="80"/>
      <c r="VE212" s="80"/>
      <c r="VF212" s="80"/>
      <c r="VG212" s="80"/>
      <c r="VH212" s="80"/>
      <c r="VI212" s="80"/>
      <c r="VJ212" s="80"/>
      <c r="VK212" s="80"/>
      <c r="VL212" s="80"/>
      <c r="VM212" s="80"/>
      <c r="VN212" s="80"/>
      <c r="VO212" s="80"/>
      <c r="VP212" s="80"/>
      <c r="VQ212" s="80"/>
      <c r="VR212" s="80"/>
      <c r="VS212" s="80"/>
      <c r="VT212" s="80"/>
      <c r="VU212" s="80"/>
      <c r="VV212" s="80"/>
      <c r="VW212" s="80"/>
      <c r="VX212" s="80"/>
      <c r="VY212" s="80"/>
      <c r="VZ212" s="80"/>
      <c r="WA212" s="80"/>
      <c r="WB212" s="80"/>
      <c r="WC212" s="80"/>
      <c r="WD212" s="80"/>
      <c r="WE212" s="80"/>
      <c r="WF212" s="80"/>
      <c r="WG212" s="80"/>
      <c r="WH212" s="80"/>
      <c r="WI212" s="80"/>
      <c r="WJ212" s="80"/>
      <c r="WK212" s="80"/>
      <c r="WL212" s="80"/>
      <c r="WM212" s="80"/>
      <c r="WN212" s="80"/>
      <c r="WO212" s="80"/>
      <c r="WP212" s="80"/>
      <c r="WQ212" s="80"/>
      <c r="WR212" s="80"/>
      <c r="WS212" s="80"/>
      <c r="WT212" s="80"/>
      <c r="WU212" s="80"/>
      <c r="WV212" s="80"/>
      <c r="WW212" s="80"/>
      <c r="WX212" s="80"/>
      <c r="WY212" s="80"/>
      <c r="WZ212" s="80"/>
      <c r="XA212" s="80"/>
      <c r="XB212" s="80"/>
      <c r="XC212" s="80"/>
      <c r="XD212" s="80"/>
      <c r="XE212" s="80"/>
      <c r="XF212" s="80"/>
      <c r="XG212" s="80"/>
      <c r="XH212" s="80"/>
      <c r="XI212" s="80"/>
      <c r="XJ212" s="80"/>
      <c r="XK212" s="80"/>
      <c r="XL212" s="80"/>
      <c r="XM212" s="80"/>
      <c r="XN212" s="80"/>
      <c r="XO212" s="80"/>
      <c r="XP212" s="80"/>
      <c r="XQ212" s="80"/>
      <c r="XR212" s="80"/>
      <c r="XS212" s="80"/>
      <c r="XT212" s="80"/>
      <c r="XU212" s="80"/>
      <c r="XV212" s="80"/>
      <c r="XW212" s="80"/>
      <c r="XX212" s="80"/>
      <c r="XY212" s="80"/>
      <c r="XZ212" s="80"/>
      <c r="YA212" s="80"/>
      <c r="YB212" s="80"/>
      <c r="YC212" s="80"/>
      <c r="YD212" s="80"/>
      <c r="YE212" s="80"/>
      <c r="YF212" s="80"/>
      <c r="YG212" s="80"/>
      <c r="YH212" s="80"/>
      <c r="YI212" s="80"/>
      <c r="YJ212" s="80"/>
      <c r="YK212" s="80"/>
      <c r="YL212" s="80"/>
      <c r="YM212" s="80"/>
      <c r="YN212" s="80"/>
      <c r="YO212" s="80"/>
      <c r="YP212" s="80"/>
      <c r="YQ212" s="80"/>
      <c r="YR212" s="80"/>
      <c r="YS212" s="80"/>
      <c r="YT212" s="80"/>
      <c r="YU212" s="80"/>
      <c r="YV212" s="80"/>
      <c r="YW212" s="80"/>
      <c r="YX212" s="80"/>
      <c r="YY212" s="80"/>
      <c r="YZ212" s="80"/>
      <c r="ZA212" s="80"/>
      <c r="ZB212" s="80"/>
      <c r="ZC212" s="80"/>
      <c r="ZD212" s="80"/>
      <c r="ZE212" s="80"/>
      <c r="ZF212" s="80"/>
      <c r="ZG212" s="80"/>
      <c r="ZH212" s="80"/>
      <c r="ZI212" s="80"/>
      <c r="ZJ212" s="80"/>
      <c r="ZK212" s="80"/>
      <c r="ZL212" s="80"/>
      <c r="ZM212" s="80"/>
      <c r="ZN212" s="80"/>
      <c r="ZO212" s="80"/>
      <c r="ZP212" s="80"/>
      <c r="ZQ212" s="80"/>
      <c r="ZR212" s="80"/>
      <c r="ZS212" s="80"/>
      <c r="ZT212" s="80"/>
      <c r="ZU212" s="80"/>
      <c r="ZV212" s="80"/>
      <c r="ZW212" s="80"/>
      <c r="ZX212" s="80"/>
      <c r="ZY212" s="80"/>
      <c r="ZZ212" s="80"/>
      <c r="AAA212" s="80"/>
      <c r="AAB212" s="80"/>
      <c r="AAC212" s="80"/>
      <c r="AAD212" s="80"/>
      <c r="AAE212" s="80"/>
      <c r="AAF212" s="80"/>
      <c r="AAG212" s="80"/>
      <c r="AAH212" s="80"/>
      <c r="AAI212" s="80"/>
      <c r="AAJ212" s="80"/>
      <c r="AAK212" s="80"/>
      <c r="AAL212" s="80"/>
      <c r="AAM212" s="80"/>
      <c r="AAN212" s="80"/>
      <c r="AAO212" s="80"/>
      <c r="AAP212" s="80"/>
      <c r="AAQ212" s="80"/>
      <c r="AAR212" s="80"/>
      <c r="AAS212" s="80"/>
      <c r="AAT212" s="80"/>
      <c r="AAU212" s="80"/>
      <c r="AAV212" s="80"/>
      <c r="AAW212" s="80"/>
      <c r="AAX212" s="80"/>
      <c r="AAY212" s="80"/>
      <c r="AAZ212" s="80"/>
      <c r="ABA212" s="80"/>
      <c r="ABB212" s="80"/>
      <c r="ABC212" s="80"/>
      <c r="ABD212" s="80"/>
      <c r="ABE212" s="80"/>
      <c r="ABF212" s="80"/>
      <c r="ABG212" s="80"/>
      <c r="ABH212" s="80"/>
      <c r="ABI212" s="80"/>
      <c r="ABJ212" s="80"/>
      <c r="ABK212" s="80"/>
      <c r="ABL212" s="80"/>
      <c r="ABM212" s="80"/>
      <c r="ABN212" s="80"/>
      <c r="ABO212" s="80"/>
      <c r="ABP212" s="80"/>
      <c r="ABQ212" s="80"/>
      <c r="ABR212" s="80"/>
      <c r="ABS212" s="80"/>
      <c r="ABT212" s="80"/>
      <c r="ABU212" s="80"/>
      <c r="ABV212" s="80"/>
      <c r="ABW212" s="80"/>
      <c r="ABX212" s="80"/>
      <c r="ABY212" s="80"/>
      <c r="ABZ212" s="80"/>
      <c r="ACA212" s="80"/>
      <c r="ACB212" s="80"/>
      <c r="ACC212" s="80"/>
      <c r="ACD212" s="80"/>
      <c r="ACE212" s="80"/>
      <c r="ACF212" s="80"/>
      <c r="ACG212" s="80"/>
      <c r="ACH212" s="80"/>
      <c r="ACI212" s="80"/>
      <c r="ACJ212" s="80"/>
      <c r="ACK212" s="80"/>
      <c r="ACL212" s="80"/>
      <c r="ACM212" s="80"/>
      <c r="ACN212" s="80"/>
      <c r="ACO212" s="80"/>
      <c r="ACP212" s="80"/>
      <c r="ACQ212" s="80"/>
      <c r="ACR212" s="80"/>
      <c r="ACS212" s="80"/>
      <c r="ACT212" s="80"/>
      <c r="ACU212" s="80"/>
      <c r="ACV212" s="80"/>
      <c r="ACW212" s="80"/>
      <c r="ACX212" s="80"/>
      <c r="ACY212" s="80"/>
      <c r="ACZ212" s="80"/>
      <c r="ADA212" s="80"/>
      <c r="ADB212" s="80"/>
      <c r="ADC212" s="80"/>
      <c r="ADD212" s="80"/>
      <c r="ADE212" s="80"/>
      <c r="ADF212" s="80"/>
      <c r="ADG212" s="80"/>
      <c r="ADH212" s="80"/>
      <c r="ADI212" s="80"/>
      <c r="ADJ212" s="80"/>
      <c r="ADK212" s="80"/>
      <c r="ADL212" s="80"/>
      <c r="ADM212" s="80"/>
      <c r="ADN212" s="80"/>
      <c r="ADO212" s="80"/>
      <c r="ADP212" s="80"/>
      <c r="ADQ212" s="80"/>
      <c r="ADR212" s="80"/>
      <c r="ADS212" s="80"/>
      <c r="ADT212" s="80"/>
      <c r="ADU212" s="80"/>
      <c r="ADV212" s="80"/>
      <c r="ADW212" s="80"/>
      <c r="ADX212" s="80"/>
      <c r="ADY212" s="80"/>
      <c r="ADZ212" s="80"/>
      <c r="AEA212" s="80"/>
      <c r="AEB212" s="80"/>
      <c r="AEC212" s="80"/>
      <c r="AED212" s="80"/>
      <c r="AEE212" s="80"/>
      <c r="AEF212" s="80"/>
      <c r="AEG212" s="80"/>
      <c r="AEH212" s="80"/>
      <c r="AEI212" s="80"/>
      <c r="AEJ212" s="80"/>
      <c r="AEK212" s="80"/>
      <c r="AEL212" s="80"/>
      <c r="AEM212" s="80"/>
      <c r="AEN212" s="80"/>
      <c r="AEO212" s="80"/>
      <c r="AEP212" s="80"/>
      <c r="AEQ212" s="80"/>
      <c r="AER212" s="80"/>
      <c r="AES212" s="80"/>
      <c r="AET212" s="80"/>
      <c r="AEU212" s="80"/>
      <c r="AEV212" s="80"/>
      <c r="AEW212" s="80"/>
      <c r="AEX212" s="80"/>
      <c r="AEY212" s="80"/>
      <c r="AEZ212" s="80"/>
      <c r="AFA212" s="80"/>
      <c r="AFB212" s="80"/>
      <c r="AFC212" s="80"/>
      <c r="AFD212" s="80"/>
      <c r="AFE212" s="80"/>
      <c r="AFF212" s="80"/>
      <c r="AFG212" s="80"/>
      <c r="AFH212" s="80"/>
      <c r="AFI212" s="80"/>
      <c r="AFJ212" s="80"/>
      <c r="AFK212" s="80"/>
      <c r="AFL212" s="80"/>
      <c r="AFM212" s="80"/>
      <c r="AFN212" s="80"/>
      <c r="AFO212" s="80"/>
      <c r="AFP212" s="80"/>
      <c r="AFQ212" s="80"/>
      <c r="AFR212" s="80"/>
      <c r="AFS212" s="80"/>
      <c r="AFT212" s="80"/>
      <c r="AFU212" s="80"/>
      <c r="AFV212" s="80"/>
      <c r="AFW212" s="80"/>
      <c r="AFX212" s="80"/>
      <c r="AFY212" s="80"/>
      <c r="AFZ212" s="80"/>
      <c r="AGA212" s="80"/>
      <c r="AGB212" s="80"/>
      <c r="AGC212" s="80"/>
      <c r="AGD212" s="80"/>
      <c r="AGE212" s="80"/>
      <c r="AGF212" s="80"/>
      <c r="AGG212" s="80"/>
      <c r="AGH212" s="80"/>
      <c r="AGI212" s="80"/>
      <c r="AGJ212" s="80"/>
      <c r="AGK212" s="80"/>
      <c r="AGL212" s="80"/>
      <c r="AGM212" s="80"/>
      <c r="AGN212" s="80"/>
      <c r="AGO212" s="80"/>
      <c r="AGP212" s="80"/>
      <c r="AGQ212" s="80"/>
      <c r="AGR212" s="80"/>
      <c r="AGS212" s="80"/>
      <c r="AGT212" s="80"/>
      <c r="AGU212" s="80"/>
      <c r="AGV212" s="80"/>
      <c r="AGW212" s="80"/>
      <c r="AGX212" s="80"/>
      <c r="AGY212" s="80"/>
      <c r="AGZ212" s="80"/>
      <c r="AHA212" s="80"/>
      <c r="AHB212" s="80"/>
      <c r="AHC212" s="80"/>
      <c r="AHD212" s="80"/>
      <c r="AHE212" s="80"/>
      <c r="AHF212" s="80"/>
      <c r="AHG212" s="80"/>
      <c r="AHH212" s="80"/>
      <c r="AHI212" s="80"/>
      <c r="AHJ212" s="80"/>
      <c r="AHK212" s="80"/>
      <c r="AHL212" s="80"/>
      <c r="AHM212" s="80"/>
      <c r="AHN212" s="80"/>
      <c r="AHO212" s="80"/>
      <c r="AHP212" s="80"/>
      <c r="AHQ212" s="80"/>
      <c r="AHR212" s="80"/>
      <c r="AHS212" s="80"/>
      <c r="AHT212" s="80"/>
      <c r="AHU212" s="80"/>
      <c r="AHV212" s="80"/>
      <c r="AHW212" s="80"/>
      <c r="AHX212" s="80"/>
      <c r="AHY212" s="80"/>
      <c r="AHZ212" s="80"/>
      <c r="AIA212" s="80"/>
      <c r="AIB212" s="80"/>
      <c r="AIC212" s="80"/>
      <c r="AID212" s="80"/>
      <c r="AIE212" s="80"/>
      <c r="AIF212" s="80"/>
      <c r="AIG212" s="80"/>
      <c r="AIH212" s="80"/>
      <c r="AII212" s="80"/>
      <c r="AIJ212" s="80"/>
      <c r="AIK212" s="80"/>
      <c r="AIL212" s="80"/>
      <c r="AIM212" s="80"/>
      <c r="AIN212" s="80"/>
      <c r="AIO212" s="80"/>
      <c r="AIP212" s="80"/>
      <c r="AIQ212" s="80"/>
      <c r="AIR212" s="80"/>
      <c r="AIS212" s="80"/>
      <c r="AIT212" s="80"/>
      <c r="AIU212" s="80"/>
      <c r="AIV212" s="80"/>
      <c r="AIW212" s="80"/>
      <c r="AIX212" s="80"/>
      <c r="AIY212" s="80"/>
      <c r="AIZ212" s="80"/>
      <c r="AJA212" s="80"/>
      <c r="AJB212" s="80"/>
      <c r="AJC212" s="80"/>
      <c r="AJD212" s="80"/>
      <c r="AJE212" s="80"/>
      <c r="AJF212" s="80"/>
      <c r="AJG212" s="80"/>
      <c r="AJH212" s="80"/>
      <c r="AJI212" s="80"/>
      <c r="AJJ212" s="80"/>
      <c r="AJK212" s="80"/>
      <c r="AJL212" s="80"/>
      <c r="AJM212" s="80"/>
      <c r="AJN212" s="80"/>
      <c r="AJO212" s="80"/>
      <c r="AJP212" s="80"/>
      <c r="AJQ212" s="80"/>
      <c r="AJR212" s="80"/>
      <c r="AJS212" s="80"/>
      <c r="AJT212" s="80"/>
      <c r="AJU212" s="80"/>
      <c r="AJV212" s="80"/>
      <c r="AJW212" s="80"/>
      <c r="AJX212" s="80"/>
      <c r="AJY212" s="80"/>
      <c r="AJZ212" s="80"/>
      <c r="AKA212" s="80"/>
      <c r="AKB212" s="80"/>
      <c r="AKC212" s="80"/>
      <c r="AKD212" s="80"/>
      <c r="AKE212" s="80"/>
      <c r="AKF212" s="80"/>
      <c r="AKG212" s="80"/>
      <c r="AKH212" s="80"/>
      <c r="AKI212" s="80"/>
      <c r="AKJ212" s="80"/>
      <c r="AKK212" s="80"/>
      <c r="AKL212" s="80"/>
      <c r="AKM212" s="80"/>
      <c r="AKN212" s="80"/>
      <c r="AKO212" s="80"/>
      <c r="AKP212" s="80"/>
      <c r="AKQ212" s="80"/>
      <c r="AKR212" s="80"/>
      <c r="AKS212" s="80"/>
      <c r="AKT212" s="80"/>
      <c r="AKU212" s="80"/>
      <c r="AKV212" s="80"/>
      <c r="AKW212" s="80"/>
      <c r="AKX212" s="80"/>
      <c r="AKY212" s="80"/>
      <c r="AKZ212" s="80"/>
      <c r="ALA212" s="80"/>
      <c r="ALB212" s="80"/>
      <c r="ALC212" s="80"/>
      <c r="ALD212" s="80"/>
      <c r="ALE212" s="80"/>
      <c r="ALF212" s="80"/>
      <c r="ALG212" s="80"/>
      <c r="ALH212" s="80"/>
      <c r="ALI212" s="80"/>
      <c r="ALJ212" s="80"/>
      <c r="ALK212" s="80"/>
      <c r="ALL212" s="80"/>
      <c r="ALM212" s="80"/>
      <c r="ALN212" s="80"/>
      <c r="ALO212" s="80"/>
      <c r="ALP212" s="80"/>
      <c r="ALQ212" s="80"/>
      <c r="ALR212" s="80"/>
      <c r="ALS212" s="80"/>
      <c r="ALT212" s="80"/>
      <c r="ALU212" s="80"/>
      <c r="ALV212" s="80"/>
      <c r="ALW212" s="80"/>
      <c r="ALX212" s="80"/>
      <c r="ALY212" s="80"/>
      <c r="ALZ212" s="80"/>
      <c r="AMA212" s="80"/>
      <c r="AMB212" s="80"/>
      <c r="AMC212" s="80"/>
      <c r="AMD212" s="80"/>
      <c r="AME212" s="80"/>
      <c r="AMF212" s="80"/>
      <c r="AMG212" s="80"/>
      <c r="AMH212" s="80"/>
      <c r="AMI212" s="80"/>
      <c r="AMJ212" s="80"/>
      <c r="AMK212" s="80"/>
    </row>
    <row r="213" spans="1:1025" s="107" customFormat="1" ht="42.75" customHeight="1" x14ac:dyDescent="0.3">
      <c r="A213" s="134"/>
      <c r="B213" s="4"/>
      <c r="C213" s="76">
        <v>4</v>
      </c>
      <c r="D213" s="75" t="s">
        <v>377</v>
      </c>
      <c r="E213" s="76">
        <v>1972</v>
      </c>
      <c r="F213" s="76"/>
      <c r="G213" s="76" t="s">
        <v>34</v>
      </c>
      <c r="H213" s="76">
        <v>2</v>
      </c>
      <c r="I213" s="81">
        <v>1920</v>
      </c>
      <c r="J213" s="81">
        <v>741.2</v>
      </c>
      <c r="K213" s="78" t="s">
        <v>45</v>
      </c>
      <c r="L213" s="72">
        <f>I213*O213</f>
        <v>891187.20000000007</v>
      </c>
      <c r="M213" s="72">
        <f>I213*P213</f>
        <v>35827.199999999997</v>
      </c>
      <c r="N213" s="72">
        <f t="shared" ref="N213:N215" si="15">L213+M213</f>
        <v>927014.40000000002</v>
      </c>
      <c r="O213" s="72">
        <v>464.16</v>
      </c>
      <c r="P213" s="72">
        <v>18.66</v>
      </c>
      <c r="Q213" s="79">
        <v>2018</v>
      </c>
      <c r="R213" s="79">
        <v>2019</v>
      </c>
      <c r="S213" s="162" t="s">
        <v>37</v>
      </c>
      <c r="T213" s="162" t="s">
        <v>265</v>
      </c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  <c r="IX213" s="80"/>
      <c r="IY213" s="80"/>
      <c r="IZ213" s="80"/>
      <c r="JA213" s="80"/>
      <c r="JB213" s="80"/>
      <c r="JC213" s="80"/>
      <c r="JD213" s="80"/>
      <c r="JE213" s="80"/>
      <c r="JF213" s="80"/>
      <c r="JG213" s="80"/>
      <c r="JH213" s="80"/>
      <c r="JI213" s="80"/>
      <c r="JJ213" s="80"/>
      <c r="JK213" s="80"/>
      <c r="JL213" s="80"/>
      <c r="JM213" s="80"/>
      <c r="JN213" s="80"/>
      <c r="JO213" s="80"/>
      <c r="JP213" s="80"/>
      <c r="JQ213" s="80"/>
      <c r="JR213" s="80"/>
      <c r="JS213" s="80"/>
      <c r="JT213" s="80"/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 s="80"/>
      <c r="KI213" s="80"/>
      <c r="KJ213" s="80"/>
      <c r="KK213" s="80"/>
      <c r="KL213" s="80"/>
      <c r="KM213" s="80"/>
      <c r="KN213" s="80"/>
      <c r="KO213" s="80"/>
      <c r="KP213" s="80"/>
      <c r="KQ213" s="80"/>
      <c r="KR213" s="80"/>
      <c r="KS213" s="80"/>
      <c r="KT213" s="80"/>
      <c r="KU213" s="80"/>
      <c r="KV213" s="80"/>
      <c r="KW213" s="80"/>
      <c r="KX213" s="80"/>
      <c r="KY213" s="80"/>
      <c r="KZ213" s="80"/>
      <c r="LA213" s="80"/>
      <c r="LB213" s="80"/>
      <c r="LC213" s="80"/>
      <c r="LD213" s="80"/>
      <c r="LE213" s="80"/>
      <c r="LF213" s="80"/>
      <c r="LG213" s="80"/>
      <c r="LH213" s="80"/>
      <c r="LI213" s="80"/>
      <c r="LJ213" s="80"/>
      <c r="LK213" s="80"/>
      <c r="LL213" s="80"/>
      <c r="LM213" s="80"/>
      <c r="LN213" s="80"/>
      <c r="LO213" s="80"/>
      <c r="LP213" s="80"/>
      <c r="LQ213" s="80"/>
      <c r="LR213" s="80"/>
      <c r="LS213" s="80"/>
      <c r="LT213" s="80"/>
      <c r="LU213" s="80"/>
      <c r="LV213" s="80"/>
      <c r="LW213" s="80"/>
      <c r="LX213" s="80"/>
      <c r="LY213" s="80"/>
      <c r="LZ213" s="80"/>
      <c r="MA213" s="80"/>
      <c r="MB213" s="80"/>
      <c r="MC213" s="80"/>
      <c r="MD213" s="80"/>
      <c r="ME213" s="80"/>
      <c r="MF213" s="80"/>
      <c r="MG213" s="80"/>
      <c r="MH213" s="80"/>
      <c r="MI213" s="80"/>
      <c r="MJ213" s="80"/>
      <c r="MK213" s="80"/>
      <c r="ML213" s="80"/>
      <c r="MM213" s="80"/>
      <c r="MN213" s="80"/>
      <c r="MO213" s="80"/>
      <c r="MP213" s="80"/>
      <c r="MQ213" s="80"/>
      <c r="MR213" s="80"/>
      <c r="MS213" s="80"/>
      <c r="MT213" s="80"/>
      <c r="MU213" s="80"/>
      <c r="MV213" s="80"/>
      <c r="MW213" s="80"/>
      <c r="MX213" s="80"/>
      <c r="MY213" s="80"/>
      <c r="MZ213" s="80"/>
      <c r="NA213" s="80"/>
      <c r="NB213" s="80"/>
      <c r="NC213" s="80"/>
      <c r="ND213" s="80"/>
      <c r="NE213" s="80"/>
      <c r="NF213" s="80"/>
      <c r="NG213" s="80"/>
      <c r="NH213" s="80"/>
      <c r="NI213" s="80"/>
      <c r="NJ213" s="80"/>
      <c r="NK213" s="80"/>
      <c r="NL213" s="80"/>
      <c r="NM213" s="80"/>
      <c r="NN213" s="80"/>
      <c r="NO213" s="80"/>
      <c r="NP213" s="80"/>
      <c r="NQ213" s="80"/>
      <c r="NR213" s="80"/>
      <c r="NS213" s="80"/>
      <c r="NT213" s="80"/>
      <c r="NU213" s="80"/>
      <c r="NV213" s="80"/>
      <c r="NW213" s="80"/>
      <c r="NX213" s="80"/>
      <c r="NY213" s="80"/>
      <c r="NZ213" s="80"/>
      <c r="OA213" s="80"/>
      <c r="OB213" s="80"/>
      <c r="OC213" s="80"/>
      <c r="OD213" s="80"/>
      <c r="OE213" s="80"/>
      <c r="OF213" s="80"/>
      <c r="OG213" s="80"/>
      <c r="OH213" s="80"/>
      <c r="OI213" s="80"/>
      <c r="OJ213" s="80"/>
      <c r="OK213" s="80"/>
      <c r="OL213" s="80"/>
      <c r="OM213" s="80"/>
      <c r="ON213" s="80"/>
      <c r="OO213" s="80"/>
      <c r="OP213" s="80"/>
      <c r="OQ213" s="80"/>
      <c r="OR213" s="80"/>
      <c r="OS213" s="80"/>
      <c r="OT213" s="80"/>
      <c r="OU213" s="80"/>
      <c r="OV213" s="80"/>
      <c r="OW213" s="80"/>
      <c r="OX213" s="80"/>
      <c r="OY213" s="80"/>
      <c r="OZ213" s="80"/>
      <c r="PA213" s="80"/>
      <c r="PB213" s="80"/>
      <c r="PC213" s="80"/>
      <c r="PD213" s="80"/>
      <c r="PE213" s="80"/>
      <c r="PF213" s="80"/>
      <c r="PG213" s="80"/>
      <c r="PH213" s="80"/>
      <c r="PI213" s="80"/>
      <c r="PJ213" s="80"/>
      <c r="PK213" s="80"/>
      <c r="PL213" s="80"/>
      <c r="PM213" s="80"/>
      <c r="PN213" s="80"/>
      <c r="PO213" s="80"/>
      <c r="PP213" s="80"/>
      <c r="PQ213" s="80"/>
      <c r="PR213" s="80"/>
      <c r="PS213" s="80"/>
      <c r="PT213" s="80"/>
      <c r="PU213" s="80"/>
      <c r="PV213" s="80"/>
      <c r="PW213" s="80"/>
      <c r="PX213" s="80"/>
      <c r="PY213" s="80"/>
      <c r="PZ213" s="80"/>
      <c r="QA213" s="80"/>
      <c r="QB213" s="80"/>
      <c r="QC213" s="80"/>
      <c r="QD213" s="80"/>
      <c r="QE213" s="80"/>
      <c r="QF213" s="80"/>
      <c r="QG213" s="80"/>
      <c r="QH213" s="80"/>
      <c r="QI213" s="80"/>
      <c r="QJ213" s="80"/>
      <c r="QK213" s="80"/>
      <c r="QL213" s="80"/>
      <c r="QM213" s="80"/>
      <c r="QN213" s="80"/>
      <c r="QO213" s="80"/>
      <c r="QP213" s="80"/>
      <c r="QQ213" s="80"/>
      <c r="QR213" s="80"/>
      <c r="QS213" s="80"/>
      <c r="QT213" s="80"/>
      <c r="QU213" s="80"/>
      <c r="QV213" s="80"/>
      <c r="QW213" s="80"/>
      <c r="QX213" s="80"/>
      <c r="QY213" s="80"/>
      <c r="QZ213" s="80"/>
      <c r="RA213" s="80"/>
      <c r="RB213" s="80"/>
      <c r="RC213" s="80"/>
      <c r="RD213" s="80"/>
      <c r="RE213" s="80"/>
      <c r="RF213" s="80"/>
      <c r="RG213" s="80"/>
      <c r="RH213" s="80"/>
      <c r="RI213" s="80"/>
      <c r="RJ213" s="80"/>
      <c r="RK213" s="80"/>
      <c r="RL213" s="80"/>
      <c r="RM213" s="80"/>
      <c r="RN213" s="80"/>
      <c r="RO213" s="80"/>
      <c r="RP213" s="80"/>
      <c r="RQ213" s="80"/>
      <c r="RR213" s="80"/>
      <c r="RS213" s="80"/>
      <c r="RT213" s="80"/>
      <c r="RU213" s="80"/>
      <c r="RV213" s="80"/>
      <c r="RW213" s="80"/>
      <c r="RX213" s="80"/>
      <c r="RY213" s="80"/>
      <c r="RZ213" s="80"/>
      <c r="SA213" s="80"/>
      <c r="SB213" s="80"/>
      <c r="SC213" s="80"/>
      <c r="SD213" s="80"/>
      <c r="SE213" s="80"/>
      <c r="SF213" s="80"/>
      <c r="SG213" s="80"/>
      <c r="SH213" s="80"/>
      <c r="SI213" s="80"/>
      <c r="SJ213" s="80"/>
      <c r="SK213" s="80"/>
      <c r="SL213" s="80"/>
      <c r="SM213" s="80"/>
      <c r="SN213" s="80"/>
      <c r="SO213" s="80"/>
      <c r="SP213" s="80"/>
      <c r="SQ213" s="80"/>
      <c r="SR213" s="80"/>
      <c r="SS213" s="80"/>
      <c r="ST213" s="80"/>
      <c r="SU213" s="80"/>
      <c r="SV213" s="80"/>
      <c r="SW213" s="80"/>
      <c r="SX213" s="80"/>
      <c r="SY213" s="80"/>
      <c r="SZ213" s="80"/>
      <c r="TA213" s="80"/>
      <c r="TB213" s="80"/>
      <c r="TC213" s="80"/>
      <c r="TD213" s="80"/>
      <c r="TE213" s="80"/>
      <c r="TF213" s="80"/>
      <c r="TG213" s="80"/>
      <c r="TH213" s="80"/>
      <c r="TI213" s="80"/>
      <c r="TJ213" s="80"/>
      <c r="TK213" s="80"/>
      <c r="TL213" s="80"/>
      <c r="TM213" s="80"/>
      <c r="TN213" s="80"/>
      <c r="TO213" s="80"/>
      <c r="TP213" s="80"/>
      <c r="TQ213" s="80"/>
      <c r="TR213" s="80"/>
      <c r="TS213" s="80"/>
      <c r="TT213" s="80"/>
      <c r="TU213" s="80"/>
      <c r="TV213" s="80"/>
      <c r="TW213" s="80"/>
      <c r="TX213" s="80"/>
      <c r="TY213" s="80"/>
      <c r="TZ213" s="80"/>
      <c r="UA213" s="80"/>
      <c r="UB213" s="80"/>
      <c r="UC213" s="80"/>
      <c r="UD213" s="80"/>
      <c r="UE213" s="80"/>
      <c r="UF213" s="80"/>
      <c r="UG213" s="80"/>
      <c r="UH213" s="80"/>
      <c r="UI213" s="80"/>
      <c r="UJ213" s="80"/>
      <c r="UK213" s="80"/>
      <c r="UL213" s="80"/>
      <c r="UM213" s="80"/>
      <c r="UN213" s="80"/>
      <c r="UO213" s="80"/>
      <c r="UP213" s="80"/>
      <c r="UQ213" s="80"/>
      <c r="UR213" s="80"/>
      <c r="US213" s="80"/>
      <c r="UT213" s="80"/>
      <c r="UU213" s="80"/>
      <c r="UV213" s="80"/>
      <c r="UW213" s="80"/>
      <c r="UX213" s="80"/>
      <c r="UY213" s="80"/>
      <c r="UZ213" s="80"/>
      <c r="VA213" s="80"/>
      <c r="VB213" s="80"/>
      <c r="VC213" s="80"/>
      <c r="VD213" s="80"/>
      <c r="VE213" s="80"/>
      <c r="VF213" s="80"/>
      <c r="VG213" s="80"/>
      <c r="VH213" s="80"/>
      <c r="VI213" s="80"/>
      <c r="VJ213" s="80"/>
      <c r="VK213" s="80"/>
      <c r="VL213" s="80"/>
      <c r="VM213" s="80"/>
      <c r="VN213" s="80"/>
      <c r="VO213" s="80"/>
      <c r="VP213" s="80"/>
      <c r="VQ213" s="80"/>
      <c r="VR213" s="80"/>
      <c r="VS213" s="80"/>
      <c r="VT213" s="80"/>
      <c r="VU213" s="80"/>
      <c r="VV213" s="80"/>
      <c r="VW213" s="80"/>
      <c r="VX213" s="80"/>
      <c r="VY213" s="80"/>
      <c r="VZ213" s="80"/>
      <c r="WA213" s="80"/>
      <c r="WB213" s="80"/>
      <c r="WC213" s="80"/>
      <c r="WD213" s="80"/>
      <c r="WE213" s="80"/>
      <c r="WF213" s="80"/>
      <c r="WG213" s="80"/>
      <c r="WH213" s="80"/>
      <c r="WI213" s="80"/>
      <c r="WJ213" s="80"/>
      <c r="WK213" s="80"/>
      <c r="WL213" s="80"/>
      <c r="WM213" s="80"/>
      <c r="WN213" s="80"/>
      <c r="WO213" s="80"/>
      <c r="WP213" s="80"/>
      <c r="WQ213" s="80"/>
      <c r="WR213" s="80"/>
      <c r="WS213" s="80"/>
      <c r="WT213" s="80"/>
      <c r="WU213" s="80"/>
      <c r="WV213" s="80"/>
      <c r="WW213" s="80"/>
      <c r="WX213" s="80"/>
      <c r="WY213" s="80"/>
      <c r="WZ213" s="80"/>
      <c r="XA213" s="80"/>
      <c r="XB213" s="80"/>
      <c r="XC213" s="80"/>
      <c r="XD213" s="80"/>
      <c r="XE213" s="80"/>
      <c r="XF213" s="80"/>
      <c r="XG213" s="80"/>
      <c r="XH213" s="80"/>
      <c r="XI213" s="80"/>
      <c r="XJ213" s="80"/>
      <c r="XK213" s="80"/>
      <c r="XL213" s="80"/>
      <c r="XM213" s="80"/>
      <c r="XN213" s="80"/>
      <c r="XO213" s="80"/>
      <c r="XP213" s="80"/>
      <c r="XQ213" s="80"/>
      <c r="XR213" s="80"/>
      <c r="XS213" s="80"/>
      <c r="XT213" s="80"/>
      <c r="XU213" s="80"/>
      <c r="XV213" s="80"/>
      <c r="XW213" s="80"/>
      <c r="XX213" s="80"/>
      <c r="XY213" s="80"/>
      <c r="XZ213" s="80"/>
      <c r="YA213" s="80"/>
      <c r="YB213" s="80"/>
      <c r="YC213" s="80"/>
      <c r="YD213" s="80"/>
      <c r="YE213" s="80"/>
      <c r="YF213" s="80"/>
      <c r="YG213" s="80"/>
      <c r="YH213" s="80"/>
      <c r="YI213" s="80"/>
      <c r="YJ213" s="80"/>
      <c r="YK213" s="80"/>
      <c r="YL213" s="80"/>
      <c r="YM213" s="80"/>
      <c r="YN213" s="80"/>
      <c r="YO213" s="80"/>
      <c r="YP213" s="80"/>
      <c r="YQ213" s="80"/>
      <c r="YR213" s="80"/>
      <c r="YS213" s="80"/>
      <c r="YT213" s="80"/>
      <c r="YU213" s="80"/>
      <c r="YV213" s="80"/>
      <c r="YW213" s="80"/>
      <c r="YX213" s="80"/>
      <c r="YY213" s="80"/>
      <c r="YZ213" s="80"/>
      <c r="ZA213" s="80"/>
      <c r="ZB213" s="80"/>
      <c r="ZC213" s="80"/>
      <c r="ZD213" s="80"/>
      <c r="ZE213" s="80"/>
      <c r="ZF213" s="80"/>
      <c r="ZG213" s="80"/>
      <c r="ZH213" s="80"/>
      <c r="ZI213" s="80"/>
      <c r="ZJ213" s="80"/>
      <c r="ZK213" s="80"/>
      <c r="ZL213" s="80"/>
      <c r="ZM213" s="80"/>
      <c r="ZN213" s="80"/>
      <c r="ZO213" s="80"/>
      <c r="ZP213" s="80"/>
      <c r="ZQ213" s="80"/>
      <c r="ZR213" s="80"/>
      <c r="ZS213" s="80"/>
      <c r="ZT213" s="80"/>
      <c r="ZU213" s="80"/>
      <c r="ZV213" s="80"/>
      <c r="ZW213" s="80"/>
      <c r="ZX213" s="80"/>
      <c r="ZY213" s="80"/>
      <c r="ZZ213" s="80"/>
      <c r="AAA213" s="80"/>
      <c r="AAB213" s="80"/>
      <c r="AAC213" s="80"/>
      <c r="AAD213" s="80"/>
      <c r="AAE213" s="80"/>
      <c r="AAF213" s="80"/>
      <c r="AAG213" s="80"/>
      <c r="AAH213" s="80"/>
      <c r="AAI213" s="80"/>
      <c r="AAJ213" s="80"/>
      <c r="AAK213" s="80"/>
      <c r="AAL213" s="80"/>
      <c r="AAM213" s="80"/>
      <c r="AAN213" s="80"/>
      <c r="AAO213" s="80"/>
      <c r="AAP213" s="80"/>
      <c r="AAQ213" s="80"/>
      <c r="AAR213" s="80"/>
      <c r="AAS213" s="80"/>
      <c r="AAT213" s="80"/>
      <c r="AAU213" s="80"/>
      <c r="AAV213" s="80"/>
      <c r="AAW213" s="80"/>
      <c r="AAX213" s="80"/>
      <c r="AAY213" s="80"/>
      <c r="AAZ213" s="80"/>
      <c r="ABA213" s="80"/>
      <c r="ABB213" s="80"/>
      <c r="ABC213" s="80"/>
      <c r="ABD213" s="80"/>
      <c r="ABE213" s="80"/>
      <c r="ABF213" s="80"/>
      <c r="ABG213" s="80"/>
      <c r="ABH213" s="80"/>
      <c r="ABI213" s="80"/>
      <c r="ABJ213" s="80"/>
      <c r="ABK213" s="80"/>
      <c r="ABL213" s="80"/>
      <c r="ABM213" s="80"/>
      <c r="ABN213" s="80"/>
      <c r="ABO213" s="80"/>
      <c r="ABP213" s="80"/>
      <c r="ABQ213" s="80"/>
      <c r="ABR213" s="80"/>
      <c r="ABS213" s="80"/>
      <c r="ABT213" s="80"/>
      <c r="ABU213" s="80"/>
      <c r="ABV213" s="80"/>
      <c r="ABW213" s="80"/>
      <c r="ABX213" s="80"/>
      <c r="ABY213" s="80"/>
      <c r="ABZ213" s="80"/>
      <c r="ACA213" s="80"/>
      <c r="ACB213" s="80"/>
      <c r="ACC213" s="80"/>
      <c r="ACD213" s="80"/>
      <c r="ACE213" s="80"/>
      <c r="ACF213" s="80"/>
      <c r="ACG213" s="80"/>
      <c r="ACH213" s="80"/>
      <c r="ACI213" s="80"/>
      <c r="ACJ213" s="80"/>
      <c r="ACK213" s="80"/>
      <c r="ACL213" s="80"/>
      <c r="ACM213" s="80"/>
      <c r="ACN213" s="80"/>
      <c r="ACO213" s="80"/>
      <c r="ACP213" s="80"/>
      <c r="ACQ213" s="80"/>
      <c r="ACR213" s="80"/>
      <c r="ACS213" s="80"/>
      <c r="ACT213" s="80"/>
      <c r="ACU213" s="80"/>
      <c r="ACV213" s="80"/>
      <c r="ACW213" s="80"/>
      <c r="ACX213" s="80"/>
      <c r="ACY213" s="80"/>
      <c r="ACZ213" s="80"/>
      <c r="ADA213" s="80"/>
      <c r="ADB213" s="80"/>
      <c r="ADC213" s="80"/>
      <c r="ADD213" s="80"/>
      <c r="ADE213" s="80"/>
      <c r="ADF213" s="80"/>
      <c r="ADG213" s="80"/>
      <c r="ADH213" s="80"/>
      <c r="ADI213" s="80"/>
      <c r="ADJ213" s="80"/>
      <c r="ADK213" s="80"/>
      <c r="ADL213" s="80"/>
      <c r="ADM213" s="80"/>
      <c r="ADN213" s="80"/>
      <c r="ADO213" s="80"/>
      <c r="ADP213" s="80"/>
      <c r="ADQ213" s="80"/>
      <c r="ADR213" s="80"/>
      <c r="ADS213" s="80"/>
      <c r="ADT213" s="80"/>
      <c r="ADU213" s="80"/>
      <c r="ADV213" s="80"/>
      <c r="ADW213" s="80"/>
      <c r="ADX213" s="80"/>
      <c r="ADY213" s="80"/>
      <c r="ADZ213" s="80"/>
      <c r="AEA213" s="80"/>
      <c r="AEB213" s="80"/>
      <c r="AEC213" s="80"/>
      <c r="AED213" s="80"/>
      <c r="AEE213" s="80"/>
      <c r="AEF213" s="80"/>
      <c r="AEG213" s="80"/>
      <c r="AEH213" s="80"/>
      <c r="AEI213" s="80"/>
      <c r="AEJ213" s="80"/>
      <c r="AEK213" s="80"/>
      <c r="AEL213" s="80"/>
      <c r="AEM213" s="80"/>
      <c r="AEN213" s="80"/>
      <c r="AEO213" s="80"/>
      <c r="AEP213" s="80"/>
      <c r="AEQ213" s="80"/>
      <c r="AER213" s="80"/>
      <c r="AES213" s="80"/>
      <c r="AET213" s="80"/>
      <c r="AEU213" s="80"/>
      <c r="AEV213" s="80"/>
      <c r="AEW213" s="80"/>
      <c r="AEX213" s="80"/>
      <c r="AEY213" s="80"/>
      <c r="AEZ213" s="80"/>
      <c r="AFA213" s="80"/>
      <c r="AFB213" s="80"/>
      <c r="AFC213" s="80"/>
      <c r="AFD213" s="80"/>
      <c r="AFE213" s="80"/>
      <c r="AFF213" s="80"/>
      <c r="AFG213" s="80"/>
      <c r="AFH213" s="80"/>
      <c r="AFI213" s="80"/>
      <c r="AFJ213" s="80"/>
      <c r="AFK213" s="80"/>
      <c r="AFL213" s="80"/>
      <c r="AFM213" s="80"/>
      <c r="AFN213" s="80"/>
      <c r="AFO213" s="80"/>
      <c r="AFP213" s="80"/>
      <c r="AFQ213" s="80"/>
      <c r="AFR213" s="80"/>
      <c r="AFS213" s="80"/>
      <c r="AFT213" s="80"/>
      <c r="AFU213" s="80"/>
      <c r="AFV213" s="80"/>
      <c r="AFW213" s="80"/>
      <c r="AFX213" s="80"/>
      <c r="AFY213" s="80"/>
      <c r="AFZ213" s="80"/>
      <c r="AGA213" s="80"/>
      <c r="AGB213" s="80"/>
      <c r="AGC213" s="80"/>
      <c r="AGD213" s="80"/>
      <c r="AGE213" s="80"/>
      <c r="AGF213" s="80"/>
      <c r="AGG213" s="80"/>
      <c r="AGH213" s="80"/>
      <c r="AGI213" s="80"/>
      <c r="AGJ213" s="80"/>
      <c r="AGK213" s="80"/>
      <c r="AGL213" s="80"/>
      <c r="AGM213" s="80"/>
      <c r="AGN213" s="80"/>
      <c r="AGO213" s="80"/>
      <c r="AGP213" s="80"/>
      <c r="AGQ213" s="80"/>
      <c r="AGR213" s="80"/>
      <c r="AGS213" s="80"/>
      <c r="AGT213" s="80"/>
      <c r="AGU213" s="80"/>
      <c r="AGV213" s="80"/>
      <c r="AGW213" s="80"/>
      <c r="AGX213" s="80"/>
      <c r="AGY213" s="80"/>
      <c r="AGZ213" s="80"/>
      <c r="AHA213" s="80"/>
      <c r="AHB213" s="80"/>
      <c r="AHC213" s="80"/>
      <c r="AHD213" s="80"/>
      <c r="AHE213" s="80"/>
      <c r="AHF213" s="80"/>
      <c r="AHG213" s="80"/>
      <c r="AHH213" s="80"/>
      <c r="AHI213" s="80"/>
      <c r="AHJ213" s="80"/>
      <c r="AHK213" s="80"/>
      <c r="AHL213" s="80"/>
      <c r="AHM213" s="80"/>
      <c r="AHN213" s="80"/>
      <c r="AHO213" s="80"/>
      <c r="AHP213" s="80"/>
      <c r="AHQ213" s="80"/>
      <c r="AHR213" s="80"/>
      <c r="AHS213" s="80"/>
      <c r="AHT213" s="80"/>
      <c r="AHU213" s="80"/>
      <c r="AHV213" s="80"/>
      <c r="AHW213" s="80"/>
      <c r="AHX213" s="80"/>
      <c r="AHY213" s="80"/>
      <c r="AHZ213" s="80"/>
      <c r="AIA213" s="80"/>
      <c r="AIB213" s="80"/>
      <c r="AIC213" s="80"/>
      <c r="AID213" s="80"/>
      <c r="AIE213" s="80"/>
      <c r="AIF213" s="80"/>
      <c r="AIG213" s="80"/>
      <c r="AIH213" s="80"/>
      <c r="AII213" s="80"/>
      <c r="AIJ213" s="80"/>
      <c r="AIK213" s="80"/>
      <c r="AIL213" s="80"/>
      <c r="AIM213" s="80"/>
      <c r="AIN213" s="80"/>
      <c r="AIO213" s="80"/>
      <c r="AIP213" s="80"/>
      <c r="AIQ213" s="80"/>
      <c r="AIR213" s="80"/>
      <c r="AIS213" s="80"/>
      <c r="AIT213" s="80"/>
      <c r="AIU213" s="80"/>
      <c r="AIV213" s="80"/>
      <c r="AIW213" s="80"/>
      <c r="AIX213" s="80"/>
      <c r="AIY213" s="80"/>
      <c r="AIZ213" s="80"/>
      <c r="AJA213" s="80"/>
      <c r="AJB213" s="80"/>
      <c r="AJC213" s="80"/>
      <c r="AJD213" s="80"/>
      <c r="AJE213" s="80"/>
      <c r="AJF213" s="80"/>
      <c r="AJG213" s="80"/>
      <c r="AJH213" s="80"/>
      <c r="AJI213" s="80"/>
      <c r="AJJ213" s="80"/>
      <c r="AJK213" s="80"/>
      <c r="AJL213" s="80"/>
      <c r="AJM213" s="80"/>
      <c r="AJN213" s="80"/>
      <c r="AJO213" s="80"/>
      <c r="AJP213" s="80"/>
      <c r="AJQ213" s="80"/>
      <c r="AJR213" s="80"/>
      <c r="AJS213" s="80"/>
      <c r="AJT213" s="80"/>
      <c r="AJU213" s="80"/>
      <c r="AJV213" s="80"/>
      <c r="AJW213" s="80"/>
      <c r="AJX213" s="80"/>
      <c r="AJY213" s="80"/>
      <c r="AJZ213" s="80"/>
      <c r="AKA213" s="80"/>
      <c r="AKB213" s="80"/>
      <c r="AKC213" s="80"/>
      <c r="AKD213" s="80"/>
      <c r="AKE213" s="80"/>
      <c r="AKF213" s="80"/>
      <c r="AKG213" s="80"/>
      <c r="AKH213" s="80"/>
      <c r="AKI213" s="80"/>
      <c r="AKJ213" s="80"/>
      <c r="AKK213" s="80"/>
      <c r="AKL213" s="80"/>
      <c r="AKM213" s="80"/>
      <c r="AKN213" s="80"/>
      <c r="AKO213" s="80"/>
      <c r="AKP213" s="80"/>
      <c r="AKQ213" s="80"/>
      <c r="AKR213" s="80"/>
      <c r="AKS213" s="80"/>
      <c r="AKT213" s="80"/>
      <c r="AKU213" s="80"/>
      <c r="AKV213" s="80"/>
      <c r="AKW213" s="80"/>
      <c r="AKX213" s="80"/>
      <c r="AKY213" s="80"/>
      <c r="AKZ213" s="80"/>
      <c r="ALA213" s="80"/>
      <c r="ALB213" s="80"/>
      <c r="ALC213" s="80"/>
      <c r="ALD213" s="80"/>
      <c r="ALE213" s="80"/>
      <c r="ALF213" s="80"/>
      <c r="ALG213" s="80"/>
      <c r="ALH213" s="80"/>
      <c r="ALI213" s="80"/>
      <c r="ALJ213" s="80"/>
      <c r="ALK213" s="80"/>
      <c r="ALL213" s="80"/>
      <c r="ALM213" s="80"/>
      <c r="ALN213" s="80"/>
      <c r="ALO213" s="80"/>
      <c r="ALP213" s="80"/>
      <c r="ALQ213" s="80"/>
      <c r="ALR213" s="80"/>
      <c r="ALS213" s="80"/>
      <c r="ALT213" s="80"/>
      <c r="ALU213" s="80"/>
      <c r="ALV213" s="80"/>
      <c r="ALW213" s="80"/>
      <c r="ALX213" s="80"/>
      <c r="ALY213" s="80"/>
      <c r="ALZ213" s="80"/>
      <c r="AMA213" s="80"/>
      <c r="AMB213" s="80"/>
      <c r="AMC213" s="80"/>
      <c r="AMD213" s="80"/>
      <c r="AME213" s="80"/>
      <c r="AMF213" s="80"/>
      <c r="AMG213" s="80"/>
      <c r="AMH213" s="80"/>
      <c r="AMI213" s="80"/>
      <c r="AMJ213" s="80"/>
      <c r="AMK213" s="80"/>
    </row>
    <row r="214" spans="1:1025" s="107" customFormat="1" ht="56.25" x14ac:dyDescent="0.3">
      <c r="A214" s="134"/>
      <c r="B214" s="4"/>
      <c r="C214" s="76"/>
      <c r="D214" s="75"/>
      <c r="E214" s="76"/>
      <c r="F214" s="76"/>
      <c r="G214" s="75"/>
      <c r="H214" s="75"/>
      <c r="I214" s="77"/>
      <c r="J214" s="77"/>
      <c r="K214" s="78" t="s">
        <v>35</v>
      </c>
      <c r="L214" s="72">
        <f>I213*O214</f>
        <v>112281.59999999999</v>
      </c>
      <c r="M214" s="72">
        <f>I213*P214</f>
        <v>27532.799999999999</v>
      </c>
      <c r="N214" s="72">
        <f t="shared" si="15"/>
        <v>139814.39999999999</v>
      </c>
      <c r="O214" s="72">
        <v>58.48</v>
      </c>
      <c r="P214" s="72">
        <v>14.34</v>
      </c>
      <c r="Q214" s="79">
        <v>2018</v>
      </c>
      <c r="R214" s="79">
        <v>2019</v>
      </c>
      <c r="S214" s="162" t="s">
        <v>37</v>
      </c>
      <c r="T214" s="162" t="s">
        <v>265</v>
      </c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0"/>
      <c r="EP214" s="80"/>
      <c r="EQ214" s="80"/>
      <c r="ER214" s="80"/>
      <c r="ES214" s="80"/>
      <c r="ET214" s="80"/>
      <c r="EU214" s="80"/>
      <c r="EV214" s="80"/>
      <c r="EW214" s="80"/>
      <c r="EX214" s="80"/>
      <c r="EY214" s="80"/>
      <c r="EZ214" s="80"/>
      <c r="FA214" s="80"/>
      <c r="FB214" s="80"/>
      <c r="FC214" s="80"/>
      <c r="FD214" s="80"/>
      <c r="FE214" s="80"/>
      <c r="FF214" s="80"/>
      <c r="FG214" s="80"/>
      <c r="FH214" s="80"/>
      <c r="FI214" s="80"/>
      <c r="FJ214" s="80"/>
      <c r="FK214" s="80"/>
      <c r="FL214" s="80"/>
      <c r="FM214" s="80"/>
      <c r="FN214" s="80"/>
      <c r="FO214" s="80"/>
      <c r="FP214" s="80"/>
      <c r="FQ214" s="80"/>
      <c r="FR214" s="80"/>
      <c r="FS214" s="80"/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 s="80"/>
      <c r="GJ214" s="80"/>
      <c r="GK214" s="80"/>
      <c r="GL214" s="80"/>
      <c r="GM214" s="80"/>
      <c r="GN214" s="80"/>
      <c r="GO214" s="80"/>
      <c r="GP214" s="80"/>
      <c r="GQ214" s="80"/>
      <c r="GR214" s="80"/>
      <c r="GS214" s="80"/>
      <c r="GT214" s="80"/>
      <c r="GU214" s="80"/>
      <c r="GV214" s="80"/>
      <c r="GW214" s="80"/>
      <c r="GX214" s="80"/>
      <c r="GY214" s="80"/>
      <c r="GZ214" s="80"/>
      <c r="HA214" s="80"/>
      <c r="HB214" s="80"/>
      <c r="HC214" s="80"/>
      <c r="HD214" s="80"/>
      <c r="HE214" s="80"/>
      <c r="HF214" s="80"/>
      <c r="HG214" s="80"/>
      <c r="HH214" s="80"/>
      <c r="HI214" s="80"/>
      <c r="HJ214" s="80"/>
      <c r="HK214" s="80"/>
      <c r="HL214" s="80"/>
      <c r="HM214" s="80"/>
      <c r="HN214" s="80"/>
      <c r="HO214" s="80"/>
      <c r="HP214" s="80"/>
      <c r="HQ214" s="80"/>
      <c r="HR214" s="80"/>
      <c r="HS214" s="80"/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 s="80"/>
      <c r="IJ214" s="80"/>
      <c r="IK214" s="80"/>
      <c r="IL214" s="80"/>
      <c r="IM214" s="80"/>
      <c r="IN214" s="80"/>
      <c r="IO214" s="80"/>
      <c r="IP214" s="80"/>
      <c r="IQ214" s="80"/>
      <c r="IR214" s="80"/>
      <c r="IS214" s="80"/>
      <c r="IT214" s="80"/>
      <c r="IU214" s="80"/>
      <c r="IV214" s="80"/>
      <c r="IW214" s="80"/>
      <c r="IX214" s="80"/>
      <c r="IY214" s="80"/>
      <c r="IZ214" s="80"/>
      <c r="JA214" s="80"/>
      <c r="JB214" s="80"/>
      <c r="JC214" s="80"/>
      <c r="JD214" s="80"/>
      <c r="JE214" s="80"/>
      <c r="JF214" s="80"/>
      <c r="JG214" s="80"/>
      <c r="JH214" s="80"/>
      <c r="JI214" s="80"/>
      <c r="JJ214" s="80"/>
      <c r="JK214" s="80"/>
      <c r="JL214" s="80"/>
      <c r="JM214" s="80"/>
      <c r="JN214" s="80"/>
      <c r="JO214" s="80"/>
      <c r="JP214" s="80"/>
      <c r="JQ214" s="80"/>
      <c r="JR214" s="80"/>
      <c r="JS214" s="80"/>
      <c r="JT214" s="80"/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 s="80"/>
      <c r="KI214" s="80"/>
      <c r="KJ214" s="80"/>
      <c r="KK214" s="80"/>
      <c r="KL214" s="80"/>
      <c r="KM214" s="80"/>
      <c r="KN214" s="80"/>
      <c r="KO214" s="80"/>
      <c r="KP214" s="80"/>
      <c r="KQ214" s="80"/>
      <c r="KR214" s="80"/>
      <c r="KS214" s="80"/>
      <c r="KT214" s="80"/>
      <c r="KU214" s="80"/>
      <c r="KV214" s="80"/>
      <c r="KW214" s="80"/>
      <c r="KX214" s="80"/>
      <c r="KY214" s="80"/>
      <c r="KZ214" s="80"/>
      <c r="LA214" s="80"/>
      <c r="LB214" s="80"/>
      <c r="LC214" s="80"/>
      <c r="LD214" s="80"/>
      <c r="LE214" s="80"/>
      <c r="LF214" s="80"/>
      <c r="LG214" s="80"/>
      <c r="LH214" s="80"/>
      <c r="LI214" s="80"/>
      <c r="LJ214" s="80"/>
      <c r="LK214" s="80"/>
      <c r="LL214" s="80"/>
      <c r="LM214" s="80"/>
      <c r="LN214" s="80"/>
      <c r="LO214" s="80"/>
      <c r="LP214" s="80"/>
      <c r="LQ214" s="80"/>
      <c r="LR214" s="80"/>
      <c r="LS214" s="80"/>
      <c r="LT214" s="80"/>
      <c r="LU214" s="80"/>
      <c r="LV214" s="80"/>
      <c r="LW214" s="80"/>
      <c r="LX214" s="80"/>
      <c r="LY214" s="80"/>
      <c r="LZ214" s="80"/>
      <c r="MA214" s="80"/>
      <c r="MB214" s="80"/>
      <c r="MC214" s="80"/>
      <c r="MD214" s="80"/>
      <c r="ME214" s="80"/>
      <c r="MF214" s="80"/>
      <c r="MG214" s="80"/>
      <c r="MH214" s="80"/>
      <c r="MI214" s="80"/>
      <c r="MJ214" s="80"/>
      <c r="MK214" s="80"/>
      <c r="ML214" s="80"/>
      <c r="MM214" s="80"/>
      <c r="MN214" s="80"/>
      <c r="MO214" s="80"/>
      <c r="MP214" s="80"/>
      <c r="MQ214" s="80"/>
      <c r="MR214" s="80"/>
      <c r="MS214" s="80"/>
      <c r="MT214" s="80"/>
      <c r="MU214" s="80"/>
      <c r="MV214" s="80"/>
      <c r="MW214" s="80"/>
      <c r="MX214" s="80"/>
      <c r="MY214" s="80"/>
      <c r="MZ214" s="80"/>
      <c r="NA214" s="80"/>
      <c r="NB214" s="80"/>
      <c r="NC214" s="80"/>
      <c r="ND214" s="80"/>
      <c r="NE214" s="80"/>
      <c r="NF214" s="80"/>
      <c r="NG214" s="80"/>
      <c r="NH214" s="80"/>
      <c r="NI214" s="80"/>
      <c r="NJ214" s="80"/>
      <c r="NK214" s="80"/>
      <c r="NL214" s="80"/>
      <c r="NM214" s="80"/>
      <c r="NN214" s="80"/>
      <c r="NO214" s="80"/>
      <c r="NP214" s="80"/>
      <c r="NQ214" s="80"/>
      <c r="NR214" s="80"/>
      <c r="NS214" s="80"/>
      <c r="NT214" s="80"/>
      <c r="NU214" s="80"/>
      <c r="NV214" s="80"/>
      <c r="NW214" s="80"/>
      <c r="NX214" s="80"/>
      <c r="NY214" s="80"/>
      <c r="NZ214" s="80"/>
      <c r="OA214" s="80"/>
      <c r="OB214" s="80"/>
      <c r="OC214" s="80"/>
      <c r="OD214" s="80"/>
      <c r="OE214" s="80"/>
      <c r="OF214" s="80"/>
      <c r="OG214" s="80"/>
      <c r="OH214" s="80"/>
      <c r="OI214" s="80"/>
      <c r="OJ214" s="80"/>
      <c r="OK214" s="80"/>
      <c r="OL214" s="80"/>
      <c r="OM214" s="80"/>
      <c r="ON214" s="80"/>
      <c r="OO214" s="80"/>
      <c r="OP214" s="80"/>
      <c r="OQ214" s="80"/>
      <c r="OR214" s="80"/>
      <c r="OS214" s="80"/>
      <c r="OT214" s="80"/>
      <c r="OU214" s="80"/>
      <c r="OV214" s="80"/>
      <c r="OW214" s="80"/>
      <c r="OX214" s="80"/>
      <c r="OY214" s="80"/>
      <c r="OZ214" s="80"/>
      <c r="PA214" s="80"/>
      <c r="PB214" s="80"/>
      <c r="PC214" s="80"/>
      <c r="PD214" s="80"/>
      <c r="PE214" s="80"/>
      <c r="PF214" s="80"/>
      <c r="PG214" s="80"/>
      <c r="PH214" s="80"/>
      <c r="PI214" s="80"/>
      <c r="PJ214" s="80"/>
      <c r="PK214" s="80"/>
      <c r="PL214" s="80"/>
      <c r="PM214" s="80"/>
      <c r="PN214" s="80"/>
      <c r="PO214" s="80"/>
      <c r="PP214" s="80"/>
      <c r="PQ214" s="80"/>
      <c r="PR214" s="80"/>
      <c r="PS214" s="80"/>
      <c r="PT214" s="80"/>
      <c r="PU214" s="80"/>
      <c r="PV214" s="80"/>
      <c r="PW214" s="80"/>
      <c r="PX214" s="80"/>
      <c r="PY214" s="80"/>
      <c r="PZ214" s="80"/>
      <c r="QA214" s="80"/>
      <c r="QB214" s="80"/>
      <c r="QC214" s="80"/>
      <c r="QD214" s="80"/>
      <c r="QE214" s="80"/>
      <c r="QF214" s="80"/>
      <c r="QG214" s="80"/>
      <c r="QH214" s="80"/>
      <c r="QI214" s="80"/>
      <c r="QJ214" s="80"/>
      <c r="QK214" s="80"/>
      <c r="QL214" s="80"/>
      <c r="QM214" s="80"/>
      <c r="QN214" s="80"/>
      <c r="QO214" s="80"/>
      <c r="QP214" s="80"/>
      <c r="QQ214" s="80"/>
      <c r="QR214" s="80"/>
      <c r="QS214" s="80"/>
      <c r="QT214" s="80"/>
      <c r="QU214" s="80"/>
      <c r="QV214" s="80"/>
      <c r="QW214" s="80"/>
      <c r="QX214" s="80"/>
      <c r="QY214" s="80"/>
      <c r="QZ214" s="80"/>
      <c r="RA214" s="80"/>
      <c r="RB214" s="80"/>
      <c r="RC214" s="80"/>
      <c r="RD214" s="80"/>
      <c r="RE214" s="80"/>
      <c r="RF214" s="80"/>
      <c r="RG214" s="80"/>
      <c r="RH214" s="80"/>
      <c r="RI214" s="80"/>
      <c r="RJ214" s="80"/>
      <c r="RK214" s="80"/>
      <c r="RL214" s="80"/>
      <c r="RM214" s="80"/>
      <c r="RN214" s="80"/>
      <c r="RO214" s="80"/>
      <c r="RP214" s="80"/>
      <c r="RQ214" s="80"/>
      <c r="RR214" s="80"/>
      <c r="RS214" s="80"/>
      <c r="RT214" s="80"/>
      <c r="RU214" s="80"/>
      <c r="RV214" s="80"/>
      <c r="RW214" s="80"/>
      <c r="RX214" s="80"/>
      <c r="RY214" s="80"/>
      <c r="RZ214" s="80"/>
      <c r="SA214" s="80"/>
      <c r="SB214" s="80"/>
      <c r="SC214" s="80"/>
      <c r="SD214" s="80"/>
      <c r="SE214" s="80"/>
      <c r="SF214" s="80"/>
      <c r="SG214" s="80"/>
      <c r="SH214" s="80"/>
      <c r="SI214" s="80"/>
      <c r="SJ214" s="80"/>
      <c r="SK214" s="80"/>
      <c r="SL214" s="80"/>
      <c r="SM214" s="80"/>
      <c r="SN214" s="80"/>
      <c r="SO214" s="80"/>
      <c r="SP214" s="80"/>
      <c r="SQ214" s="80"/>
      <c r="SR214" s="80"/>
      <c r="SS214" s="80"/>
      <c r="ST214" s="80"/>
      <c r="SU214" s="80"/>
      <c r="SV214" s="80"/>
      <c r="SW214" s="80"/>
      <c r="SX214" s="80"/>
      <c r="SY214" s="80"/>
      <c r="SZ214" s="80"/>
      <c r="TA214" s="80"/>
      <c r="TB214" s="80"/>
      <c r="TC214" s="80"/>
      <c r="TD214" s="80"/>
      <c r="TE214" s="80"/>
      <c r="TF214" s="80"/>
      <c r="TG214" s="80"/>
      <c r="TH214" s="80"/>
      <c r="TI214" s="80"/>
      <c r="TJ214" s="80"/>
      <c r="TK214" s="80"/>
      <c r="TL214" s="80"/>
      <c r="TM214" s="80"/>
      <c r="TN214" s="80"/>
      <c r="TO214" s="80"/>
      <c r="TP214" s="80"/>
      <c r="TQ214" s="80"/>
      <c r="TR214" s="80"/>
      <c r="TS214" s="80"/>
      <c r="TT214" s="80"/>
      <c r="TU214" s="80"/>
      <c r="TV214" s="80"/>
      <c r="TW214" s="80"/>
      <c r="TX214" s="80"/>
      <c r="TY214" s="80"/>
      <c r="TZ214" s="80"/>
      <c r="UA214" s="80"/>
      <c r="UB214" s="80"/>
      <c r="UC214" s="80"/>
      <c r="UD214" s="80"/>
      <c r="UE214" s="80"/>
      <c r="UF214" s="80"/>
      <c r="UG214" s="80"/>
      <c r="UH214" s="80"/>
      <c r="UI214" s="80"/>
      <c r="UJ214" s="80"/>
      <c r="UK214" s="80"/>
      <c r="UL214" s="80"/>
      <c r="UM214" s="80"/>
      <c r="UN214" s="80"/>
      <c r="UO214" s="80"/>
      <c r="UP214" s="80"/>
      <c r="UQ214" s="80"/>
      <c r="UR214" s="80"/>
      <c r="US214" s="80"/>
      <c r="UT214" s="80"/>
      <c r="UU214" s="80"/>
      <c r="UV214" s="80"/>
      <c r="UW214" s="80"/>
      <c r="UX214" s="80"/>
      <c r="UY214" s="80"/>
      <c r="UZ214" s="80"/>
      <c r="VA214" s="80"/>
      <c r="VB214" s="80"/>
      <c r="VC214" s="80"/>
      <c r="VD214" s="80"/>
      <c r="VE214" s="80"/>
      <c r="VF214" s="80"/>
      <c r="VG214" s="80"/>
      <c r="VH214" s="80"/>
      <c r="VI214" s="80"/>
      <c r="VJ214" s="80"/>
      <c r="VK214" s="80"/>
      <c r="VL214" s="80"/>
      <c r="VM214" s="80"/>
      <c r="VN214" s="80"/>
      <c r="VO214" s="80"/>
      <c r="VP214" s="80"/>
      <c r="VQ214" s="80"/>
      <c r="VR214" s="80"/>
      <c r="VS214" s="80"/>
      <c r="VT214" s="80"/>
      <c r="VU214" s="80"/>
      <c r="VV214" s="80"/>
      <c r="VW214" s="80"/>
      <c r="VX214" s="80"/>
      <c r="VY214" s="80"/>
      <c r="VZ214" s="80"/>
      <c r="WA214" s="80"/>
      <c r="WB214" s="80"/>
      <c r="WC214" s="80"/>
      <c r="WD214" s="80"/>
      <c r="WE214" s="80"/>
      <c r="WF214" s="80"/>
      <c r="WG214" s="80"/>
      <c r="WH214" s="80"/>
      <c r="WI214" s="80"/>
      <c r="WJ214" s="80"/>
      <c r="WK214" s="80"/>
      <c r="WL214" s="80"/>
      <c r="WM214" s="80"/>
      <c r="WN214" s="80"/>
      <c r="WO214" s="80"/>
      <c r="WP214" s="80"/>
      <c r="WQ214" s="80"/>
      <c r="WR214" s="80"/>
      <c r="WS214" s="80"/>
      <c r="WT214" s="80"/>
      <c r="WU214" s="80"/>
      <c r="WV214" s="80"/>
      <c r="WW214" s="80"/>
      <c r="WX214" s="80"/>
      <c r="WY214" s="80"/>
      <c r="WZ214" s="80"/>
      <c r="XA214" s="80"/>
      <c r="XB214" s="80"/>
      <c r="XC214" s="80"/>
      <c r="XD214" s="80"/>
      <c r="XE214" s="80"/>
      <c r="XF214" s="80"/>
      <c r="XG214" s="80"/>
      <c r="XH214" s="80"/>
      <c r="XI214" s="80"/>
      <c r="XJ214" s="80"/>
      <c r="XK214" s="80"/>
      <c r="XL214" s="80"/>
      <c r="XM214" s="80"/>
      <c r="XN214" s="80"/>
      <c r="XO214" s="80"/>
      <c r="XP214" s="80"/>
      <c r="XQ214" s="80"/>
      <c r="XR214" s="80"/>
      <c r="XS214" s="80"/>
      <c r="XT214" s="80"/>
      <c r="XU214" s="80"/>
      <c r="XV214" s="80"/>
      <c r="XW214" s="80"/>
      <c r="XX214" s="80"/>
      <c r="XY214" s="80"/>
      <c r="XZ214" s="80"/>
      <c r="YA214" s="80"/>
      <c r="YB214" s="80"/>
      <c r="YC214" s="80"/>
      <c r="YD214" s="80"/>
      <c r="YE214" s="80"/>
      <c r="YF214" s="80"/>
      <c r="YG214" s="80"/>
      <c r="YH214" s="80"/>
      <c r="YI214" s="80"/>
      <c r="YJ214" s="80"/>
      <c r="YK214" s="80"/>
      <c r="YL214" s="80"/>
      <c r="YM214" s="80"/>
      <c r="YN214" s="80"/>
      <c r="YO214" s="80"/>
      <c r="YP214" s="80"/>
      <c r="YQ214" s="80"/>
      <c r="YR214" s="80"/>
      <c r="YS214" s="80"/>
      <c r="YT214" s="80"/>
      <c r="YU214" s="80"/>
      <c r="YV214" s="80"/>
      <c r="YW214" s="80"/>
      <c r="YX214" s="80"/>
      <c r="YY214" s="80"/>
      <c r="YZ214" s="80"/>
      <c r="ZA214" s="80"/>
      <c r="ZB214" s="80"/>
      <c r="ZC214" s="80"/>
      <c r="ZD214" s="80"/>
      <c r="ZE214" s="80"/>
      <c r="ZF214" s="80"/>
      <c r="ZG214" s="80"/>
      <c r="ZH214" s="80"/>
      <c r="ZI214" s="80"/>
      <c r="ZJ214" s="80"/>
      <c r="ZK214" s="80"/>
      <c r="ZL214" s="80"/>
      <c r="ZM214" s="80"/>
      <c r="ZN214" s="80"/>
      <c r="ZO214" s="80"/>
      <c r="ZP214" s="80"/>
      <c r="ZQ214" s="80"/>
      <c r="ZR214" s="80"/>
      <c r="ZS214" s="80"/>
      <c r="ZT214" s="80"/>
      <c r="ZU214" s="80"/>
      <c r="ZV214" s="80"/>
      <c r="ZW214" s="80"/>
      <c r="ZX214" s="80"/>
      <c r="ZY214" s="80"/>
      <c r="ZZ214" s="80"/>
      <c r="AAA214" s="80"/>
      <c r="AAB214" s="80"/>
      <c r="AAC214" s="80"/>
      <c r="AAD214" s="80"/>
      <c r="AAE214" s="80"/>
      <c r="AAF214" s="80"/>
      <c r="AAG214" s="80"/>
      <c r="AAH214" s="80"/>
      <c r="AAI214" s="80"/>
      <c r="AAJ214" s="80"/>
      <c r="AAK214" s="80"/>
      <c r="AAL214" s="80"/>
      <c r="AAM214" s="80"/>
      <c r="AAN214" s="80"/>
      <c r="AAO214" s="80"/>
      <c r="AAP214" s="80"/>
      <c r="AAQ214" s="80"/>
      <c r="AAR214" s="80"/>
      <c r="AAS214" s="80"/>
      <c r="AAT214" s="80"/>
      <c r="AAU214" s="80"/>
      <c r="AAV214" s="80"/>
      <c r="AAW214" s="80"/>
      <c r="AAX214" s="80"/>
      <c r="AAY214" s="80"/>
      <c r="AAZ214" s="80"/>
      <c r="ABA214" s="80"/>
      <c r="ABB214" s="80"/>
      <c r="ABC214" s="80"/>
      <c r="ABD214" s="80"/>
      <c r="ABE214" s="80"/>
      <c r="ABF214" s="80"/>
      <c r="ABG214" s="80"/>
      <c r="ABH214" s="80"/>
      <c r="ABI214" s="80"/>
      <c r="ABJ214" s="80"/>
      <c r="ABK214" s="80"/>
      <c r="ABL214" s="80"/>
      <c r="ABM214" s="80"/>
      <c r="ABN214" s="80"/>
      <c r="ABO214" s="80"/>
      <c r="ABP214" s="80"/>
      <c r="ABQ214" s="80"/>
      <c r="ABR214" s="80"/>
      <c r="ABS214" s="80"/>
      <c r="ABT214" s="80"/>
      <c r="ABU214" s="80"/>
      <c r="ABV214" s="80"/>
      <c r="ABW214" s="80"/>
      <c r="ABX214" s="80"/>
      <c r="ABY214" s="80"/>
      <c r="ABZ214" s="80"/>
      <c r="ACA214" s="80"/>
      <c r="ACB214" s="80"/>
      <c r="ACC214" s="80"/>
      <c r="ACD214" s="80"/>
      <c r="ACE214" s="80"/>
      <c r="ACF214" s="80"/>
      <c r="ACG214" s="80"/>
      <c r="ACH214" s="80"/>
      <c r="ACI214" s="80"/>
      <c r="ACJ214" s="80"/>
      <c r="ACK214" s="80"/>
      <c r="ACL214" s="80"/>
      <c r="ACM214" s="80"/>
      <c r="ACN214" s="80"/>
      <c r="ACO214" s="80"/>
      <c r="ACP214" s="80"/>
      <c r="ACQ214" s="80"/>
      <c r="ACR214" s="80"/>
      <c r="ACS214" s="80"/>
      <c r="ACT214" s="80"/>
      <c r="ACU214" s="80"/>
      <c r="ACV214" s="80"/>
      <c r="ACW214" s="80"/>
      <c r="ACX214" s="80"/>
      <c r="ACY214" s="80"/>
      <c r="ACZ214" s="80"/>
      <c r="ADA214" s="80"/>
      <c r="ADB214" s="80"/>
      <c r="ADC214" s="80"/>
      <c r="ADD214" s="80"/>
      <c r="ADE214" s="80"/>
      <c r="ADF214" s="80"/>
      <c r="ADG214" s="80"/>
      <c r="ADH214" s="80"/>
      <c r="ADI214" s="80"/>
      <c r="ADJ214" s="80"/>
      <c r="ADK214" s="80"/>
      <c r="ADL214" s="80"/>
      <c r="ADM214" s="80"/>
      <c r="ADN214" s="80"/>
      <c r="ADO214" s="80"/>
      <c r="ADP214" s="80"/>
      <c r="ADQ214" s="80"/>
      <c r="ADR214" s="80"/>
      <c r="ADS214" s="80"/>
      <c r="ADT214" s="80"/>
      <c r="ADU214" s="80"/>
      <c r="ADV214" s="80"/>
      <c r="ADW214" s="80"/>
      <c r="ADX214" s="80"/>
      <c r="ADY214" s="80"/>
      <c r="ADZ214" s="80"/>
      <c r="AEA214" s="80"/>
      <c r="AEB214" s="80"/>
      <c r="AEC214" s="80"/>
      <c r="AED214" s="80"/>
      <c r="AEE214" s="80"/>
      <c r="AEF214" s="80"/>
      <c r="AEG214" s="80"/>
      <c r="AEH214" s="80"/>
      <c r="AEI214" s="80"/>
      <c r="AEJ214" s="80"/>
      <c r="AEK214" s="80"/>
      <c r="AEL214" s="80"/>
      <c r="AEM214" s="80"/>
      <c r="AEN214" s="80"/>
      <c r="AEO214" s="80"/>
      <c r="AEP214" s="80"/>
      <c r="AEQ214" s="80"/>
      <c r="AER214" s="80"/>
      <c r="AES214" s="80"/>
      <c r="AET214" s="80"/>
      <c r="AEU214" s="80"/>
      <c r="AEV214" s="80"/>
      <c r="AEW214" s="80"/>
      <c r="AEX214" s="80"/>
      <c r="AEY214" s="80"/>
      <c r="AEZ214" s="80"/>
      <c r="AFA214" s="80"/>
      <c r="AFB214" s="80"/>
      <c r="AFC214" s="80"/>
      <c r="AFD214" s="80"/>
      <c r="AFE214" s="80"/>
      <c r="AFF214" s="80"/>
      <c r="AFG214" s="80"/>
      <c r="AFH214" s="80"/>
      <c r="AFI214" s="80"/>
      <c r="AFJ214" s="80"/>
      <c r="AFK214" s="80"/>
      <c r="AFL214" s="80"/>
      <c r="AFM214" s="80"/>
      <c r="AFN214" s="80"/>
      <c r="AFO214" s="80"/>
      <c r="AFP214" s="80"/>
      <c r="AFQ214" s="80"/>
      <c r="AFR214" s="80"/>
      <c r="AFS214" s="80"/>
      <c r="AFT214" s="80"/>
      <c r="AFU214" s="80"/>
      <c r="AFV214" s="80"/>
      <c r="AFW214" s="80"/>
      <c r="AFX214" s="80"/>
      <c r="AFY214" s="80"/>
      <c r="AFZ214" s="80"/>
      <c r="AGA214" s="80"/>
      <c r="AGB214" s="80"/>
      <c r="AGC214" s="80"/>
      <c r="AGD214" s="80"/>
      <c r="AGE214" s="80"/>
      <c r="AGF214" s="80"/>
      <c r="AGG214" s="80"/>
      <c r="AGH214" s="80"/>
      <c r="AGI214" s="80"/>
      <c r="AGJ214" s="80"/>
      <c r="AGK214" s="80"/>
      <c r="AGL214" s="80"/>
      <c r="AGM214" s="80"/>
      <c r="AGN214" s="80"/>
      <c r="AGO214" s="80"/>
      <c r="AGP214" s="80"/>
      <c r="AGQ214" s="80"/>
      <c r="AGR214" s="80"/>
      <c r="AGS214" s="80"/>
      <c r="AGT214" s="80"/>
      <c r="AGU214" s="80"/>
      <c r="AGV214" s="80"/>
      <c r="AGW214" s="80"/>
      <c r="AGX214" s="80"/>
      <c r="AGY214" s="80"/>
      <c r="AGZ214" s="80"/>
      <c r="AHA214" s="80"/>
      <c r="AHB214" s="80"/>
      <c r="AHC214" s="80"/>
      <c r="AHD214" s="80"/>
      <c r="AHE214" s="80"/>
      <c r="AHF214" s="80"/>
      <c r="AHG214" s="80"/>
      <c r="AHH214" s="80"/>
      <c r="AHI214" s="80"/>
      <c r="AHJ214" s="80"/>
      <c r="AHK214" s="80"/>
      <c r="AHL214" s="80"/>
      <c r="AHM214" s="80"/>
      <c r="AHN214" s="80"/>
      <c r="AHO214" s="80"/>
      <c r="AHP214" s="80"/>
      <c r="AHQ214" s="80"/>
      <c r="AHR214" s="80"/>
      <c r="AHS214" s="80"/>
      <c r="AHT214" s="80"/>
      <c r="AHU214" s="80"/>
      <c r="AHV214" s="80"/>
      <c r="AHW214" s="80"/>
      <c r="AHX214" s="80"/>
      <c r="AHY214" s="80"/>
      <c r="AHZ214" s="80"/>
      <c r="AIA214" s="80"/>
      <c r="AIB214" s="80"/>
      <c r="AIC214" s="80"/>
      <c r="AID214" s="80"/>
      <c r="AIE214" s="80"/>
      <c r="AIF214" s="80"/>
      <c r="AIG214" s="80"/>
      <c r="AIH214" s="80"/>
      <c r="AII214" s="80"/>
      <c r="AIJ214" s="80"/>
      <c r="AIK214" s="80"/>
      <c r="AIL214" s="80"/>
      <c r="AIM214" s="80"/>
      <c r="AIN214" s="80"/>
      <c r="AIO214" s="80"/>
      <c r="AIP214" s="80"/>
      <c r="AIQ214" s="80"/>
      <c r="AIR214" s="80"/>
      <c r="AIS214" s="80"/>
      <c r="AIT214" s="80"/>
      <c r="AIU214" s="80"/>
      <c r="AIV214" s="80"/>
      <c r="AIW214" s="80"/>
      <c r="AIX214" s="80"/>
      <c r="AIY214" s="80"/>
      <c r="AIZ214" s="80"/>
      <c r="AJA214" s="80"/>
      <c r="AJB214" s="80"/>
      <c r="AJC214" s="80"/>
      <c r="AJD214" s="80"/>
      <c r="AJE214" s="80"/>
      <c r="AJF214" s="80"/>
      <c r="AJG214" s="80"/>
      <c r="AJH214" s="80"/>
      <c r="AJI214" s="80"/>
      <c r="AJJ214" s="80"/>
      <c r="AJK214" s="80"/>
      <c r="AJL214" s="80"/>
      <c r="AJM214" s="80"/>
      <c r="AJN214" s="80"/>
      <c r="AJO214" s="80"/>
      <c r="AJP214" s="80"/>
      <c r="AJQ214" s="80"/>
      <c r="AJR214" s="80"/>
      <c r="AJS214" s="80"/>
      <c r="AJT214" s="80"/>
      <c r="AJU214" s="80"/>
      <c r="AJV214" s="80"/>
      <c r="AJW214" s="80"/>
      <c r="AJX214" s="80"/>
      <c r="AJY214" s="80"/>
      <c r="AJZ214" s="80"/>
      <c r="AKA214" s="80"/>
      <c r="AKB214" s="80"/>
      <c r="AKC214" s="80"/>
      <c r="AKD214" s="80"/>
      <c r="AKE214" s="80"/>
      <c r="AKF214" s="80"/>
      <c r="AKG214" s="80"/>
      <c r="AKH214" s="80"/>
      <c r="AKI214" s="80"/>
      <c r="AKJ214" s="80"/>
      <c r="AKK214" s="80"/>
      <c r="AKL214" s="80"/>
      <c r="AKM214" s="80"/>
      <c r="AKN214" s="80"/>
      <c r="AKO214" s="80"/>
      <c r="AKP214" s="80"/>
      <c r="AKQ214" s="80"/>
      <c r="AKR214" s="80"/>
      <c r="AKS214" s="80"/>
      <c r="AKT214" s="80"/>
      <c r="AKU214" s="80"/>
      <c r="AKV214" s="80"/>
      <c r="AKW214" s="80"/>
      <c r="AKX214" s="80"/>
      <c r="AKY214" s="80"/>
      <c r="AKZ214" s="80"/>
      <c r="ALA214" s="80"/>
      <c r="ALB214" s="80"/>
      <c r="ALC214" s="80"/>
      <c r="ALD214" s="80"/>
      <c r="ALE214" s="80"/>
      <c r="ALF214" s="80"/>
      <c r="ALG214" s="80"/>
      <c r="ALH214" s="80"/>
      <c r="ALI214" s="80"/>
      <c r="ALJ214" s="80"/>
      <c r="ALK214" s="80"/>
      <c r="ALL214" s="80"/>
      <c r="ALM214" s="80"/>
      <c r="ALN214" s="80"/>
      <c r="ALO214" s="80"/>
      <c r="ALP214" s="80"/>
      <c r="ALQ214" s="80"/>
      <c r="ALR214" s="80"/>
      <c r="ALS214" s="80"/>
      <c r="ALT214" s="80"/>
      <c r="ALU214" s="80"/>
      <c r="ALV214" s="80"/>
      <c r="ALW214" s="80"/>
      <c r="ALX214" s="80"/>
      <c r="ALY214" s="80"/>
      <c r="ALZ214" s="80"/>
      <c r="AMA214" s="80"/>
      <c r="AMB214" s="80"/>
      <c r="AMC214" s="80"/>
      <c r="AMD214" s="80"/>
      <c r="AME214" s="80"/>
      <c r="AMF214" s="80"/>
      <c r="AMG214" s="80"/>
      <c r="AMH214" s="80"/>
      <c r="AMI214" s="80"/>
      <c r="AMJ214" s="80"/>
      <c r="AMK214" s="80"/>
    </row>
    <row r="215" spans="1:1025" s="107" customFormat="1" ht="37.5" x14ac:dyDescent="0.3">
      <c r="A215" s="134"/>
      <c r="B215" s="4"/>
      <c r="C215" s="75"/>
      <c r="D215" s="75"/>
      <c r="E215" s="76"/>
      <c r="F215" s="76"/>
      <c r="G215" s="75"/>
      <c r="H215" s="75"/>
      <c r="I215" s="77"/>
      <c r="J215" s="77"/>
      <c r="K215" s="78" t="s">
        <v>378</v>
      </c>
      <c r="L215" s="72">
        <f>I213*O215</f>
        <v>69830.399999999994</v>
      </c>
      <c r="M215" s="72">
        <f>I213*P215</f>
        <v>26611.199999999997</v>
      </c>
      <c r="N215" s="72">
        <f t="shared" si="15"/>
        <v>96441.599999999991</v>
      </c>
      <c r="O215" s="72">
        <v>36.369999999999997</v>
      </c>
      <c r="P215" s="72">
        <v>13.86</v>
      </c>
      <c r="Q215" s="79">
        <v>2018</v>
      </c>
      <c r="R215" s="79">
        <v>2019</v>
      </c>
      <c r="S215" s="162" t="s">
        <v>37</v>
      </c>
      <c r="T215" s="162" t="s">
        <v>265</v>
      </c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0"/>
      <c r="EP215" s="80"/>
      <c r="EQ215" s="80"/>
      <c r="ER215" s="80"/>
      <c r="ES215" s="80"/>
      <c r="ET215" s="80"/>
      <c r="EU215" s="80"/>
      <c r="EV215" s="80"/>
      <c r="EW215" s="80"/>
      <c r="EX215" s="80"/>
      <c r="EY215" s="80"/>
      <c r="EZ215" s="80"/>
      <c r="FA215" s="80"/>
      <c r="FB215" s="80"/>
      <c r="FC215" s="80"/>
      <c r="FD215" s="80"/>
      <c r="FE215" s="80"/>
      <c r="FF215" s="80"/>
      <c r="FG215" s="80"/>
      <c r="FH215" s="80"/>
      <c r="FI215" s="80"/>
      <c r="FJ215" s="80"/>
      <c r="FK215" s="80"/>
      <c r="FL215" s="80"/>
      <c r="FM215" s="80"/>
      <c r="FN215" s="80"/>
      <c r="FO215" s="80"/>
      <c r="FP215" s="80"/>
      <c r="FQ215" s="80"/>
      <c r="FR215" s="80"/>
      <c r="FS215" s="80"/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 s="80"/>
      <c r="GJ215" s="80"/>
      <c r="GK215" s="80"/>
      <c r="GL215" s="80"/>
      <c r="GM215" s="80"/>
      <c r="GN215" s="80"/>
      <c r="GO215" s="80"/>
      <c r="GP215" s="80"/>
      <c r="GQ215" s="80"/>
      <c r="GR215" s="80"/>
      <c r="GS215" s="80"/>
      <c r="GT215" s="80"/>
      <c r="GU215" s="80"/>
      <c r="GV215" s="80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/>
      <c r="JS215" s="80"/>
      <c r="JT215" s="80"/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 s="80"/>
      <c r="KI215" s="80"/>
      <c r="KJ215" s="80"/>
      <c r="KK215" s="80"/>
      <c r="KL215" s="80"/>
      <c r="KM215" s="80"/>
      <c r="KN215" s="80"/>
      <c r="KO215" s="80"/>
      <c r="KP215" s="80"/>
      <c r="KQ215" s="80"/>
      <c r="KR215" s="80"/>
      <c r="KS215" s="80"/>
      <c r="KT215" s="80"/>
      <c r="KU215" s="80"/>
      <c r="KV215" s="80"/>
      <c r="KW215" s="80"/>
      <c r="KX215" s="80"/>
      <c r="KY215" s="80"/>
      <c r="KZ215" s="80"/>
      <c r="LA215" s="80"/>
      <c r="LB215" s="80"/>
      <c r="LC215" s="80"/>
      <c r="LD215" s="80"/>
      <c r="LE215" s="80"/>
      <c r="LF215" s="80"/>
      <c r="LG215" s="80"/>
      <c r="LH215" s="80"/>
      <c r="LI215" s="80"/>
      <c r="LJ215" s="80"/>
      <c r="LK215" s="80"/>
      <c r="LL215" s="80"/>
      <c r="LM215" s="80"/>
      <c r="LN215" s="80"/>
      <c r="LO215" s="80"/>
      <c r="LP215" s="80"/>
      <c r="LQ215" s="80"/>
      <c r="LR215" s="80"/>
      <c r="LS215" s="80"/>
      <c r="LT215" s="80"/>
      <c r="LU215" s="80"/>
      <c r="LV215" s="80"/>
      <c r="LW215" s="80"/>
      <c r="LX215" s="80"/>
      <c r="LY215" s="80"/>
      <c r="LZ215" s="80"/>
      <c r="MA215" s="80"/>
      <c r="MB215" s="80"/>
      <c r="MC215" s="80"/>
      <c r="MD215" s="80"/>
      <c r="ME215" s="80"/>
      <c r="MF215" s="80"/>
      <c r="MG215" s="80"/>
      <c r="MH215" s="80"/>
      <c r="MI215" s="80"/>
      <c r="MJ215" s="80"/>
      <c r="MK215" s="80"/>
      <c r="ML215" s="80"/>
      <c r="MM215" s="80"/>
      <c r="MN215" s="80"/>
      <c r="MO215" s="80"/>
      <c r="MP215" s="80"/>
      <c r="MQ215" s="80"/>
      <c r="MR215" s="80"/>
      <c r="MS215" s="80"/>
      <c r="MT215" s="80"/>
      <c r="MU215" s="80"/>
      <c r="MV215" s="80"/>
      <c r="MW215" s="80"/>
      <c r="MX215" s="80"/>
      <c r="MY215" s="80"/>
      <c r="MZ215" s="80"/>
      <c r="NA215" s="80"/>
      <c r="NB215" s="80"/>
      <c r="NC215" s="80"/>
      <c r="ND215" s="80"/>
      <c r="NE215" s="80"/>
      <c r="NF215" s="80"/>
      <c r="NG215" s="80"/>
      <c r="NH215" s="80"/>
      <c r="NI215" s="80"/>
      <c r="NJ215" s="80"/>
      <c r="NK215" s="80"/>
      <c r="NL215" s="80"/>
      <c r="NM215" s="80"/>
      <c r="NN215" s="80"/>
      <c r="NO215" s="80"/>
      <c r="NP215" s="80"/>
      <c r="NQ215" s="80"/>
      <c r="NR215" s="80"/>
      <c r="NS215" s="80"/>
      <c r="NT215" s="80"/>
      <c r="NU215" s="80"/>
      <c r="NV215" s="80"/>
      <c r="NW215" s="80"/>
      <c r="NX215" s="80"/>
      <c r="NY215" s="80"/>
      <c r="NZ215" s="80"/>
      <c r="OA215" s="80"/>
      <c r="OB215" s="80"/>
      <c r="OC215" s="80"/>
      <c r="OD215" s="80"/>
      <c r="OE215" s="80"/>
      <c r="OF215" s="80"/>
      <c r="OG215" s="80"/>
      <c r="OH215" s="80"/>
      <c r="OI215" s="80"/>
      <c r="OJ215" s="80"/>
      <c r="OK215" s="80"/>
      <c r="OL215" s="80"/>
      <c r="OM215" s="80"/>
      <c r="ON215" s="80"/>
      <c r="OO215" s="80"/>
      <c r="OP215" s="80"/>
      <c r="OQ215" s="80"/>
      <c r="OR215" s="80"/>
      <c r="OS215" s="80"/>
      <c r="OT215" s="80"/>
      <c r="OU215" s="80"/>
      <c r="OV215" s="80"/>
      <c r="OW215" s="80"/>
      <c r="OX215" s="80"/>
      <c r="OY215" s="80"/>
      <c r="OZ215" s="80"/>
      <c r="PA215" s="80"/>
      <c r="PB215" s="80"/>
      <c r="PC215" s="80"/>
      <c r="PD215" s="80"/>
      <c r="PE215" s="80"/>
      <c r="PF215" s="80"/>
      <c r="PG215" s="80"/>
      <c r="PH215" s="80"/>
      <c r="PI215" s="80"/>
      <c r="PJ215" s="80"/>
      <c r="PK215" s="80"/>
      <c r="PL215" s="80"/>
      <c r="PM215" s="80"/>
      <c r="PN215" s="80"/>
      <c r="PO215" s="80"/>
      <c r="PP215" s="80"/>
      <c r="PQ215" s="80"/>
      <c r="PR215" s="80"/>
      <c r="PS215" s="80"/>
      <c r="PT215" s="80"/>
      <c r="PU215" s="80"/>
      <c r="PV215" s="80"/>
      <c r="PW215" s="80"/>
      <c r="PX215" s="80"/>
      <c r="PY215" s="80"/>
      <c r="PZ215" s="80"/>
      <c r="QA215" s="80"/>
      <c r="QB215" s="80"/>
      <c r="QC215" s="80"/>
      <c r="QD215" s="80"/>
      <c r="QE215" s="80"/>
      <c r="QF215" s="80"/>
      <c r="QG215" s="80"/>
      <c r="QH215" s="80"/>
      <c r="QI215" s="80"/>
      <c r="QJ215" s="80"/>
      <c r="QK215" s="80"/>
      <c r="QL215" s="80"/>
      <c r="QM215" s="80"/>
      <c r="QN215" s="80"/>
      <c r="QO215" s="80"/>
      <c r="QP215" s="80"/>
      <c r="QQ215" s="80"/>
      <c r="QR215" s="80"/>
      <c r="QS215" s="80"/>
      <c r="QT215" s="80"/>
      <c r="QU215" s="80"/>
      <c r="QV215" s="80"/>
      <c r="QW215" s="80"/>
      <c r="QX215" s="80"/>
      <c r="QY215" s="80"/>
      <c r="QZ215" s="80"/>
      <c r="RA215" s="80"/>
      <c r="RB215" s="80"/>
      <c r="RC215" s="80"/>
      <c r="RD215" s="80"/>
      <c r="RE215" s="80"/>
      <c r="RF215" s="80"/>
      <c r="RG215" s="80"/>
      <c r="RH215" s="80"/>
      <c r="RI215" s="80"/>
      <c r="RJ215" s="80"/>
      <c r="RK215" s="80"/>
      <c r="RL215" s="80"/>
      <c r="RM215" s="80"/>
      <c r="RN215" s="80"/>
      <c r="RO215" s="80"/>
      <c r="RP215" s="80"/>
      <c r="RQ215" s="80"/>
      <c r="RR215" s="80"/>
      <c r="RS215" s="80"/>
      <c r="RT215" s="80"/>
      <c r="RU215" s="80"/>
      <c r="RV215" s="80"/>
      <c r="RW215" s="80"/>
      <c r="RX215" s="80"/>
      <c r="RY215" s="80"/>
      <c r="RZ215" s="80"/>
      <c r="SA215" s="80"/>
      <c r="SB215" s="80"/>
      <c r="SC215" s="80"/>
      <c r="SD215" s="80"/>
      <c r="SE215" s="80"/>
      <c r="SF215" s="80"/>
      <c r="SG215" s="80"/>
      <c r="SH215" s="80"/>
      <c r="SI215" s="80"/>
      <c r="SJ215" s="80"/>
      <c r="SK215" s="80"/>
      <c r="SL215" s="80"/>
      <c r="SM215" s="80"/>
      <c r="SN215" s="80"/>
      <c r="SO215" s="80"/>
      <c r="SP215" s="80"/>
      <c r="SQ215" s="80"/>
      <c r="SR215" s="80"/>
      <c r="SS215" s="80"/>
      <c r="ST215" s="80"/>
      <c r="SU215" s="80"/>
      <c r="SV215" s="80"/>
      <c r="SW215" s="80"/>
      <c r="SX215" s="80"/>
      <c r="SY215" s="80"/>
      <c r="SZ215" s="80"/>
      <c r="TA215" s="80"/>
      <c r="TB215" s="80"/>
      <c r="TC215" s="80"/>
      <c r="TD215" s="80"/>
      <c r="TE215" s="80"/>
      <c r="TF215" s="80"/>
      <c r="TG215" s="80"/>
      <c r="TH215" s="80"/>
      <c r="TI215" s="80"/>
      <c r="TJ215" s="80"/>
      <c r="TK215" s="80"/>
      <c r="TL215" s="80"/>
      <c r="TM215" s="80"/>
      <c r="TN215" s="80"/>
      <c r="TO215" s="80"/>
      <c r="TP215" s="80"/>
      <c r="TQ215" s="80"/>
      <c r="TR215" s="80"/>
      <c r="TS215" s="80"/>
      <c r="TT215" s="80"/>
      <c r="TU215" s="80"/>
      <c r="TV215" s="80"/>
      <c r="TW215" s="80"/>
      <c r="TX215" s="80"/>
      <c r="TY215" s="80"/>
      <c r="TZ215" s="80"/>
      <c r="UA215" s="80"/>
      <c r="UB215" s="80"/>
      <c r="UC215" s="80"/>
      <c r="UD215" s="80"/>
      <c r="UE215" s="80"/>
      <c r="UF215" s="80"/>
      <c r="UG215" s="80"/>
      <c r="UH215" s="80"/>
      <c r="UI215" s="80"/>
      <c r="UJ215" s="80"/>
      <c r="UK215" s="80"/>
      <c r="UL215" s="80"/>
      <c r="UM215" s="80"/>
      <c r="UN215" s="80"/>
      <c r="UO215" s="80"/>
      <c r="UP215" s="80"/>
      <c r="UQ215" s="80"/>
      <c r="UR215" s="80"/>
      <c r="US215" s="80"/>
      <c r="UT215" s="80"/>
      <c r="UU215" s="80"/>
      <c r="UV215" s="80"/>
      <c r="UW215" s="80"/>
      <c r="UX215" s="80"/>
      <c r="UY215" s="80"/>
      <c r="UZ215" s="80"/>
      <c r="VA215" s="80"/>
      <c r="VB215" s="80"/>
      <c r="VC215" s="80"/>
      <c r="VD215" s="80"/>
      <c r="VE215" s="80"/>
      <c r="VF215" s="80"/>
      <c r="VG215" s="80"/>
      <c r="VH215" s="80"/>
      <c r="VI215" s="80"/>
      <c r="VJ215" s="80"/>
      <c r="VK215" s="80"/>
      <c r="VL215" s="80"/>
      <c r="VM215" s="80"/>
      <c r="VN215" s="80"/>
      <c r="VO215" s="80"/>
      <c r="VP215" s="80"/>
      <c r="VQ215" s="80"/>
      <c r="VR215" s="80"/>
      <c r="VS215" s="80"/>
      <c r="VT215" s="80"/>
      <c r="VU215" s="80"/>
      <c r="VV215" s="80"/>
      <c r="VW215" s="80"/>
      <c r="VX215" s="80"/>
      <c r="VY215" s="80"/>
      <c r="VZ215" s="80"/>
      <c r="WA215" s="80"/>
      <c r="WB215" s="80"/>
      <c r="WC215" s="80"/>
      <c r="WD215" s="80"/>
      <c r="WE215" s="80"/>
      <c r="WF215" s="80"/>
      <c r="WG215" s="80"/>
      <c r="WH215" s="80"/>
      <c r="WI215" s="80"/>
      <c r="WJ215" s="80"/>
      <c r="WK215" s="80"/>
      <c r="WL215" s="80"/>
      <c r="WM215" s="80"/>
      <c r="WN215" s="80"/>
      <c r="WO215" s="80"/>
      <c r="WP215" s="80"/>
      <c r="WQ215" s="80"/>
      <c r="WR215" s="80"/>
      <c r="WS215" s="80"/>
      <c r="WT215" s="80"/>
      <c r="WU215" s="80"/>
      <c r="WV215" s="80"/>
      <c r="WW215" s="80"/>
      <c r="WX215" s="80"/>
      <c r="WY215" s="80"/>
      <c r="WZ215" s="80"/>
      <c r="XA215" s="80"/>
      <c r="XB215" s="80"/>
      <c r="XC215" s="80"/>
      <c r="XD215" s="80"/>
      <c r="XE215" s="80"/>
      <c r="XF215" s="80"/>
      <c r="XG215" s="80"/>
      <c r="XH215" s="80"/>
      <c r="XI215" s="80"/>
      <c r="XJ215" s="80"/>
      <c r="XK215" s="80"/>
      <c r="XL215" s="80"/>
      <c r="XM215" s="80"/>
      <c r="XN215" s="80"/>
      <c r="XO215" s="80"/>
      <c r="XP215" s="80"/>
      <c r="XQ215" s="80"/>
      <c r="XR215" s="80"/>
      <c r="XS215" s="80"/>
      <c r="XT215" s="80"/>
      <c r="XU215" s="80"/>
      <c r="XV215" s="80"/>
      <c r="XW215" s="80"/>
      <c r="XX215" s="80"/>
      <c r="XY215" s="80"/>
      <c r="XZ215" s="80"/>
      <c r="YA215" s="80"/>
      <c r="YB215" s="80"/>
      <c r="YC215" s="80"/>
      <c r="YD215" s="80"/>
      <c r="YE215" s="80"/>
      <c r="YF215" s="80"/>
      <c r="YG215" s="80"/>
      <c r="YH215" s="80"/>
      <c r="YI215" s="80"/>
      <c r="YJ215" s="80"/>
      <c r="YK215" s="80"/>
      <c r="YL215" s="80"/>
      <c r="YM215" s="80"/>
      <c r="YN215" s="80"/>
      <c r="YO215" s="80"/>
      <c r="YP215" s="80"/>
      <c r="YQ215" s="80"/>
      <c r="YR215" s="80"/>
      <c r="YS215" s="80"/>
      <c r="YT215" s="80"/>
      <c r="YU215" s="80"/>
      <c r="YV215" s="80"/>
      <c r="YW215" s="80"/>
      <c r="YX215" s="80"/>
      <c r="YY215" s="80"/>
      <c r="YZ215" s="80"/>
      <c r="ZA215" s="80"/>
      <c r="ZB215" s="80"/>
      <c r="ZC215" s="80"/>
      <c r="ZD215" s="80"/>
      <c r="ZE215" s="80"/>
      <c r="ZF215" s="80"/>
      <c r="ZG215" s="80"/>
      <c r="ZH215" s="80"/>
      <c r="ZI215" s="80"/>
      <c r="ZJ215" s="80"/>
      <c r="ZK215" s="80"/>
      <c r="ZL215" s="80"/>
      <c r="ZM215" s="80"/>
      <c r="ZN215" s="80"/>
      <c r="ZO215" s="80"/>
      <c r="ZP215" s="80"/>
      <c r="ZQ215" s="80"/>
      <c r="ZR215" s="80"/>
      <c r="ZS215" s="80"/>
      <c r="ZT215" s="80"/>
      <c r="ZU215" s="80"/>
      <c r="ZV215" s="80"/>
      <c r="ZW215" s="80"/>
      <c r="ZX215" s="80"/>
      <c r="ZY215" s="80"/>
      <c r="ZZ215" s="80"/>
      <c r="AAA215" s="80"/>
      <c r="AAB215" s="80"/>
      <c r="AAC215" s="80"/>
      <c r="AAD215" s="80"/>
      <c r="AAE215" s="80"/>
      <c r="AAF215" s="80"/>
      <c r="AAG215" s="80"/>
      <c r="AAH215" s="80"/>
      <c r="AAI215" s="80"/>
      <c r="AAJ215" s="80"/>
      <c r="AAK215" s="80"/>
      <c r="AAL215" s="80"/>
      <c r="AAM215" s="80"/>
      <c r="AAN215" s="80"/>
      <c r="AAO215" s="80"/>
      <c r="AAP215" s="80"/>
      <c r="AAQ215" s="80"/>
      <c r="AAR215" s="80"/>
      <c r="AAS215" s="80"/>
      <c r="AAT215" s="80"/>
      <c r="AAU215" s="80"/>
      <c r="AAV215" s="80"/>
      <c r="AAW215" s="80"/>
      <c r="AAX215" s="80"/>
      <c r="AAY215" s="80"/>
      <c r="AAZ215" s="80"/>
      <c r="ABA215" s="80"/>
      <c r="ABB215" s="80"/>
      <c r="ABC215" s="80"/>
      <c r="ABD215" s="80"/>
      <c r="ABE215" s="80"/>
      <c r="ABF215" s="80"/>
      <c r="ABG215" s="80"/>
      <c r="ABH215" s="80"/>
      <c r="ABI215" s="80"/>
      <c r="ABJ215" s="80"/>
      <c r="ABK215" s="80"/>
      <c r="ABL215" s="80"/>
      <c r="ABM215" s="80"/>
      <c r="ABN215" s="80"/>
      <c r="ABO215" s="80"/>
      <c r="ABP215" s="80"/>
      <c r="ABQ215" s="80"/>
      <c r="ABR215" s="80"/>
      <c r="ABS215" s="80"/>
      <c r="ABT215" s="80"/>
      <c r="ABU215" s="80"/>
      <c r="ABV215" s="80"/>
      <c r="ABW215" s="80"/>
      <c r="ABX215" s="80"/>
      <c r="ABY215" s="80"/>
      <c r="ABZ215" s="80"/>
      <c r="ACA215" s="80"/>
      <c r="ACB215" s="80"/>
      <c r="ACC215" s="80"/>
      <c r="ACD215" s="80"/>
      <c r="ACE215" s="80"/>
      <c r="ACF215" s="80"/>
      <c r="ACG215" s="80"/>
      <c r="ACH215" s="80"/>
      <c r="ACI215" s="80"/>
      <c r="ACJ215" s="80"/>
      <c r="ACK215" s="80"/>
      <c r="ACL215" s="80"/>
      <c r="ACM215" s="80"/>
      <c r="ACN215" s="80"/>
      <c r="ACO215" s="80"/>
      <c r="ACP215" s="80"/>
      <c r="ACQ215" s="80"/>
      <c r="ACR215" s="80"/>
      <c r="ACS215" s="80"/>
      <c r="ACT215" s="80"/>
      <c r="ACU215" s="80"/>
      <c r="ACV215" s="80"/>
      <c r="ACW215" s="80"/>
      <c r="ACX215" s="80"/>
      <c r="ACY215" s="80"/>
      <c r="ACZ215" s="80"/>
      <c r="ADA215" s="80"/>
      <c r="ADB215" s="80"/>
      <c r="ADC215" s="80"/>
      <c r="ADD215" s="80"/>
      <c r="ADE215" s="80"/>
      <c r="ADF215" s="80"/>
      <c r="ADG215" s="80"/>
      <c r="ADH215" s="80"/>
      <c r="ADI215" s="80"/>
      <c r="ADJ215" s="80"/>
      <c r="ADK215" s="80"/>
      <c r="ADL215" s="80"/>
      <c r="ADM215" s="80"/>
      <c r="ADN215" s="80"/>
      <c r="ADO215" s="80"/>
      <c r="ADP215" s="80"/>
      <c r="ADQ215" s="80"/>
      <c r="ADR215" s="80"/>
      <c r="ADS215" s="80"/>
      <c r="ADT215" s="80"/>
      <c r="ADU215" s="80"/>
      <c r="ADV215" s="80"/>
      <c r="ADW215" s="80"/>
      <c r="ADX215" s="80"/>
      <c r="ADY215" s="80"/>
      <c r="ADZ215" s="80"/>
      <c r="AEA215" s="80"/>
      <c r="AEB215" s="80"/>
      <c r="AEC215" s="80"/>
      <c r="AED215" s="80"/>
      <c r="AEE215" s="80"/>
      <c r="AEF215" s="80"/>
      <c r="AEG215" s="80"/>
      <c r="AEH215" s="80"/>
      <c r="AEI215" s="80"/>
      <c r="AEJ215" s="80"/>
      <c r="AEK215" s="80"/>
      <c r="AEL215" s="80"/>
      <c r="AEM215" s="80"/>
      <c r="AEN215" s="80"/>
      <c r="AEO215" s="80"/>
      <c r="AEP215" s="80"/>
      <c r="AEQ215" s="80"/>
      <c r="AER215" s="80"/>
      <c r="AES215" s="80"/>
      <c r="AET215" s="80"/>
      <c r="AEU215" s="80"/>
      <c r="AEV215" s="80"/>
      <c r="AEW215" s="80"/>
      <c r="AEX215" s="80"/>
      <c r="AEY215" s="80"/>
      <c r="AEZ215" s="80"/>
      <c r="AFA215" s="80"/>
      <c r="AFB215" s="80"/>
      <c r="AFC215" s="80"/>
      <c r="AFD215" s="80"/>
      <c r="AFE215" s="80"/>
      <c r="AFF215" s="80"/>
      <c r="AFG215" s="80"/>
      <c r="AFH215" s="80"/>
      <c r="AFI215" s="80"/>
      <c r="AFJ215" s="80"/>
      <c r="AFK215" s="80"/>
      <c r="AFL215" s="80"/>
      <c r="AFM215" s="80"/>
      <c r="AFN215" s="80"/>
      <c r="AFO215" s="80"/>
      <c r="AFP215" s="80"/>
      <c r="AFQ215" s="80"/>
      <c r="AFR215" s="80"/>
      <c r="AFS215" s="80"/>
      <c r="AFT215" s="80"/>
      <c r="AFU215" s="80"/>
      <c r="AFV215" s="80"/>
      <c r="AFW215" s="80"/>
      <c r="AFX215" s="80"/>
      <c r="AFY215" s="80"/>
      <c r="AFZ215" s="80"/>
      <c r="AGA215" s="80"/>
      <c r="AGB215" s="80"/>
      <c r="AGC215" s="80"/>
      <c r="AGD215" s="80"/>
      <c r="AGE215" s="80"/>
      <c r="AGF215" s="80"/>
      <c r="AGG215" s="80"/>
      <c r="AGH215" s="80"/>
      <c r="AGI215" s="80"/>
      <c r="AGJ215" s="80"/>
      <c r="AGK215" s="80"/>
      <c r="AGL215" s="80"/>
      <c r="AGM215" s="80"/>
      <c r="AGN215" s="80"/>
      <c r="AGO215" s="80"/>
      <c r="AGP215" s="80"/>
      <c r="AGQ215" s="80"/>
      <c r="AGR215" s="80"/>
      <c r="AGS215" s="80"/>
      <c r="AGT215" s="80"/>
      <c r="AGU215" s="80"/>
      <c r="AGV215" s="80"/>
      <c r="AGW215" s="80"/>
      <c r="AGX215" s="80"/>
      <c r="AGY215" s="80"/>
      <c r="AGZ215" s="80"/>
      <c r="AHA215" s="80"/>
      <c r="AHB215" s="80"/>
      <c r="AHC215" s="80"/>
      <c r="AHD215" s="80"/>
      <c r="AHE215" s="80"/>
      <c r="AHF215" s="80"/>
      <c r="AHG215" s="80"/>
      <c r="AHH215" s="80"/>
      <c r="AHI215" s="80"/>
      <c r="AHJ215" s="80"/>
      <c r="AHK215" s="80"/>
      <c r="AHL215" s="80"/>
      <c r="AHM215" s="80"/>
      <c r="AHN215" s="80"/>
      <c r="AHO215" s="80"/>
      <c r="AHP215" s="80"/>
      <c r="AHQ215" s="80"/>
      <c r="AHR215" s="80"/>
      <c r="AHS215" s="80"/>
      <c r="AHT215" s="80"/>
      <c r="AHU215" s="80"/>
      <c r="AHV215" s="80"/>
      <c r="AHW215" s="80"/>
      <c r="AHX215" s="80"/>
      <c r="AHY215" s="80"/>
      <c r="AHZ215" s="80"/>
      <c r="AIA215" s="80"/>
      <c r="AIB215" s="80"/>
      <c r="AIC215" s="80"/>
      <c r="AID215" s="80"/>
      <c r="AIE215" s="80"/>
      <c r="AIF215" s="80"/>
      <c r="AIG215" s="80"/>
      <c r="AIH215" s="80"/>
      <c r="AII215" s="80"/>
      <c r="AIJ215" s="80"/>
      <c r="AIK215" s="80"/>
      <c r="AIL215" s="80"/>
      <c r="AIM215" s="80"/>
      <c r="AIN215" s="80"/>
      <c r="AIO215" s="80"/>
      <c r="AIP215" s="80"/>
      <c r="AIQ215" s="80"/>
      <c r="AIR215" s="80"/>
      <c r="AIS215" s="80"/>
      <c r="AIT215" s="80"/>
      <c r="AIU215" s="80"/>
      <c r="AIV215" s="80"/>
      <c r="AIW215" s="80"/>
      <c r="AIX215" s="80"/>
      <c r="AIY215" s="80"/>
      <c r="AIZ215" s="80"/>
      <c r="AJA215" s="80"/>
      <c r="AJB215" s="80"/>
      <c r="AJC215" s="80"/>
      <c r="AJD215" s="80"/>
      <c r="AJE215" s="80"/>
      <c r="AJF215" s="80"/>
      <c r="AJG215" s="80"/>
      <c r="AJH215" s="80"/>
      <c r="AJI215" s="80"/>
      <c r="AJJ215" s="80"/>
      <c r="AJK215" s="80"/>
      <c r="AJL215" s="80"/>
      <c r="AJM215" s="80"/>
      <c r="AJN215" s="80"/>
      <c r="AJO215" s="80"/>
      <c r="AJP215" s="80"/>
      <c r="AJQ215" s="80"/>
      <c r="AJR215" s="80"/>
      <c r="AJS215" s="80"/>
      <c r="AJT215" s="80"/>
      <c r="AJU215" s="80"/>
      <c r="AJV215" s="80"/>
      <c r="AJW215" s="80"/>
      <c r="AJX215" s="80"/>
      <c r="AJY215" s="80"/>
      <c r="AJZ215" s="80"/>
      <c r="AKA215" s="80"/>
      <c r="AKB215" s="80"/>
      <c r="AKC215" s="80"/>
      <c r="AKD215" s="80"/>
      <c r="AKE215" s="80"/>
      <c r="AKF215" s="80"/>
      <c r="AKG215" s="80"/>
      <c r="AKH215" s="80"/>
      <c r="AKI215" s="80"/>
      <c r="AKJ215" s="80"/>
      <c r="AKK215" s="80"/>
      <c r="AKL215" s="80"/>
      <c r="AKM215" s="80"/>
      <c r="AKN215" s="80"/>
      <c r="AKO215" s="80"/>
      <c r="AKP215" s="80"/>
      <c r="AKQ215" s="80"/>
      <c r="AKR215" s="80"/>
      <c r="AKS215" s="80"/>
      <c r="AKT215" s="80"/>
      <c r="AKU215" s="80"/>
      <c r="AKV215" s="80"/>
      <c r="AKW215" s="80"/>
      <c r="AKX215" s="80"/>
      <c r="AKY215" s="80"/>
      <c r="AKZ215" s="80"/>
      <c r="ALA215" s="80"/>
      <c r="ALB215" s="80"/>
      <c r="ALC215" s="80"/>
      <c r="ALD215" s="80"/>
      <c r="ALE215" s="80"/>
      <c r="ALF215" s="80"/>
      <c r="ALG215" s="80"/>
      <c r="ALH215" s="80"/>
      <c r="ALI215" s="80"/>
      <c r="ALJ215" s="80"/>
      <c r="ALK215" s="80"/>
      <c r="ALL215" s="80"/>
      <c r="ALM215" s="80"/>
      <c r="ALN215" s="80"/>
      <c r="ALO215" s="80"/>
      <c r="ALP215" s="80"/>
      <c r="ALQ215" s="80"/>
      <c r="ALR215" s="80"/>
      <c r="ALS215" s="80"/>
      <c r="ALT215" s="80"/>
      <c r="ALU215" s="80"/>
      <c r="ALV215" s="80"/>
      <c r="ALW215" s="80"/>
      <c r="ALX215" s="80"/>
      <c r="ALY215" s="80"/>
      <c r="ALZ215" s="80"/>
      <c r="AMA215" s="80"/>
      <c r="AMB215" s="80"/>
      <c r="AMC215" s="80"/>
      <c r="AMD215" s="80"/>
      <c r="AME215" s="80"/>
      <c r="AMF215" s="80"/>
      <c r="AMG215" s="80"/>
      <c r="AMH215" s="80"/>
      <c r="AMI215" s="80"/>
      <c r="AMJ215" s="80"/>
      <c r="AMK215" s="80"/>
    </row>
    <row r="216" spans="1:1025" s="107" customFormat="1" x14ac:dyDescent="0.3">
      <c r="A216" s="134"/>
      <c r="B216" s="4"/>
      <c r="C216" s="75"/>
      <c r="D216" s="75"/>
      <c r="E216" s="76"/>
      <c r="F216" s="76"/>
      <c r="G216" s="75"/>
      <c r="H216" s="75"/>
      <c r="I216" s="77"/>
      <c r="J216" s="77"/>
      <c r="K216" s="78" t="s">
        <v>229</v>
      </c>
      <c r="L216" s="72">
        <f>I213*O216</f>
        <v>2880000</v>
      </c>
      <c r="M216" s="72">
        <f>I213*P216</f>
        <v>78259.199999999997</v>
      </c>
      <c r="N216" s="72">
        <f>L216+M216</f>
        <v>2958259.2</v>
      </c>
      <c r="O216" s="72">
        <v>1500</v>
      </c>
      <c r="P216" s="72">
        <v>40.76</v>
      </c>
      <c r="Q216" s="79">
        <v>2018</v>
      </c>
      <c r="R216" s="79"/>
      <c r="S216" s="162" t="s">
        <v>37</v>
      </c>
      <c r="T216" s="162" t="s">
        <v>265</v>
      </c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0"/>
      <c r="EP216" s="80"/>
      <c r="EQ216" s="80"/>
      <c r="ER216" s="80"/>
      <c r="ES216" s="80"/>
      <c r="ET216" s="80"/>
      <c r="EU216" s="80"/>
      <c r="EV216" s="80"/>
      <c r="EW216" s="80"/>
      <c r="EX216" s="80"/>
      <c r="EY216" s="80"/>
      <c r="EZ216" s="80"/>
      <c r="FA216" s="80"/>
      <c r="FB216" s="80"/>
      <c r="FC216" s="80"/>
      <c r="FD216" s="80"/>
      <c r="FE216" s="80"/>
      <c r="FF216" s="80"/>
      <c r="FG216" s="80"/>
      <c r="FH216" s="80"/>
      <c r="FI216" s="80"/>
      <c r="FJ216" s="80"/>
      <c r="FK216" s="80"/>
      <c r="FL216" s="80"/>
      <c r="FM216" s="80"/>
      <c r="FN216" s="80"/>
      <c r="FO216" s="80"/>
      <c r="FP216" s="80"/>
      <c r="FQ216" s="80"/>
      <c r="FR216" s="80"/>
      <c r="FS216" s="80"/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 s="80"/>
      <c r="GJ216" s="80"/>
      <c r="GK216" s="80"/>
      <c r="GL216" s="80"/>
      <c r="GM216" s="80"/>
      <c r="GN216" s="80"/>
      <c r="GO216" s="80"/>
      <c r="GP216" s="80"/>
      <c r="GQ216" s="80"/>
      <c r="GR216" s="80"/>
      <c r="GS216" s="80"/>
      <c r="GT216" s="80"/>
      <c r="GU216" s="80"/>
      <c r="GV216" s="80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/>
      <c r="KV216" s="80"/>
      <c r="KW216" s="80"/>
      <c r="KX216" s="80"/>
      <c r="KY216" s="80"/>
      <c r="KZ216" s="80"/>
      <c r="LA216" s="80"/>
      <c r="LB216" s="80"/>
      <c r="LC216" s="80"/>
      <c r="LD216" s="80"/>
      <c r="LE216" s="80"/>
      <c r="LF216" s="80"/>
      <c r="LG216" s="80"/>
      <c r="LH216" s="80"/>
      <c r="LI216" s="80"/>
      <c r="LJ216" s="80"/>
      <c r="LK216" s="80"/>
      <c r="LL216" s="80"/>
      <c r="LM216" s="80"/>
      <c r="LN216" s="80"/>
      <c r="LO216" s="80"/>
      <c r="LP216" s="80"/>
      <c r="LQ216" s="80"/>
      <c r="LR216" s="80"/>
      <c r="LS216" s="80"/>
      <c r="LT216" s="80"/>
      <c r="LU216" s="80"/>
      <c r="LV216" s="80"/>
      <c r="LW216" s="80"/>
      <c r="LX216" s="80"/>
      <c r="LY216" s="80"/>
      <c r="LZ216" s="80"/>
      <c r="MA216" s="80"/>
      <c r="MB216" s="80"/>
      <c r="MC216" s="80"/>
      <c r="MD216" s="80"/>
      <c r="ME216" s="80"/>
      <c r="MF216" s="80"/>
      <c r="MG216" s="80"/>
      <c r="MH216" s="80"/>
      <c r="MI216" s="80"/>
      <c r="MJ216" s="80"/>
      <c r="MK216" s="80"/>
      <c r="ML216" s="80"/>
      <c r="MM216" s="80"/>
      <c r="MN216" s="80"/>
      <c r="MO216" s="80"/>
      <c r="MP216" s="80"/>
      <c r="MQ216" s="80"/>
      <c r="MR216" s="80"/>
      <c r="MS216" s="80"/>
      <c r="MT216" s="80"/>
      <c r="MU216" s="80"/>
      <c r="MV216" s="80"/>
      <c r="MW216" s="80"/>
      <c r="MX216" s="80"/>
      <c r="MY216" s="80"/>
      <c r="MZ216" s="80"/>
      <c r="NA216" s="80"/>
      <c r="NB216" s="80"/>
      <c r="NC216" s="80"/>
      <c r="ND216" s="80"/>
      <c r="NE216" s="80"/>
      <c r="NF216" s="80"/>
      <c r="NG216" s="80"/>
      <c r="NH216" s="80"/>
      <c r="NI216" s="80"/>
      <c r="NJ216" s="80"/>
      <c r="NK216" s="80"/>
      <c r="NL216" s="80"/>
      <c r="NM216" s="80"/>
      <c r="NN216" s="80"/>
      <c r="NO216" s="80"/>
      <c r="NP216" s="80"/>
      <c r="NQ216" s="80"/>
      <c r="NR216" s="80"/>
      <c r="NS216" s="80"/>
      <c r="NT216" s="80"/>
      <c r="NU216" s="80"/>
      <c r="NV216" s="80"/>
      <c r="NW216" s="80"/>
      <c r="NX216" s="80"/>
      <c r="NY216" s="80"/>
      <c r="NZ216" s="80"/>
      <c r="OA216" s="80"/>
      <c r="OB216" s="80"/>
      <c r="OC216" s="80"/>
      <c r="OD216" s="80"/>
      <c r="OE216" s="80"/>
      <c r="OF216" s="80"/>
      <c r="OG216" s="80"/>
      <c r="OH216" s="80"/>
      <c r="OI216" s="80"/>
      <c r="OJ216" s="80"/>
      <c r="OK216" s="80"/>
      <c r="OL216" s="80"/>
      <c r="OM216" s="80"/>
      <c r="ON216" s="80"/>
      <c r="OO216" s="80"/>
      <c r="OP216" s="80"/>
      <c r="OQ216" s="80"/>
      <c r="OR216" s="80"/>
      <c r="OS216" s="80"/>
      <c r="OT216" s="80"/>
      <c r="OU216" s="80"/>
      <c r="OV216" s="80"/>
      <c r="OW216" s="80"/>
      <c r="OX216" s="80"/>
      <c r="OY216" s="80"/>
      <c r="OZ216" s="80"/>
      <c r="PA216" s="80"/>
      <c r="PB216" s="80"/>
      <c r="PC216" s="80"/>
      <c r="PD216" s="80"/>
      <c r="PE216" s="80"/>
      <c r="PF216" s="80"/>
      <c r="PG216" s="80"/>
      <c r="PH216" s="80"/>
      <c r="PI216" s="80"/>
      <c r="PJ216" s="80"/>
      <c r="PK216" s="80"/>
      <c r="PL216" s="80"/>
      <c r="PM216" s="80"/>
      <c r="PN216" s="80"/>
      <c r="PO216" s="80"/>
      <c r="PP216" s="80"/>
      <c r="PQ216" s="80"/>
      <c r="PR216" s="80"/>
      <c r="PS216" s="80"/>
      <c r="PT216" s="80"/>
      <c r="PU216" s="80"/>
      <c r="PV216" s="80"/>
      <c r="PW216" s="80"/>
      <c r="PX216" s="80"/>
      <c r="PY216" s="80"/>
      <c r="PZ216" s="80"/>
      <c r="QA216" s="80"/>
      <c r="QB216" s="80"/>
      <c r="QC216" s="80"/>
      <c r="QD216" s="80"/>
      <c r="QE216" s="80"/>
      <c r="QF216" s="80"/>
      <c r="QG216" s="80"/>
      <c r="QH216" s="80"/>
      <c r="QI216" s="80"/>
      <c r="QJ216" s="80"/>
      <c r="QK216" s="80"/>
      <c r="QL216" s="80"/>
      <c r="QM216" s="80"/>
      <c r="QN216" s="80"/>
      <c r="QO216" s="80"/>
      <c r="QP216" s="80"/>
      <c r="QQ216" s="80"/>
      <c r="QR216" s="80"/>
      <c r="QS216" s="80"/>
      <c r="QT216" s="80"/>
      <c r="QU216" s="80"/>
      <c r="QV216" s="80"/>
      <c r="QW216" s="80"/>
      <c r="QX216" s="80"/>
      <c r="QY216" s="80"/>
      <c r="QZ216" s="80"/>
      <c r="RA216" s="80"/>
      <c r="RB216" s="80"/>
      <c r="RC216" s="80"/>
      <c r="RD216" s="80"/>
      <c r="RE216" s="80"/>
      <c r="RF216" s="80"/>
      <c r="RG216" s="80"/>
      <c r="RH216" s="80"/>
      <c r="RI216" s="80"/>
      <c r="RJ216" s="80"/>
      <c r="RK216" s="80"/>
      <c r="RL216" s="80"/>
      <c r="RM216" s="80"/>
      <c r="RN216" s="80"/>
      <c r="RO216" s="80"/>
      <c r="RP216" s="80"/>
      <c r="RQ216" s="80"/>
      <c r="RR216" s="80"/>
      <c r="RS216" s="80"/>
      <c r="RT216" s="80"/>
      <c r="RU216" s="80"/>
      <c r="RV216" s="80"/>
      <c r="RW216" s="80"/>
      <c r="RX216" s="80"/>
      <c r="RY216" s="80"/>
      <c r="RZ216" s="80"/>
      <c r="SA216" s="80"/>
      <c r="SB216" s="80"/>
      <c r="SC216" s="80"/>
      <c r="SD216" s="80"/>
      <c r="SE216" s="80"/>
      <c r="SF216" s="80"/>
      <c r="SG216" s="80"/>
      <c r="SH216" s="80"/>
      <c r="SI216" s="80"/>
      <c r="SJ216" s="80"/>
      <c r="SK216" s="80"/>
      <c r="SL216" s="80"/>
      <c r="SM216" s="80"/>
      <c r="SN216" s="80"/>
      <c r="SO216" s="80"/>
      <c r="SP216" s="80"/>
      <c r="SQ216" s="80"/>
      <c r="SR216" s="80"/>
      <c r="SS216" s="80"/>
      <c r="ST216" s="80"/>
      <c r="SU216" s="80"/>
      <c r="SV216" s="80"/>
      <c r="SW216" s="80"/>
      <c r="SX216" s="80"/>
      <c r="SY216" s="80"/>
      <c r="SZ216" s="80"/>
      <c r="TA216" s="80"/>
      <c r="TB216" s="80"/>
      <c r="TC216" s="80"/>
      <c r="TD216" s="80"/>
      <c r="TE216" s="80"/>
      <c r="TF216" s="80"/>
      <c r="TG216" s="80"/>
      <c r="TH216" s="80"/>
      <c r="TI216" s="80"/>
      <c r="TJ216" s="80"/>
      <c r="TK216" s="80"/>
      <c r="TL216" s="80"/>
      <c r="TM216" s="80"/>
      <c r="TN216" s="80"/>
      <c r="TO216" s="80"/>
      <c r="TP216" s="80"/>
      <c r="TQ216" s="80"/>
      <c r="TR216" s="80"/>
      <c r="TS216" s="80"/>
      <c r="TT216" s="80"/>
      <c r="TU216" s="80"/>
      <c r="TV216" s="80"/>
      <c r="TW216" s="80"/>
      <c r="TX216" s="80"/>
      <c r="TY216" s="80"/>
      <c r="TZ216" s="80"/>
      <c r="UA216" s="80"/>
      <c r="UB216" s="80"/>
      <c r="UC216" s="80"/>
      <c r="UD216" s="80"/>
      <c r="UE216" s="80"/>
      <c r="UF216" s="80"/>
      <c r="UG216" s="80"/>
      <c r="UH216" s="80"/>
      <c r="UI216" s="80"/>
      <c r="UJ216" s="80"/>
      <c r="UK216" s="80"/>
      <c r="UL216" s="80"/>
      <c r="UM216" s="80"/>
      <c r="UN216" s="80"/>
      <c r="UO216" s="80"/>
      <c r="UP216" s="80"/>
      <c r="UQ216" s="80"/>
      <c r="UR216" s="80"/>
      <c r="US216" s="80"/>
      <c r="UT216" s="80"/>
      <c r="UU216" s="80"/>
      <c r="UV216" s="80"/>
      <c r="UW216" s="80"/>
      <c r="UX216" s="80"/>
      <c r="UY216" s="80"/>
      <c r="UZ216" s="80"/>
      <c r="VA216" s="80"/>
      <c r="VB216" s="80"/>
      <c r="VC216" s="80"/>
      <c r="VD216" s="80"/>
      <c r="VE216" s="80"/>
      <c r="VF216" s="80"/>
      <c r="VG216" s="80"/>
      <c r="VH216" s="80"/>
      <c r="VI216" s="80"/>
      <c r="VJ216" s="80"/>
      <c r="VK216" s="80"/>
      <c r="VL216" s="80"/>
      <c r="VM216" s="80"/>
      <c r="VN216" s="80"/>
      <c r="VO216" s="80"/>
      <c r="VP216" s="80"/>
      <c r="VQ216" s="80"/>
      <c r="VR216" s="80"/>
      <c r="VS216" s="80"/>
      <c r="VT216" s="80"/>
      <c r="VU216" s="80"/>
      <c r="VV216" s="80"/>
      <c r="VW216" s="80"/>
      <c r="VX216" s="80"/>
      <c r="VY216" s="80"/>
      <c r="VZ216" s="80"/>
      <c r="WA216" s="80"/>
      <c r="WB216" s="80"/>
      <c r="WC216" s="80"/>
      <c r="WD216" s="80"/>
      <c r="WE216" s="80"/>
      <c r="WF216" s="80"/>
      <c r="WG216" s="80"/>
      <c r="WH216" s="80"/>
      <c r="WI216" s="80"/>
      <c r="WJ216" s="80"/>
      <c r="WK216" s="80"/>
      <c r="WL216" s="80"/>
      <c r="WM216" s="80"/>
      <c r="WN216" s="80"/>
      <c r="WO216" s="80"/>
      <c r="WP216" s="80"/>
      <c r="WQ216" s="80"/>
      <c r="WR216" s="80"/>
      <c r="WS216" s="80"/>
      <c r="WT216" s="80"/>
      <c r="WU216" s="80"/>
      <c r="WV216" s="80"/>
      <c r="WW216" s="80"/>
      <c r="WX216" s="80"/>
      <c r="WY216" s="80"/>
      <c r="WZ216" s="80"/>
      <c r="XA216" s="80"/>
      <c r="XB216" s="80"/>
      <c r="XC216" s="80"/>
      <c r="XD216" s="80"/>
      <c r="XE216" s="80"/>
      <c r="XF216" s="80"/>
      <c r="XG216" s="80"/>
      <c r="XH216" s="80"/>
      <c r="XI216" s="80"/>
      <c r="XJ216" s="80"/>
      <c r="XK216" s="80"/>
      <c r="XL216" s="80"/>
      <c r="XM216" s="80"/>
      <c r="XN216" s="80"/>
      <c r="XO216" s="80"/>
      <c r="XP216" s="80"/>
      <c r="XQ216" s="80"/>
      <c r="XR216" s="80"/>
      <c r="XS216" s="80"/>
      <c r="XT216" s="80"/>
      <c r="XU216" s="80"/>
      <c r="XV216" s="80"/>
      <c r="XW216" s="80"/>
      <c r="XX216" s="80"/>
      <c r="XY216" s="80"/>
      <c r="XZ216" s="80"/>
      <c r="YA216" s="80"/>
      <c r="YB216" s="80"/>
      <c r="YC216" s="80"/>
      <c r="YD216" s="80"/>
      <c r="YE216" s="80"/>
      <c r="YF216" s="80"/>
      <c r="YG216" s="80"/>
      <c r="YH216" s="80"/>
      <c r="YI216" s="80"/>
      <c r="YJ216" s="80"/>
      <c r="YK216" s="80"/>
      <c r="YL216" s="80"/>
      <c r="YM216" s="80"/>
      <c r="YN216" s="80"/>
      <c r="YO216" s="80"/>
      <c r="YP216" s="80"/>
      <c r="YQ216" s="80"/>
      <c r="YR216" s="80"/>
      <c r="YS216" s="80"/>
      <c r="YT216" s="80"/>
      <c r="YU216" s="80"/>
      <c r="YV216" s="80"/>
      <c r="YW216" s="80"/>
      <c r="YX216" s="80"/>
      <c r="YY216" s="80"/>
      <c r="YZ216" s="80"/>
      <c r="ZA216" s="80"/>
      <c r="ZB216" s="80"/>
      <c r="ZC216" s="80"/>
      <c r="ZD216" s="80"/>
      <c r="ZE216" s="80"/>
      <c r="ZF216" s="80"/>
      <c r="ZG216" s="80"/>
      <c r="ZH216" s="80"/>
      <c r="ZI216" s="80"/>
      <c r="ZJ216" s="80"/>
      <c r="ZK216" s="80"/>
      <c r="ZL216" s="80"/>
      <c r="ZM216" s="80"/>
      <c r="ZN216" s="80"/>
      <c r="ZO216" s="80"/>
      <c r="ZP216" s="80"/>
      <c r="ZQ216" s="80"/>
      <c r="ZR216" s="80"/>
      <c r="ZS216" s="80"/>
      <c r="ZT216" s="80"/>
      <c r="ZU216" s="80"/>
      <c r="ZV216" s="80"/>
      <c r="ZW216" s="80"/>
      <c r="ZX216" s="80"/>
      <c r="ZY216" s="80"/>
      <c r="ZZ216" s="80"/>
      <c r="AAA216" s="80"/>
      <c r="AAB216" s="80"/>
      <c r="AAC216" s="80"/>
      <c r="AAD216" s="80"/>
      <c r="AAE216" s="80"/>
      <c r="AAF216" s="80"/>
      <c r="AAG216" s="80"/>
      <c r="AAH216" s="80"/>
      <c r="AAI216" s="80"/>
      <c r="AAJ216" s="80"/>
      <c r="AAK216" s="80"/>
      <c r="AAL216" s="80"/>
      <c r="AAM216" s="80"/>
      <c r="AAN216" s="80"/>
      <c r="AAO216" s="80"/>
      <c r="AAP216" s="80"/>
      <c r="AAQ216" s="80"/>
      <c r="AAR216" s="80"/>
      <c r="AAS216" s="80"/>
      <c r="AAT216" s="80"/>
      <c r="AAU216" s="80"/>
      <c r="AAV216" s="80"/>
      <c r="AAW216" s="80"/>
      <c r="AAX216" s="80"/>
      <c r="AAY216" s="80"/>
      <c r="AAZ216" s="80"/>
      <c r="ABA216" s="80"/>
      <c r="ABB216" s="80"/>
      <c r="ABC216" s="80"/>
      <c r="ABD216" s="80"/>
      <c r="ABE216" s="80"/>
      <c r="ABF216" s="80"/>
      <c r="ABG216" s="80"/>
      <c r="ABH216" s="80"/>
      <c r="ABI216" s="80"/>
      <c r="ABJ216" s="80"/>
      <c r="ABK216" s="80"/>
      <c r="ABL216" s="80"/>
      <c r="ABM216" s="80"/>
      <c r="ABN216" s="80"/>
      <c r="ABO216" s="80"/>
      <c r="ABP216" s="80"/>
      <c r="ABQ216" s="80"/>
      <c r="ABR216" s="80"/>
      <c r="ABS216" s="80"/>
      <c r="ABT216" s="80"/>
      <c r="ABU216" s="80"/>
      <c r="ABV216" s="80"/>
      <c r="ABW216" s="80"/>
      <c r="ABX216" s="80"/>
      <c r="ABY216" s="80"/>
      <c r="ABZ216" s="80"/>
      <c r="ACA216" s="80"/>
      <c r="ACB216" s="80"/>
      <c r="ACC216" s="80"/>
      <c r="ACD216" s="80"/>
      <c r="ACE216" s="80"/>
      <c r="ACF216" s="80"/>
      <c r="ACG216" s="80"/>
      <c r="ACH216" s="80"/>
      <c r="ACI216" s="80"/>
      <c r="ACJ216" s="80"/>
      <c r="ACK216" s="80"/>
      <c r="ACL216" s="80"/>
      <c r="ACM216" s="80"/>
      <c r="ACN216" s="80"/>
      <c r="ACO216" s="80"/>
      <c r="ACP216" s="80"/>
      <c r="ACQ216" s="80"/>
      <c r="ACR216" s="80"/>
      <c r="ACS216" s="80"/>
      <c r="ACT216" s="80"/>
      <c r="ACU216" s="80"/>
      <c r="ACV216" s="80"/>
      <c r="ACW216" s="80"/>
      <c r="ACX216" s="80"/>
      <c r="ACY216" s="80"/>
      <c r="ACZ216" s="80"/>
      <c r="ADA216" s="80"/>
      <c r="ADB216" s="80"/>
      <c r="ADC216" s="80"/>
      <c r="ADD216" s="80"/>
      <c r="ADE216" s="80"/>
      <c r="ADF216" s="80"/>
      <c r="ADG216" s="80"/>
      <c r="ADH216" s="80"/>
      <c r="ADI216" s="80"/>
      <c r="ADJ216" s="80"/>
      <c r="ADK216" s="80"/>
      <c r="ADL216" s="80"/>
      <c r="ADM216" s="80"/>
      <c r="ADN216" s="80"/>
      <c r="ADO216" s="80"/>
      <c r="ADP216" s="80"/>
      <c r="ADQ216" s="80"/>
      <c r="ADR216" s="80"/>
      <c r="ADS216" s="80"/>
      <c r="ADT216" s="80"/>
      <c r="ADU216" s="80"/>
      <c r="ADV216" s="80"/>
      <c r="ADW216" s="80"/>
      <c r="ADX216" s="80"/>
      <c r="ADY216" s="80"/>
      <c r="ADZ216" s="80"/>
      <c r="AEA216" s="80"/>
      <c r="AEB216" s="80"/>
      <c r="AEC216" s="80"/>
      <c r="AED216" s="80"/>
      <c r="AEE216" s="80"/>
      <c r="AEF216" s="80"/>
      <c r="AEG216" s="80"/>
      <c r="AEH216" s="80"/>
      <c r="AEI216" s="80"/>
      <c r="AEJ216" s="80"/>
      <c r="AEK216" s="80"/>
      <c r="AEL216" s="80"/>
      <c r="AEM216" s="80"/>
      <c r="AEN216" s="80"/>
      <c r="AEO216" s="80"/>
      <c r="AEP216" s="80"/>
      <c r="AEQ216" s="80"/>
      <c r="AER216" s="80"/>
      <c r="AES216" s="80"/>
      <c r="AET216" s="80"/>
      <c r="AEU216" s="80"/>
      <c r="AEV216" s="80"/>
      <c r="AEW216" s="80"/>
      <c r="AEX216" s="80"/>
      <c r="AEY216" s="80"/>
      <c r="AEZ216" s="80"/>
      <c r="AFA216" s="80"/>
      <c r="AFB216" s="80"/>
      <c r="AFC216" s="80"/>
      <c r="AFD216" s="80"/>
      <c r="AFE216" s="80"/>
      <c r="AFF216" s="80"/>
      <c r="AFG216" s="80"/>
      <c r="AFH216" s="80"/>
      <c r="AFI216" s="80"/>
      <c r="AFJ216" s="80"/>
      <c r="AFK216" s="80"/>
      <c r="AFL216" s="80"/>
      <c r="AFM216" s="80"/>
      <c r="AFN216" s="80"/>
      <c r="AFO216" s="80"/>
      <c r="AFP216" s="80"/>
      <c r="AFQ216" s="80"/>
      <c r="AFR216" s="80"/>
      <c r="AFS216" s="80"/>
      <c r="AFT216" s="80"/>
      <c r="AFU216" s="80"/>
      <c r="AFV216" s="80"/>
      <c r="AFW216" s="80"/>
      <c r="AFX216" s="80"/>
      <c r="AFY216" s="80"/>
      <c r="AFZ216" s="80"/>
      <c r="AGA216" s="80"/>
      <c r="AGB216" s="80"/>
      <c r="AGC216" s="80"/>
      <c r="AGD216" s="80"/>
      <c r="AGE216" s="80"/>
      <c r="AGF216" s="80"/>
      <c r="AGG216" s="80"/>
      <c r="AGH216" s="80"/>
      <c r="AGI216" s="80"/>
      <c r="AGJ216" s="80"/>
      <c r="AGK216" s="80"/>
      <c r="AGL216" s="80"/>
      <c r="AGM216" s="80"/>
      <c r="AGN216" s="80"/>
      <c r="AGO216" s="80"/>
      <c r="AGP216" s="80"/>
      <c r="AGQ216" s="80"/>
      <c r="AGR216" s="80"/>
      <c r="AGS216" s="80"/>
      <c r="AGT216" s="80"/>
      <c r="AGU216" s="80"/>
      <c r="AGV216" s="80"/>
      <c r="AGW216" s="80"/>
      <c r="AGX216" s="80"/>
      <c r="AGY216" s="80"/>
      <c r="AGZ216" s="80"/>
      <c r="AHA216" s="80"/>
      <c r="AHB216" s="80"/>
      <c r="AHC216" s="80"/>
      <c r="AHD216" s="80"/>
      <c r="AHE216" s="80"/>
      <c r="AHF216" s="80"/>
      <c r="AHG216" s="80"/>
      <c r="AHH216" s="80"/>
      <c r="AHI216" s="80"/>
      <c r="AHJ216" s="80"/>
      <c r="AHK216" s="80"/>
      <c r="AHL216" s="80"/>
      <c r="AHM216" s="80"/>
      <c r="AHN216" s="80"/>
      <c r="AHO216" s="80"/>
      <c r="AHP216" s="80"/>
      <c r="AHQ216" s="80"/>
      <c r="AHR216" s="80"/>
      <c r="AHS216" s="80"/>
      <c r="AHT216" s="80"/>
      <c r="AHU216" s="80"/>
      <c r="AHV216" s="80"/>
      <c r="AHW216" s="80"/>
      <c r="AHX216" s="80"/>
      <c r="AHY216" s="80"/>
      <c r="AHZ216" s="80"/>
      <c r="AIA216" s="80"/>
      <c r="AIB216" s="80"/>
      <c r="AIC216" s="80"/>
      <c r="AID216" s="80"/>
      <c r="AIE216" s="80"/>
      <c r="AIF216" s="80"/>
      <c r="AIG216" s="80"/>
      <c r="AIH216" s="80"/>
      <c r="AII216" s="80"/>
      <c r="AIJ216" s="80"/>
      <c r="AIK216" s="80"/>
      <c r="AIL216" s="80"/>
      <c r="AIM216" s="80"/>
      <c r="AIN216" s="80"/>
      <c r="AIO216" s="80"/>
      <c r="AIP216" s="80"/>
      <c r="AIQ216" s="80"/>
      <c r="AIR216" s="80"/>
      <c r="AIS216" s="80"/>
      <c r="AIT216" s="80"/>
      <c r="AIU216" s="80"/>
      <c r="AIV216" s="80"/>
      <c r="AIW216" s="80"/>
      <c r="AIX216" s="80"/>
      <c r="AIY216" s="80"/>
      <c r="AIZ216" s="80"/>
      <c r="AJA216" s="80"/>
      <c r="AJB216" s="80"/>
      <c r="AJC216" s="80"/>
      <c r="AJD216" s="80"/>
      <c r="AJE216" s="80"/>
      <c r="AJF216" s="80"/>
      <c r="AJG216" s="80"/>
      <c r="AJH216" s="80"/>
      <c r="AJI216" s="80"/>
      <c r="AJJ216" s="80"/>
      <c r="AJK216" s="80"/>
      <c r="AJL216" s="80"/>
      <c r="AJM216" s="80"/>
      <c r="AJN216" s="80"/>
      <c r="AJO216" s="80"/>
      <c r="AJP216" s="80"/>
      <c r="AJQ216" s="80"/>
      <c r="AJR216" s="80"/>
      <c r="AJS216" s="80"/>
      <c r="AJT216" s="80"/>
      <c r="AJU216" s="80"/>
      <c r="AJV216" s="80"/>
      <c r="AJW216" s="80"/>
      <c r="AJX216" s="80"/>
      <c r="AJY216" s="80"/>
      <c r="AJZ216" s="80"/>
      <c r="AKA216" s="80"/>
      <c r="AKB216" s="80"/>
      <c r="AKC216" s="80"/>
      <c r="AKD216" s="80"/>
      <c r="AKE216" s="80"/>
      <c r="AKF216" s="80"/>
      <c r="AKG216" s="80"/>
      <c r="AKH216" s="80"/>
      <c r="AKI216" s="80"/>
      <c r="AKJ216" s="80"/>
      <c r="AKK216" s="80"/>
      <c r="AKL216" s="80"/>
      <c r="AKM216" s="80"/>
      <c r="AKN216" s="80"/>
      <c r="AKO216" s="80"/>
      <c r="AKP216" s="80"/>
      <c r="AKQ216" s="80"/>
      <c r="AKR216" s="80"/>
      <c r="AKS216" s="80"/>
      <c r="AKT216" s="80"/>
      <c r="AKU216" s="80"/>
      <c r="AKV216" s="80"/>
      <c r="AKW216" s="80"/>
      <c r="AKX216" s="80"/>
      <c r="AKY216" s="80"/>
      <c r="AKZ216" s="80"/>
      <c r="ALA216" s="80"/>
      <c r="ALB216" s="80"/>
      <c r="ALC216" s="80"/>
      <c r="ALD216" s="80"/>
      <c r="ALE216" s="80"/>
      <c r="ALF216" s="80"/>
      <c r="ALG216" s="80"/>
      <c r="ALH216" s="80"/>
      <c r="ALI216" s="80"/>
      <c r="ALJ216" s="80"/>
      <c r="ALK216" s="80"/>
      <c r="ALL216" s="80"/>
      <c r="ALM216" s="80"/>
      <c r="ALN216" s="80"/>
      <c r="ALO216" s="80"/>
      <c r="ALP216" s="80"/>
      <c r="ALQ216" s="80"/>
      <c r="ALR216" s="80"/>
      <c r="ALS216" s="80"/>
      <c r="ALT216" s="80"/>
      <c r="ALU216" s="80"/>
      <c r="ALV216" s="80"/>
      <c r="ALW216" s="80"/>
      <c r="ALX216" s="80"/>
      <c r="ALY216" s="80"/>
      <c r="ALZ216" s="80"/>
      <c r="AMA216" s="80"/>
      <c r="AMB216" s="80"/>
      <c r="AMC216" s="80"/>
      <c r="AMD216" s="80"/>
      <c r="AME216" s="80"/>
      <c r="AMF216" s="80"/>
      <c r="AMG216" s="80"/>
      <c r="AMH216" s="80"/>
      <c r="AMI216" s="80"/>
      <c r="AMJ216" s="80"/>
      <c r="AMK216" s="80"/>
    </row>
    <row r="217" spans="1:1025" s="107" customFormat="1" ht="37.5" x14ac:dyDescent="0.3">
      <c r="A217" s="134"/>
      <c r="B217" s="4"/>
      <c r="C217" s="75"/>
      <c r="D217" s="75"/>
      <c r="E217" s="76"/>
      <c r="F217" s="76"/>
      <c r="G217" s="75"/>
      <c r="H217" s="75"/>
      <c r="I217" s="77"/>
      <c r="J217" s="77"/>
      <c r="K217" s="78" t="s">
        <v>42</v>
      </c>
      <c r="L217" s="72">
        <f>I213*O217</f>
        <v>307200</v>
      </c>
      <c r="M217" s="72">
        <f>I213*P217</f>
        <v>30374.400000000001</v>
      </c>
      <c r="N217" s="72">
        <f>L217+M217</f>
        <v>337574.40000000002</v>
      </c>
      <c r="O217" s="72">
        <v>160</v>
      </c>
      <c r="P217" s="72">
        <v>15.82</v>
      </c>
      <c r="Q217" s="79">
        <v>2018</v>
      </c>
      <c r="R217" s="79">
        <v>2019</v>
      </c>
      <c r="S217" s="162" t="s">
        <v>37</v>
      </c>
      <c r="T217" s="162" t="s">
        <v>265</v>
      </c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  <c r="MG217" s="80"/>
      <c r="MH217" s="80"/>
      <c r="MI217" s="80"/>
      <c r="MJ217" s="80"/>
      <c r="MK217" s="80"/>
      <c r="ML217" s="80"/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 s="80"/>
      <c r="NC217" s="80"/>
      <c r="ND217" s="80"/>
      <c r="NE217" s="80"/>
      <c r="NF217" s="80"/>
      <c r="NG217" s="80"/>
      <c r="NH217" s="80"/>
      <c r="NI217" s="80"/>
      <c r="NJ217" s="80"/>
      <c r="NK217" s="80"/>
      <c r="NL217" s="80"/>
      <c r="NM217" s="80"/>
      <c r="NN217" s="80"/>
      <c r="NO217" s="80"/>
      <c r="NP217" s="80"/>
      <c r="NQ217" s="80"/>
      <c r="NR217" s="80"/>
      <c r="NS217" s="80"/>
      <c r="NT217" s="80"/>
      <c r="NU217" s="80"/>
      <c r="NV217" s="80"/>
      <c r="NW217" s="80"/>
      <c r="NX217" s="80"/>
      <c r="NY217" s="80"/>
      <c r="NZ217" s="80"/>
      <c r="OA217" s="80"/>
      <c r="OB217" s="80"/>
      <c r="OC217" s="80"/>
      <c r="OD217" s="80"/>
      <c r="OE217" s="80"/>
      <c r="OF217" s="80"/>
      <c r="OG217" s="80"/>
      <c r="OH217" s="80"/>
      <c r="OI217" s="80"/>
      <c r="OJ217" s="80"/>
      <c r="OK217" s="80"/>
      <c r="OL217" s="80"/>
      <c r="OM217" s="80"/>
      <c r="ON217" s="80"/>
      <c r="OO217" s="80"/>
      <c r="OP217" s="80"/>
      <c r="OQ217" s="80"/>
      <c r="OR217" s="80"/>
      <c r="OS217" s="80"/>
      <c r="OT217" s="80"/>
      <c r="OU217" s="80"/>
      <c r="OV217" s="80"/>
      <c r="OW217" s="80"/>
      <c r="OX217" s="80"/>
      <c r="OY217" s="80"/>
      <c r="OZ217" s="80"/>
      <c r="PA217" s="80"/>
      <c r="PB217" s="80"/>
      <c r="PC217" s="80"/>
      <c r="PD217" s="80"/>
      <c r="PE217" s="80"/>
      <c r="PF217" s="80"/>
      <c r="PG217" s="80"/>
      <c r="PH217" s="80"/>
      <c r="PI217" s="80"/>
      <c r="PJ217" s="80"/>
      <c r="PK217" s="80"/>
      <c r="PL217" s="80"/>
      <c r="PM217" s="80"/>
      <c r="PN217" s="80"/>
      <c r="PO217" s="80"/>
      <c r="PP217" s="80"/>
      <c r="PQ217" s="80"/>
      <c r="PR217" s="80"/>
      <c r="PS217" s="80"/>
      <c r="PT217" s="80"/>
      <c r="PU217" s="80"/>
      <c r="PV217" s="80"/>
      <c r="PW217" s="80"/>
      <c r="PX217" s="80"/>
      <c r="PY217" s="80"/>
      <c r="PZ217" s="80"/>
      <c r="QA217" s="80"/>
      <c r="QB217" s="80"/>
      <c r="QC217" s="80"/>
      <c r="QD217" s="80"/>
      <c r="QE217" s="80"/>
      <c r="QF217" s="80"/>
      <c r="QG217" s="80"/>
      <c r="QH217" s="80"/>
      <c r="QI217" s="80"/>
      <c r="QJ217" s="80"/>
      <c r="QK217" s="80"/>
      <c r="QL217" s="80"/>
      <c r="QM217" s="80"/>
      <c r="QN217" s="80"/>
      <c r="QO217" s="80"/>
      <c r="QP217" s="80"/>
      <c r="QQ217" s="80"/>
      <c r="QR217" s="80"/>
      <c r="QS217" s="80"/>
      <c r="QT217" s="80"/>
      <c r="QU217" s="80"/>
      <c r="QV217" s="80"/>
      <c r="QW217" s="80"/>
      <c r="QX217" s="80"/>
      <c r="QY217" s="80"/>
      <c r="QZ217" s="80"/>
      <c r="RA217" s="80"/>
      <c r="RB217" s="80"/>
      <c r="RC217" s="80"/>
      <c r="RD217" s="80"/>
      <c r="RE217" s="80"/>
      <c r="RF217" s="80"/>
      <c r="RG217" s="80"/>
      <c r="RH217" s="80"/>
      <c r="RI217" s="80"/>
      <c r="RJ217" s="80"/>
      <c r="RK217" s="80"/>
      <c r="RL217" s="80"/>
      <c r="RM217" s="80"/>
      <c r="RN217" s="80"/>
      <c r="RO217" s="80"/>
      <c r="RP217" s="80"/>
      <c r="RQ217" s="80"/>
      <c r="RR217" s="80"/>
      <c r="RS217" s="80"/>
      <c r="RT217" s="80"/>
      <c r="RU217" s="80"/>
      <c r="RV217" s="80"/>
      <c r="RW217" s="80"/>
      <c r="RX217" s="80"/>
      <c r="RY217" s="80"/>
      <c r="RZ217" s="80"/>
      <c r="SA217" s="80"/>
      <c r="SB217" s="80"/>
      <c r="SC217" s="80"/>
      <c r="SD217" s="80"/>
      <c r="SE217" s="80"/>
      <c r="SF217" s="80"/>
      <c r="SG217" s="80"/>
      <c r="SH217" s="80"/>
      <c r="SI217" s="80"/>
      <c r="SJ217" s="80"/>
      <c r="SK217" s="80"/>
      <c r="SL217" s="80"/>
      <c r="SM217" s="80"/>
      <c r="SN217" s="80"/>
      <c r="SO217" s="80"/>
      <c r="SP217" s="80"/>
      <c r="SQ217" s="80"/>
      <c r="SR217" s="80"/>
      <c r="SS217" s="80"/>
      <c r="ST217" s="80"/>
      <c r="SU217" s="80"/>
      <c r="SV217" s="80"/>
      <c r="SW217" s="80"/>
      <c r="SX217" s="80"/>
      <c r="SY217" s="80"/>
      <c r="SZ217" s="80"/>
      <c r="TA217" s="80"/>
      <c r="TB217" s="80"/>
      <c r="TC217" s="80"/>
      <c r="TD217" s="80"/>
      <c r="TE217" s="80"/>
      <c r="TF217" s="80"/>
      <c r="TG217" s="80"/>
      <c r="TH217" s="80"/>
      <c r="TI217" s="80"/>
      <c r="TJ217" s="80"/>
      <c r="TK217" s="80"/>
      <c r="TL217" s="80"/>
      <c r="TM217" s="80"/>
      <c r="TN217" s="80"/>
      <c r="TO217" s="80"/>
      <c r="TP217" s="80"/>
      <c r="TQ217" s="80"/>
      <c r="TR217" s="80"/>
      <c r="TS217" s="80"/>
      <c r="TT217" s="80"/>
      <c r="TU217" s="80"/>
      <c r="TV217" s="80"/>
      <c r="TW217" s="80"/>
      <c r="TX217" s="80"/>
      <c r="TY217" s="80"/>
      <c r="TZ217" s="80"/>
      <c r="UA217" s="80"/>
      <c r="UB217" s="80"/>
      <c r="UC217" s="80"/>
      <c r="UD217" s="80"/>
      <c r="UE217" s="80"/>
      <c r="UF217" s="80"/>
      <c r="UG217" s="80"/>
      <c r="UH217" s="80"/>
      <c r="UI217" s="80"/>
      <c r="UJ217" s="80"/>
      <c r="UK217" s="80"/>
      <c r="UL217" s="80"/>
      <c r="UM217" s="80"/>
      <c r="UN217" s="80"/>
      <c r="UO217" s="80"/>
      <c r="UP217" s="80"/>
      <c r="UQ217" s="80"/>
      <c r="UR217" s="80"/>
      <c r="US217" s="80"/>
      <c r="UT217" s="80"/>
      <c r="UU217" s="80"/>
      <c r="UV217" s="80"/>
      <c r="UW217" s="80"/>
      <c r="UX217" s="80"/>
      <c r="UY217" s="80"/>
      <c r="UZ217" s="80"/>
      <c r="VA217" s="80"/>
      <c r="VB217" s="80"/>
      <c r="VC217" s="80"/>
      <c r="VD217" s="80"/>
      <c r="VE217" s="80"/>
      <c r="VF217" s="80"/>
      <c r="VG217" s="80"/>
      <c r="VH217" s="80"/>
      <c r="VI217" s="80"/>
      <c r="VJ217" s="80"/>
      <c r="VK217" s="80"/>
      <c r="VL217" s="80"/>
      <c r="VM217" s="80"/>
      <c r="VN217" s="80"/>
      <c r="VO217" s="80"/>
      <c r="VP217" s="80"/>
      <c r="VQ217" s="80"/>
      <c r="VR217" s="80"/>
      <c r="VS217" s="80"/>
      <c r="VT217" s="80"/>
      <c r="VU217" s="80"/>
      <c r="VV217" s="80"/>
      <c r="VW217" s="80"/>
      <c r="VX217" s="80"/>
      <c r="VY217" s="80"/>
      <c r="VZ217" s="80"/>
      <c r="WA217" s="80"/>
      <c r="WB217" s="80"/>
      <c r="WC217" s="80"/>
      <c r="WD217" s="80"/>
      <c r="WE217" s="80"/>
      <c r="WF217" s="80"/>
      <c r="WG217" s="80"/>
      <c r="WH217" s="80"/>
      <c r="WI217" s="80"/>
      <c r="WJ217" s="80"/>
      <c r="WK217" s="80"/>
      <c r="WL217" s="80"/>
      <c r="WM217" s="80"/>
      <c r="WN217" s="80"/>
      <c r="WO217" s="80"/>
      <c r="WP217" s="80"/>
      <c r="WQ217" s="80"/>
      <c r="WR217" s="80"/>
      <c r="WS217" s="80"/>
      <c r="WT217" s="80"/>
      <c r="WU217" s="80"/>
      <c r="WV217" s="80"/>
      <c r="WW217" s="80"/>
      <c r="WX217" s="80"/>
      <c r="WY217" s="80"/>
      <c r="WZ217" s="80"/>
      <c r="XA217" s="80"/>
      <c r="XB217" s="80"/>
      <c r="XC217" s="80"/>
      <c r="XD217" s="80"/>
      <c r="XE217" s="80"/>
      <c r="XF217" s="80"/>
      <c r="XG217" s="80"/>
      <c r="XH217" s="80"/>
      <c r="XI217" s="80"/>
      <c r="XJ217" s="80"/>
      <c r="XK217" s="80"/>
      <c r="XL217" s="80"/>
      <c r="XM217" s="80"/>
      <c r="XN217" s="80"/>
      <c r="XO217" s="80"/>
      <c r="XP217" s="80"/>
      <c r="XQ217" s="80"/>
      <c r="XR217" s="80"/>
      <c r="XS217" s="80"/>
      <c r="XT217" s="80"/>
      <c r="XU217" s="80"/>
      <c r="XV217" s="80"/>
      <c r="XW217" s="80"/>
      <c r="XX217" s="80"/>
      <c r="XY217" s="80"/>
      <c r="XZ217" s="80"/>
      <c r="YA217" s="80"/>
      <c r="YB217" s="80"/>
      <c r="YC217" s="80"/>
      <c r="YD217" s="80"/>
      <c r="YE217" s="80"/>
      <c r="YF217" s="80"/>
      <c r="YG217" s="80"/>
      <c r="YH217" s="80"/>
      <c r="YI217" s="80"/>
      <c r="YJ217" s="80"/>
      <c r="YK217" s="80"/>
      <c r="YL217" s="80"/>
      <c r="YM217" s="80"/>
      <c r="YN217" s="80"/>
      <c r="YO217" s="80"/>
      <c r="YP217" s="80"/>
      <c r="YQ217" s="80"/>
      <c r="YR217" s="80"/>
      <c r="YS217" s="80"/>
      <c r="YT217" s="80"/>
      <c r="YU217" s="80"/>
      <c r="YV217" s="80"/>
      <c r="YW217" s="80"/>
      <c r="YX217" s="80"/>
      <c r="YY217" s="80"/>
      <c r="YZ217" s="80"/>
      <c r="ZA217" s="80"/>
      <c r="ZB217" s="80"/>
      <c r="ZC217" s="80"/>
      <c r="ZD217" s="80"/>
      <c r="ZE217" s="80"/>
      <c r="ZF217" s="80"/>
      <c r="ZG217" s="80"/>
      <c r="ZH217" s="80"/>
      <c r="ZI217" s="80"/>
      <c r="ZJ217" s="80"/>
      <c r="ZK217" s="80"/>
      <c r="ZL217" s="80"/>
      <c r="ZM217" s="80"/>
      <c r="ZN217" s="80"/>
      <c r="ZO217" s="80"/>
      <c r="ZP217" s="80"/>
      <c r="ZQ217" s="80"/>
      <c r="ZR217" s="80"/>
      <c r="ZS217" s="80"/>
      <c r="ZT217" s="80"/>
      <c r="ZU217" s="80"/>
      <c r="ZV217" s="80"/>
      <c r="ZW217" s="80"/>
      <c r="ZX217" s="80"/>
      <c r="ZY217" s="80"/>
      <c r="ZZ217" s="80"/>
      <c r="AAA217" s="80"/>
      <c r="AAB217" s="80"/>
      <c r="AAC217" s="80"/>
      <c r="AAD217" s="80"/>
      <c r="AAE217" s="80"/>
      <c r="AAF217" s="80"/>
      <c r="AAG217" s="80"/>
      <c r="AAH217" s="80"/>
      <c r="AAI217" s="80"/>
      <c r="AAJ217" s="80"/>
      <c r="AAK217" s="80"/>
      <c r="AAL217" s="80"/>
      <c r="AAM217" s="80"/>
      <c r="AAN217" s="80"/>
      <c r="AAO217" s="80"/>
      <c r="AAP217" s="80"/>
      <c r="AAQ217" s="80"/>
      <c r="AAR217" s="80"/>
      <c r="AAS217" s="80"/>
      <c r="AAT217" s="80"/>
      <c r="AAU217" s="80"/>
      <c r="AAV217" s="80"/>
      <c r="AAW217" s="80"/>
      <c r="AAX217" s="80"/>
      <c r="AAY217" s="80"/>
      <c r="AAZ217" s="80"/>
      <c r="ABA217" s="80"/>
      <c r="ABB217" s="80"/>
      <c r="ABC217" s="80"/>
      <c r="ABD217" s="80"/>
      <c r="ABE217" s="80"/>
      <c r="ABF217" s="80"/>
      <c r="ABG217" s="80"/>
      <c r="ABH217" s="80"/>
      <c r="ABI217" s="80"/>
      <c r="ABJ217" s="80"/>
      <c r="ABK217" s="80"/>
      <c r="ABL217" s="80"/>
      <c r="ABM217" s="80"/>
      <c r="ABN217" s="80"/>
      <c r="ABO217" s="80"/>
      <c r="ABP217" s="80"/>
      <c r="ABQ217" s="80"/>
      <c r="ABR217" s="80"/>
      <c r="ABS217" s="80"/>
      <c r="ABT217" s="80"/>
      <c r="ABU217" s="80"/>
      <c r="ABV217" s="80"/>
      <c r="ABW217" s="80"/>
      <c r="ABX217" s="80"/>
      <c r="ABY217" s="80"/>
      <c r="ABZ217" s="80"/>
      <c r="ACA217" s="80"/>
      <c r="ACB217" s="80"/>
      <c r="ACC217" s="80"/>
      <c r="ACD217" s="80"/>
      <c r="ACE217" s="80"/>
      <c r="ACF217" s="80"/>
      <c r="ACG217" s="80"/>
      <c r="ACH217" s="80"/>
      <c r="ACI217" s="80"/>
      <c r="ACJ217" s="80"/>
      <c r="ACK217" s="80"/>
      <c r="ACL217" s="80"/>
      <c r="ACM217" s="80"/>
      <c r="ACN217" s="80"/>
      <c r="ACO217" s="80"/>
      <c r="ACP217" s="80"/>
      <c r="ACQ217" s="80"/>
      <c r="ACR217" s="80"/>
      <c r="ACS217" s="80"/>
      <c r="ACT217" s="80"/>
      <c r="ACU217" s="80"/>
      <c r="ACV217" s="80"/>
      <c r="ACW217" s="80"/>
      <c r="ACX217" s="80"/>
      <c r="ACY217" s="80"/>
      <c r="ACZ217" s="80"/>
      <c r="ADA217" s="80"/>
      <c r="ADB217" s="80"/>
      <c r="ADC217" s="80"/>
      <c r="ADD217" s="80"/>
      <c r="ADE217" s="80"/>
      <c r="ADF217" s="80"/>
      <c r="ADG217" s="80"/>
      <c r="ADH217" s="80"/>
      <c r="ADI217" s="80"/>
      <c r="ADJ217" s="80"/>
      <c r="ADK217" s="80"/>
      <c r="ADL217" s="80"/>
      <c r="ADM217" s="80"/>
      <c r="ADN217" s="80"/>
      <c r="ADO217" s="80"/>
      <c r="ADP217" s="80"/>
      <c r="ADQ217" s="80"/>
      <c r="ADR217" s="80"/>
      <c r="ADS217" s="80"/>
      <c r="ADT217" s="80"/>
      <c r="ADU217" s="80"/>
      <c r="ADV217" s="80"/>
      <c r="ADW217" s="80"/>
      <c r="ADX217" s="80"/>
      <c r="ADY217" s="80"/>
      <c r="ADZ217" s="80"/>
      <c r="AEA217" s="80"/>
      <c r="AEB217" s="80"/>
      <c r="AEC217" s="80"/>
      <c r="AED217" s="80"/>
      <c r="AEE217" s="80"/>
      <c r="AEF217" s="80"/>
      <c r="AEG217" s="80"/>
      <c r="AEH217" s="80"/>
      <c r="AEI217" s="80"/>
      <c r="AEJ217" s="80"/>
      <c r="AEK217" s="80"/>
      <c r="AEL217" s="80"/>
      <c r="AEM217" s="80"/>
      <c r="AEN217" s="80"/>
      <c r="AEO217" s="80"/>
      <c r="AEP217" s="80"/>
      <c r="AEQ217" s="80"/>
      <c r="AER217" s="80"/>
      <c r="AES217" s="80"/>
      <c r="AET217" s="80"/>
      <c r="AEU217" s="80"/>
      <c r="AEV217" s="80"/>
      <c r="AEW217" s="80"/>
      <c r="AEX217" s="80"/>
      <c r="AEY217" s="80"/>
      <c r="AEZ217" s="80"/>
      <c r="AFA217" s="80"/>
      <c r="AFB217" s="80"/>
      <c r="AFC217" s="80"/>
      <c r="AFD217" s="80"/>
      <c r="AFE217" s="80"/>
      <c r="AFF217" s="80"/>
      <c r="AFG217" s="80"/>
      <c r="AFH217" s="80"/>
      <c r="AFI217" s="80"/>
      <c r="AFJ217" s="80"/>
      <c r="AFK217" s="80"/>
      <c r="AFL217" s="80"/>
      <c r="AFM217" s="80"/>
      <c r="AFN217" s="80"/>
      <c r="AFO217" s="80"/>
      <c r="AFP217" s="80"/>
      <c r="AFQ217" s="80"/>
      <c r="AFR217" s="80"/>
      <c r="AFS217" s="80"/>
      <c r="AFT217" s="80"/>
      <c r="AFU217" s="80"/>
      <c r="AFV217" s="80"/>
      <c r="AFW217" s="80"/>
      <c r="AFX217" s="80"/>
      <c r="AFY217" s="80"/>
      <c r="AFZ217" s="80"/>
      <c r="AGA217" s="80"/>
      <c r="AGB217" s="80"/>
      <c r="AGC217" s="80"/>
      <c r="AGD217" s="80"/>
      <c r="AGE217" s="80"/>
      <c r="AGF217" s="80"/>
      <c r="AGG217" s="80"/>
      <c r="AGH217" s="80"/>
      <c r="AGI217" s="80"/>
      <c r="AGJ217" s="80"/>
      <c r="AGK217" s="80"/>
      <c r="AGL217" s="80"/>
      <c r="AGM217" s="80"/>
      <c r="AGN217" s="80"/>
      <c r="AGO217" s="80"/>
      <c r="AGP217" s="80"/>
      <c r="AGQ217" s="80"/>
      <c r="AGR217" s="80"/>
      <c r="AGS217" s="80"/>
      <c r="AGT217" s="80"/>
      <c r="AGU217" s="80"/>
      <c r="AGV217" s="80"/>
      <c r="AGW217" s="80"/>
      <c r="AGX217" s="80"/>
      <c r="AGY217" s="80"/>
      <c r="AGZ217" s="80"/>
      <c r="AHA217" s="80"/>
      <c r="AHB217" s="80"/>
      <c r="AHC217" s="80"/>
      <c r="AHD217" s="80"/>
      <c r="AHE217" s="80"/>
      <c r="AHF217" s="80"/>
      <c r="AHG217" s="80"/>
      <c r="AHH217" s="80"/>
      <c r="AHI217" s="80"/>
      <c r="AHJ217" s="80"/>
      <c r="AHK217" s="80"/>
      <c r="AHL217" s="80"/>
      <c r="AHM217" s="80"/>
      <c r="AHN217" s="80"/>
      <c r="AHO217" s="80"/>
      <c r="AHP217" s="80"/>
      <c r="AHQ217" s="80"/>
      <c r="AHR217" s="80"/>
      <c r="AHS217" s="80"/>
      <c r="AHT217" s="80"/>
      <c r="AHU217" s="80"/>
      <c r="AHV217" s="80"/>
      <c r="AHW217" s="80"/>
      <c r="AHX217" s="80"/>
      <c r="AHY217" s="80"/>
      <c r="AHZ217" s="80"/>
      <c r="AIA217" s="80"/>
      <c r="AIB217" s="80"/>
      <c r="AIC217" s="80"/>
      <c r="AID217" s="80"/>
      <c r="AIE217" s="80"/>
      <c r="AIF217" s="80"/>
      <c r="AIG217" s="80"/>
      <c r="AIH217" s="80"/>
      <c r="AII217" s="80"/>
      <c r="AIJ217" s="80"/>
      <c r="AIK217" s="80"/>
      <c r="AIL217" s="80"/>
      <c r="AIM217" s="80"/>
      <c r="AIN217" s="80"/>
      <c r="AIO217" s="80"/>
      <c r="AIP217" s="80"/>
      <c r="AIQ217" s="80"/>
      <c r="AIR217" s="80"/>
      <c r="AIS217" s="80"/>
      <c r="AIT217" s="80"/>
      <c r="AIU217" s="80"/>
      <c r="AIV217" s="80"/>
      <c r="AIW217" s="80"/>
      <c r="AIX217" s="80"/>
      <c r="AIY217" s="80"/>
      <c r="AIZ217" s="80"/>
      <c r="AJA217" s="80"/>
      <c r="AJB217" s="80"/>
      <c r="AJC217" s="80"/>
      <c r="AJD217" s="80"/>
      <c r="AJE217" s="80"/>
      <c r="AJF217" s="80"/>
      <c r="AJG217" s="80"/>
      <c r="AJH217" s="80"/>
      <c r="AJI217" s="80"/>
      <c r="AJJ217" s="80"/>
      <c r="AJK217" s="80"/>
      <c r="AJL217" s="80"/>
      <c r="AJM217" s="80"/>
      <c r="AJN217" s="80"/>
      <c r="AJO217" s="80"/>
      <c r="AJP217" s="80"/>
      <c r="AJQ217" s="80"/>
      <c r="AJR217" s="80"/>
      <c r="AJS217" s="80"/>
      <c r="AJT217" s="80"/>
      <c r="AJU217" s="80"/>
      <c r="AJV217" s="80"/>
      <c r="AJW217" s="80"/>
      <c r="AJX217" s="80"/>
      <c r="AJY217" s="80"/>
      <c r="AJZ217" s="80"/>
      <c r="AKA217" s="80"/>
      <c r="AKB217" s="80"/>
      <c r="AKC217" s="80"/>
      <c r="AKD217" s="80"/>
      <c r="AKE217" s="80"/>
      <c r="AKF217" s="80"/>
      <c r="AKG217" s="80"/>
      <c r="AKH217" s="80"/>
      <c r="AKI217" s="80"/>
      <c r="AKJ217" s="80"/>
      <c r="AKK217" s="80"/>
      <c r="AKL217" s="80"/>
      <c r="AKM217" s="80"/>
      <c r="AKN217" s="80"/>
      <c r="AKO217" s="80"/>
      <c r="AKP217" s="80"/>
      <c r="AKQ217" s="80"/>
      <c r="AKR217" s="80"/>
      <c r="AKS217" s="80"/>
      <c r="AKT217" s="80"/>
      <c r="AKU217" s="80"/>
      <c r="AKV217" s="80"/>
      <c r="AKW217" s="80"/>
      <c r="AKX217" s="80"/>
      <c r="AKY217" s="80"/>
      <c r="AKZ217" s="80"/>
      <c r="ALA217" s="80"/>
      <c r="ALB217" s="80"/>
      <c r="ALC217" s="80"/>
      <c r="ALD217" s="80"/>
      <c r="ALE217" s="80"/>
      <c r="ALF217" s="80"/>
      <c r="ALG217" s="80"/>
      <c r="ALH217" s="80"/>
      <c r="ALI217" s="80"/>
      <c r="ALJ217" s="80"/>
      <c r="ALK217" s="80"/>
      <c r="ALL217" s="80"/>
      <c r="ALM217" s="80"/>
      <c r="ALN217" s="80"/>
      <c r="ALO217" s="80"/>
      <c r="ALP217" s="80"/>
      <c r="ALQ217" s="80"/>
      <c r="ALR217" s="80"/>
      <c r="ALS217" s="80"/>
      <c r="ALT217" s="80"/>
      <c r="ALU217" s="80"/>
      <c r="ALV217" s="80"/>
      <c r="ALW217" s="80"/>
      <c r="ALX217" s="80"/>
      <c r="ALY217" s="80"/>
      <c r="ALZ217" s="80"/>
      <c r="AMA217" s="80"/>
      <c r="AMB217" s="80"/>
      <c r="AMC217" s="80"/>
      <c r="AMD217" s="80"/>
      <c r="AME217" s="80"/>
      <c r="AMF217" s="80"/>
      <c r="AMG217" s="80"/>
      <c r="AMH217" s="80"/>
      <c r="AMI217" s="80"/>
      <c r="AMJ217" s="80"/>
      <c r="AMK217" s="80"/>
    </row>
    <row r="218" spans="1:1025" s="107" customFormat="1" ht="37.5" x14ac:dyDescent="0.3">
      <c r="A218" s="134"/>
      <c r="B218" s="4"/>
      <c r="C218" s="76">
        <v>5</v>
      </c>
      <c r="D218" s="75" t="s">
        <v>379</v>
      </c>
      <c r="E218" s="76">
        <v>1982</v>
      </c>
      <c r="F218" s="76"/>
      <c r="G218" s="76" t="s">
        <v>34</v>
      </c>
      <c r="H218" s="76">
        <v>3</v>
      </c>
      <c r="I218" s="81">
        <v>2160</v>
      </c>
      <c r="J218" s="81">
        <v>883.8</v>
      </c>
      <c r="K218" s="78" t="s">
        <v>53</v>
      </c>
      <c r="L218" s="72">
        <f>I218*O218</f>
        <v>76744.800000000003</v>
      </c>
      <c r="M218" s="72">
        <f>I218*P218</f>
        <v>24645.599999999999</v>
      </c>
      <c r="N218" s="72">
        <f t="shared" ref="N218:N219" si="16">L218+M218</f>
        <v>101390.39999999999</v>
      </c>
      <c r="O218" s="72">
        <v>35.53</v>
      </c>
      <c r="P218" s="72">
        <v>11.41</v>
      </c>
      <c r="Q218" s="79">
        <v>2018</v>
      </c>
      <c r="R218" s="79">
        <v>2019</v>
      </c>
      <c r="S218" s="162" t="s">
        <v>37</v>
      </c>
      <c r="T218" s="162" t="s">
        <v>265</v>
      </c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/>
      <c r="LD218" s="80"/>
      <c r="LE218" s="80"/>
      <c r="LF218" s="80"/>
      <c r="LG218" s="80"/>
      <c r="LH218" s="80"/>
      <c r="LI218" s="80"/>
      <c r="LJ218" s="80"/>
      <c r="LK218" s="80"/>
      <c r="LL218" s="80"/>
      <c r="LM218" s="80"/>
      <c r="LN218" s="80"/>
      <c r="LO218" s="80"/>
      <c r="LP218" s="80"/>
      <c r="LQ218" s="80"/>
      <c r="LR218" s="80"/>
      <c r="LS218" s="80"/>
      <c r="LT218" s="80"/>
      <c r="LU218" s="80"/>
      <c r="LV218" s="80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  <c r="MG218" s="80"/>
      <c r="MH218" s="80"/>
      <c r="MI218" s="80"/>
      <c r="MJ218" s="80"/>
      <c r="MK218" s="80"/>
      <c r="ML218" s="80"/>
      <c r="MM218" s="80"/>
      <c r="MN218" s="80"/>
      <c r="MO218" s="80"/>
      <c r="MP218" s="80"/>
      <c r="MQ218" s="80"/>
      <c r="MR218" s="80"/>
      <c r="MS218" s="80"/>
      <c r="MT218" s="80"/>
      <c r="MU218" s="80"/>
      <c r="MV218" s="80"/>
      <c r="MW218" s="80"/>
      <c r="MX218" s="80"/>
      <c r="MY218" s="80"/>
      <c r="MZ218" s="80"/>
      <c r="NA218" s="80"/>
      <c r="NB218" s="80"/>
      <c r="NC218" s="80"/>
      <c r="ND218" s="80"/>
      <c r="NE218" s="80"/>
      <c r="NF218" s="80"/>
      <c r="NG218" s="80"/>
      <c r="NH218" s="80"/>
      <c r="NI218" s="80"/>
      <c r="NJ218" s="80"/>
      <c r="NK218" s="80"/>
      <c r="NL218" s="80"/>
      <c r="NM218" s="80"/>
      <c r="NN218" s="80"/>
      <c r="NO218" s="80"/>
      <c r="NP218" s="80"/>
      <c r="NQ218" s="80"/>
      <c r="NR218" s="80"/>
      <c r="NS218" s="80"/>
      <c r="NT218" s="80"/>
      <c r="NU218" s="80"/>
      <c r="NV218" s="80"/>
      <c r="NW218" s="80"/>
      <c r="NX218" s="80"/>
      <c r="NY218" s="80"/>
      <c r="NZ218" s="80"/>
      <c r="OA218" s="80"/>
      <c r="OB218" s="80"/>
      <c r="OC218" s="80"/>
      <c r="OD218" s="80"/>
      <c r="OE218" s="80"/>
      <c r="OF218" s="80"/>
      <c r="OG218" s="80"/>
      <c r="OH218" s="80"/>
      <c r="OI218" s="80"/>
      <c r="OJ218" s="80"/>
      <c r="OK218" s="80"/>
      <c r="OL218" s="80"/>
      <c r="OM218" s="80"/>
      <c r="ON218" s="80"/>
      <c r="OO218" s="80"/>
      <c r="OP218" s="80"/>
      <c r="OQ218" s="80"/>
      <c r="OR218" s="80"/>
      <c r="OS218" s="80"/>
      <c r="OT218" s="80"/>
      <c r="OU218" s="80"/>
      <c r="OV218" s="80"/>
      <c r="OW218" s="80"/>
      <c r="OX218" s="80"/>
      <c r="OY218" s="80"/>
      <c r="OZ218" s="80"/>
      <c r="PA218" s="80"/>
      <c r="PB218" s="80"/>
      <c r="PC218" s="80"/>
      <c r="PD218" s="80"/>
      <c r="PE218" s="80"/>
      <c r="PF218" s="80"/>
      <c r="PG218" s="80"/>
      <c r="PH218" s="80"/>
      <c r="PI218" s="80"/>
      <c r="PJ218" s="80"/>
      <c r="PK218" s="80"/>
      <c r="PL218" s="80"/>
      <c r="PM218" s="80"/>
      <c r="PN218" s="80"/>
      <c r="PO218" s="80"/>
      <c r="PP218" s="80"/>
      <c r="PQ218" s="80"/>
      <c r="PR218" s="80"/>
      <c r="PS218" s="80"/>
      <c r="PT218" s="80"/>
      <c r="PU218" s="80"/>
      <c r="PV218" s="80"/>
      <c r="PW218" s="80"/>
      <c r="PX218" s="80"/>
      <c r="PY218" s="80"/>
      <c r="PZ218" s="80"/>
      <c r="QA218" s="80"/>
      <c r="QB218" s="80"/>
      <c r="QC218" s="80"/>
      <c r="QD218" s="80"/>
      <c r="QE218" s="80"/>
      <c r="QF218" s="80"/>
      <c r="QG218" s="80"/>
      <c r="QH218" s="80"/>
      <c r="QI218" s="80"/>
      <c r="QJ218" s="80"/>
      <c r="QK218" s="80"/>
      <c r="QL218" s="80"/>
      <c r="QM218" s="80"/>
      <c r="QN218" s="80"/>
      <c r="QO218" s="80"/>
      <c r="QP218" s="80"/>
      <c r="QQ218" s="80"/>
      <c r="QR218" s="80"/>
      <c r="QS218" s="80"/>
      <c r="QT218" s="80"/>
      <c r="QU218" s="80"/>
      <c r="QV218" s="80"/>
      <c r="QW218" s="80"/>
      <c r="QX218" s="80"/>
      <c r="QY218" s="80"/>
      <c r="QZ218" s="80"/>
      <c r="RA218" s="80"/>
      <c r="RB218" s="80"/>
      <c r="RC218" s="80"/>
      <c r="RD218" s="80"/>
      <c r="RE218" s="80"/>
      <c r="RF218" s="80"/>
      <c r="RG218" s="80"/>
      <c r="RH218" s="80"/>
      <c r="RI218" s="80"/>
      <c r="RJ218" s="80"/>
      <c r="RK218" s="80"/>
      <c r="RL218" s="80"/>
      <c r="RM218" s="80"/>
      <c r="RN218" s="80"/>
      <c r="RO218" s="80"/>
      <c r="RP218" s="80"/>
      <c r="RQ218" s="80"/>
      <c r="RR218" s="80"/>
      <c r="RS218" s="80"/>
      <c r="RT218" s="80"/>
      <c r="RU218" s="80"/>
      <c r="RV218" s="80"/>
      <c r="RW218" s="80"/>
      <c r="RX218" s="80"/>
      <c r="RY218" s="80"/>
      <c r="RZ218" s="80"/>
      <c r="SA218" s="80"/>
      <c r="SB218" s="80"/>
      <c r="SC218" s="80"/>
      <c r="SD218" s="80"/>
      <c r="SE218" s="80"/>
      <c r="SF218" s="80"/>
      <c r="SG218" s="80"/>
      <c r="SH218" s="80"/>
      <c r="SI218" s="80"/>
      <c r="SJ218" s="80"/>
      <c r="SK218" s="80"/>
      <c r="SL218" s="80"/>
      <c r="SM218" s="80"/>
      <c r="SN218" s="80"/>
      <c r="SO218" s="80"/>
      <c r="SP218" s="80"/>
      <c r="SQ218" s="80"/>
      <c r="SR218" s="80"/>
      <c r="SS218" s="80"/>
      <c r="ST218" s="80"/>
      <c r="SU218" s="80"/>
      <c r="SV218" s="80"/>
      <c r="SW218" s="80"/>
      <c r="SX218" s="80"/>
      <c r="SY218" s="80"/>
      <c r="SZ218" s="80"/>
      <c r="TA218" s="80"/>
      <c r="TB218" s="80"/>
      <c r="TC218" s="80"/>
      <c r="TD218" s="80"/>
      <c r="TE218" s="80"/>
      <c r="TF218" s="80"/>
      <c r="TG218" s="80"/>
      <c r="TH218" s="80"/>
      <c r="TI218" s="80"/>
      <c r="TJ218" s="80"/>
      <c r="TK218" s="80"/>
      <c r="TL218" s="80"/>
      <c r="TM218" s="80"/>
      <c r="TN218" s="80"/>
      <c r="TO218" s="80"/>
      <c r="TP218" s="80"/>
      <c r="TQ218" s="80"/>
      <c r="TR218" s="80"/>
      <c r="TS218" s="80"/>
      <c r="TT218" s="80"/>
      <c r="TU218" s="80"/>
      <c r="TV218" s="80"/>
      <c r="TW218" s="80"/>
      <c r="TX218" s="80"/>
      <c r="TY218" s="80"/>
      <c r="TZ218" s="80"/>
      <c r="UA218" s="80"/>
      <c r="UB218" s="80"/>
      <c r="UC218" s="80"/>
      <c r="UD218" s="80"/>
      <c r="UE218" s="80"/>
      <c r="UF218" s="80"/>
      <c r="UG218" s="80"/>
      <c r="UH218" s="80"/>
      <c r="UI218" s="80"/>
      <c r="UJ218" s="80"/>
      <c r="UK218" s="80"/>
      <c r="UL218" s="80"/>
      <c r="UM218" s="80"/>
      <c r="UN218" s="80"/>
      <c r="UO218" s="80"/>
      <c r="UP218" s="80"/>
      <c r="UQ218" s="80"/>
      <c r="UR218" s="80"/>
      <c r="US218" s="80"/>
      <c r="UT218" s="80"/>
      <c r="UU218" s="80"/>
      <c r="UV218" s="80"/>
      <c r="UW218" s="80"/>
      <c r="UX218" s="80"/>
      <c r="UY218" s="80"/>
      <c r="UZ218" s="80"/>
      <c r="VA218" s="80"/>
      <c r="VB218" s="80"/>
      <c r="VC218" s="80"/>
      <c r="VD218" s="80"/>
      <c r="VE218" s="80"/>
      <c r="VF218" s="80"/>
      <c r="VG218" s="80"/>
      <c r="VH218" s="80"/>
      <c r="VI218" s="80"/>
      <c r="VJ218" s="80"/>
      <c r="VK218" s="80"/>
      <c r="VL218" s="80"/>
      <c r="VM218" s="80"/>
      <c r="VN218" s="80"/>
      <c r="VO218" s="80"/>
      <c r="VP218" s="80"/>
      <c r="VQ218" s="80"/>
      <c r="VR218" s="80"/>
      <c r="VS218" s="80"/>
      <c r="VT218" s="80"/>
      <c r="VU218" s="80"/>
      <c r="VV218" s="80"/>
      <c r="VW218" s="80"/>
      <c r="VX218" s="80"/>
      <c r="VY218" s="80"/>
      <c r="VZ218" s="80"/>
      <c r="WA218" s="80"/>
      <c r="WB218" s="80"/>
      <c r="WC218" s="80"/>
      <c r="WD218" s="80"/>
      <c r="WE218" s="80"/>
      <c r="WF218" s="80"/>
      <c r="WG218" s="80"/>
      <c r="WH218" s="80"/>
      <c r="WI218" s="80"/>
      <c r="WJ218" s="80"/>
      <c r="WK218" s="80"/>
      <c r="WL218" s="80"/>
      <c r="WM218" s="80"/>
      <c r="WN218" s="80"/>
      <c r="WO218" s="80"/>
      <c r="WP218" s="80"/>
      <c r="WQ218" s="80"/>
      <c r="WR218" s="80"/>
      <c r="WS218" s="80"/>
      <c r="WT218" s="80"/>
      <c r="WU218" s="80"/>
      <c r="WV218" s="80"/>
      <c r="WW218" s="80"/>
      <c r="WX218" s="80"/>
      <c r="WY218" s="80"/>
      <c r="WZ218" s="80"/>
      <c r="XA218" s="80"/>
      <c r="XB218" s="80"/>
      <c r="XC218" s="80"/>
      <c r="XD218" s="80"/>
      <c r="XE218" s="80"/>
      <c r="XF218" s="80"/>
      <c r="XG218" s="80"/>
      <c r="XH218" s="80"/>
      <c r="XI218" s="80"/>
      <c r="XJ218" s="80"/>
      <c r="XK218" s="80"/>
      <c r="XL218" s="80"/>
      <c r="XM218" s="80"/>
      <c r="XN218" s="80"/>
      <c r="XO218" s="80"/>
      <c r="XP218" s="80"/>
      <c r="XQ218" s="80"/>
      <c r="XR218" s="80"/>
      <c r="XS218" s="80"/>
      <c r="XT218" s="80"/>
      <c r="XU218" s="80"/>
      <c r="XV218" s="80"/>
      <c r="XW218" s="80"/>
      <c r="XX218" s="80"/>
      <c r="XY218" s="80"/>
      <c r="XZ218" s="80"/>
      <c r="YA218" s="80"/>
      <c r="YB218" s="80"/>
      <c r="YC218" s="80"/>
      <c r="YD218" s="80"/>
      <c r="YE218" s="80"/>
      <c r="YF218" s="80"/>
      <c r="YG218" s="80"/>
      <c r="YH218" s="80"/>
      <c r="YI218" s="80"/>
      <c r="YJ218" s="80"/>
      <c r="YK218" s="80"/>
      <c r="YL218" s="80"/>
      <c r="YM218" s="80"/>
      <c r="YN218" s="80"/>
      <c r="YO218" s="80"/>
      <c r="YP218" s="80"/>
      <c r="YQ218" s="80"/>
      <c r="YR218" s="80"/>
      <c r="YS218" s="80"/>
      <c r="YT218" s="80"/>
      <c r="YU218" s="80"/>
      <c r="YV218" s="80"/>
      <c r="YW218" s="80"/>
      <c r="YX218" s="80"/>
      <c r="YY218" s="80"/>
      <c r="YZ218" s="80"/>
      <c r="ZA218" s="80"/>
      <c r="ZB218" s="80"/>
      <c r="ZC218" s="80"/>
      <c r="ZD218" s="80"/>
      <c r="ZE218" s="80"/>
      <c r="ZF218" s="80"/>
      <c r="ZG218" s="80"/>
      <c r="ZH218" s="80"/>
      <c r="ZI218" s="80"/>
      <c r="ZJ218" s="80"/>
      <c r="ZK218" s="80"/>
      <c r="ZL218" s="80"/>
      <c r="ZM218" s="80"/>
      <c r="ZN218" s="80"/>
      <c r="ZO218" s="80"/>
      <c r="ZP218" s="80"/>
      <c r="ZQ218" s="80"/>
      <c r="ZR218" s="80"/>
      <c r="ZS218" s="80"/>
      <c r="ZT218" s="80"/>
      <c r="ZU218" s="80"/>
      <c r="ZV218" s="80"/>
      <c r="ZW218" s="80"/>
      <c r="ZX218" s="80"/>
      <c r="ZY218" s="80"/>
      <c r="ZZ218" s="80"/>
      <c r="AAA218" s="80"/>
      <c r="AAB218" s="80"/>
      <c r="AAC218" s="80"/>
      <c r="AAD218" s="80"/>
      <c r="AAE218" s="80"/>
      <c r="AAF218" s="80"/>
      <c r="AAG218" s="80"/>
      <c r="AAH218" s="80"/>
      <c r="AAI218" s="80"/>
      <c r="AAJ218" s="80"/>
      <c r="AAK218" s="80"/>
      <c r="AAL218" s="80"/>
      <c r="AAM218" s="80"/>
      <c r="AAN218" s="80"/>
      <c r="AAO218" s="80"/>
      <c r="AAP218" s="80"/>
      <c r="AAQ218" s="80"/>
      <c r="AAR218" s="80"/>
      <c r="AAS218" s="80"/>
      <c r="AAT218" s="80"/>
      <c r="AAU218" s="80"/>
      <c r="AAV218" s="80"/>
      <c r="AAW218" s="80"/>
      <c r="AAX218" s="80"/>
      <c r="AAY218" s="80"/>
      <c r="AAZ218" s="80"/>
      <c r="ABA218" s="80"/>
      <c r="ABB218" s="80"/>
      <c r="ABC218" s="80"/>
      <c r="ABD218" s="80"/>
      <c r="ABE218" s="80"/>
      <c r="ABF218" s="80"/>
      <c r="ABG218" s="80"/>
      <c r="ABH218" s="80"/>
      <c r="ABI218" s="80"/>
      <c r="ABJ218" s="80"/>
      <c r="ABK218" s="80"/>
      <c r="ABL218" s="80"/>
      <c r="ABM218" s="80"/>
      <c r="ABN218" s="80"/>
      <c r="ABO218" s="80"/>
      <c r="ABP218" s="80"/>
      <c r="ABQ218" s="80"/>
      <c r="ABR218" s="80"/>
      <c r="ABS218" s="80"/>
      <c r="ABT218" s="80"/>
      <c r="ABU218" s="80"/>
      <c r="ABV218" s="80"/>
      <c r="ABW218" s="80"/>
      <c r="ABX218" s="80"/>
      <c r="ABY218" s="80"/>
      <c r="ABZ218" s="80"/>
      <c r="ACA218" s="80"/>
      <c r="ACB218" s="80"/>
      <c r="ACC218" s="80"/>
      <c r="ACD218" s="80"/>
      <c r="ACE218" s="80"/>
      <c r="ACF218" s="80"/>
      <c r="ACG218" s="80"/>
      <c r="ACH218" s="80"/>
      <c r="ACI218" s="80"/>
      <c r="ACJ218" s="80"/>
      <c r="ACK218" s="80"/>
      <c r="ACL218" s="80"/>
      <c r="ACM218" s="80"/>
      <c r="ACN218" s="80"/>
      <c r="ACO218" s="80"/>
      <c r="ACP218" s="80"/>
      <c r="ACQ218" s="80"/>
      <c r="ACR218" s="80"/>
      <c r="ACS218" s="80"/>
      <c r="ACT218" s="80"/>
      <c r="ACU218" s="80"/>
      <c r="ACV218" s="80"/>
      <c r="ACW218" s="80"/>
      <c r="ACX218" s="80"/>
      <c r="ACY218" s="80"/>
      <c r="ACZ218" s="80"/>
      <c r="ADA218" s="80"/>
      <c r="ADB218" s="80"/>
      <c r="ADC218" s="80"/>
      <c r="ADD218" s="80"/>
      <c r="ADE218" s="80"/>
      <c r="ADF218" s="80"/>
      <c r="ADG218" s="80"/>
      <c r="ADH218" s="80"/>
      <c r="ADI218" s="80"/>
      <c r="ADJ218" s="80"/>
      <c r="ADK218" s="80"/>
      <c r="ADL218" s="80"/>
      <c r="ADM218" s="80"/>
      <c r="ADN218" s="80"/>
      <c r="ADO218" s="80"/>
      <c r="ADP218" s="80"/>
      <c r="ADQ218" s="80"/>
      <c r="ADR218" s="80"/>
      <c r="ADS218" s="80"/>
      <c r="ADT218" s="80"/>
      <c r="ADU218" s="80"/>
      <c r="ADV218" s="80"/>
      <c r="ADW218" s="80"/>
      <c r="ADX218" s="80"/>
      <c r="ADY218" s="80"/>
      <c r="ADZ218" s="80"/>
      <c r="AEA218" s="80"/>
      <c r="AEB218" s="80"/>
      <c r="AEC218" s="80"/>
      <c r="AED218" s="80"/>
      <c r="AEE218" s="80"/>
      <c r="AEF218" s="80"/>
      <c r="AEG218" s="80"/>
      <c r="AEH218" s="80"/>
      <c r="AEI218" s="80"/>
      <c r="AEJ218" s="80"/>
      <c r="AEK218" s="80"/>
      <c r="AEL218" s="80"/>
      <c r="AEM218" s="80"/>
      <c r="AEN218" s="80"/>
      <c r="AEO218" s="80"/>
      <c r="AEP218" s="80"/>
      <c r="AEQ218" s="80"/>
      <c r="AER218" s="80"/>
      <c r="AES218" s="80"/>
      <c r="AET218" s="80"/>
      <c r="AEU218" s="80"/>
      <c r="AEV218" s="80"/>
      <c r="AEW218" s="80"/>
      <c r="AEX218" s="80"/>
      <c r="AEY218" s="80"/>
      <c r="AEZ218" s="80"/>
      <c r="AFA218" s="80"/>
      <c r="AFB218" s="80"/>
      <c r="AFC218" s="80"/>
      <c r="AFD218" s="80"/>
      <c r="AFE218" s="80"/>
      <c r="AFF218" s="80"/>
      <c r="AFG218" s="80"/>
      <c r="AFH218" s="80"/>
      <c r="AFI218" s="80"/>
      <c r="AFJ218" s="80"/>
      <c r="AFK218" s="80"/>
      <c r="AFL218" s="80"/>
      <c r="AFM218" s="80"/>
      <c r="AFN218" s="80"/>
      <c r="AFO218" s="80"/>
      <c r="AFP218" s="80"/>
      <c r="AFQ218" s="80"/>
      <c r="AFR218" s="80"/>
      <c r="AFS218" s="80"/>
      <c r="AFT218" s="80"/>
      <c r="AFU218" s="80"/>
      <c r="AFV218" s="80"/>
      <c r="AFW218" s="80"/>
      <c r="AFX218" s="80"/>
      <c r="AFY218" s="80"/>
      <c r="AFZ218" s="80"/>
      <c r="AGA218" s="80"/>
      <c r="AGB218" s="80"/>
      <c r="AGC218" s="80"/>
      <c r="AGD218" s="80"/>
      <c r="AGE218" s="80"/>
      <c r="AGF218" s="80"/>
      <c r="AGG218" s="80"/>
      <c r="AGH218" s="80"/>
      <c r="AGI218" s="80"/>
      <c r="AGJ218" s="80"/>
      <c r="AGK218" s="80"/>
      <c r="AGL218" s="80"/>
      <c r="AGM218" s="80"/>
      <c r="AGN218" s="80"/>
      <c r="AGO218" s="80"/>
      <c r="AGP218" s="80"/>
      <c r="AGQ218" s="80"/>
      <c r="AGR218" s="80"/>
      <c r="AGS218" s="80"/>
      <c r="AGT218" s="80"/>
      <c r="AGU218" s="80"/>
      <c r="AGV218" s="80"/>
      <c r="AGW218" s="80"/>
      <c r="AGX218" s="80"/>
      <c r="AGY218" s="80"/>
      <c r="AGZ218" s="80"/>
      <c r="AHA218" s="80"/>
      <c r="AHB218" s="80"/>
      <c r="AHC218" s="80"/>
      <c r="AHD218" s="80"/>
      <c r="AHE218" s="80"/>
      <c r="AHF218" s="80"/>
      <c r="AHG218" s="80"/>
      <c r="AHH218" s="80"/>
      <c r="AHI218" s="80"/>
      <c r="AHJ218" s="80"/>
      <c r="AHK218" s="80"/>
      <c r="AHL218" s="80"/>
      <c r="AHM218" s="80"/>
      <c r="AHN218" s="80"/>
      <c r="AHO218" s="80"/>
      <c r="AHP218" s="80"/>
      <c r="AHQ218" s="80"/>
      <c r="AHR218" s="80"/>
      <c r="AHS218" s="80"/>
      <c r="AHT218" s="80"/>
      <c r="AHU218" s="80"/>
      <c r="AHV218" s="80"/>
      <c r="AHW218" s="80"/>
      <c r="AHX218" s="80"/>
      <c r="AHY218" s="80"/>
      <c r="AHZ218" s="80"/>
      <c r="AIA218" s="80"/>
      <c r="AIB218" s="80"/>
      <c r="AIC218" s="80"/>
      <c r="AID218" s="80"/>
      <c r="AIE218" s="80"/>
      <c r="AIF218" s="80"/>
      <c r="AIG218" s="80"/>
      <c r="AIH218" s="80"/>
      <c r="AII218" s="80"/>
      <c r="AIJ218" s="80"/>
      <c r="AIK218" s="80"/>
      <c r="AIL218" s="80"/>
      <c r="AIM218" s="80"/>
      <c r="AIN218" s="80"/>
      <c r="AIO218" s="80"/>
      <c r="AIP218" s="80"/>
      <c r="AIQ218" s="80"/>
      <c r="AIR218" s="80"/>
      <c r="AIS218" s="80"/>
      <c r="AIT218" s="80"/>
      <c r="AIU218" s="80"/>
      <c r="AIV218" s="80"/>
      <c r="AIW218" s="80"/>
      <c r="AIX218" s="80"/>
      <c r="AIY218" s="80"/>
      <c r="AIZ218" s="80"/>
      <c r="AJA218" s="80"/>
      <c r="AJB218" s="80"/>
      <c r="AJC218" s="80"/>
      <c r="AJD218" s="80"/>
      <c r="AJE218" s="80"/>
      <c r="AJF218" s="80"/>
      <c r="AJG218" s="80"/>
      <c r="AJH218" s="80"/>
      <c r="AJI218" s="80"/>
      <c r="AJJ218" s="80"/>
      <c r="AJK218" s="80"/>
      <c r="AJL218" s="80"/>
      <c r="AJM218" s="80"/>
      <c r="AJN218" s="80"/>
      <c r="AJO218" s="80"/>
      <c r="AJP218" s="80"/>
      <c r="AJQ218" s="80"/>
      <c r="AJR218" s="80"/>
      <c r="AJS218" s="80"/>
      <c r="AJT218" s="80"/>
      <c r="AJU218" s="80"/>
      <c r="AJV218" s="80"/>
      <c r="AJW218" s="80"/>
      <c r="AJX218" s="80"/>
      <c r="AJY218" s="80"/>
      <c r="AJZ218" s="80"/>
      <c r="AKA218" s="80"/>
      <c r="AKB218" s="80"/>
      <c r="AKC218" s="80"/>
      <c r="AKD218" s="80"/>
      <c r="AKE218" s="80"/>
      <c r="AKF218" s="80"/>
      <c r="AKG218" s="80"/>
      <c r="AKH218" s="80"/>
      <c r="AKI218" s="80"/>
      <c r="AKJ218" s="80"/>
      <c r="AKK218" s="80"/>
      <c r="AKL218" s="80"/>
      <c r="AKM218" s="80"/>
      <c r="AKN218" s="80"/>
      <c r="AKO218" s="80"/>
      <c r="AKP218" s="80"/>
      <c r="AKQ218" s="80"/>
      <c r="AKR218" s="80"/>
      <c r="AKS218" s="80"/>
      <c r="AKT218" s="80"/>
      <c r="AKU218" s="80"/>
      <c r="AKV218" s="80"/>
      <c r="AKW218" s="80"/>
      <c r="AKX218" s="80"/>
      <c r="AKY218" s="80"/>
      <c r="AKZ218" s="80"/>
      <c r="ALA218" s="80"/>
      <c r="ALB218" s="80"/>
      <c r="ALC218" s="80"/>
      <c r="ALD218" s="80"/>
      <c r="ALE218" s="80"/>
      <c r="ALF218" s="80"/>
      <c r="ALG218" s="80"/>
      <c r="ALH218" s="80"/>
      <c r="ALI218" s="80"/>
      <c r="ALJ218" s="80"/>
      <c r="ALK218" s="80"/>
      <c r="ALL218" s="80"/>
      <c r="ALM218" s="80"/>
      <c r="ALN218" s="80"/>
      <c r="ALO218" s="80"/>
      <c r="ALP218" s="80"/>
      <c r="ALQ218" s="80"/>
      <c r="ALR218" s="80"/>
      <c r="ALS218" s="80"/>
      <c r="ALT218" s="80"/>
      <c r="ALU218" s="80"/>
      <c r="ALV218" s="80"/>
      <c r="ALW218" s="80"/>
      <c r="ALX218" s="80"/>
      <c r="ALY218" s="80"/>
      <c r="ALZ218" s="80"/>
      <c r="AMA218" s="80"/>
      <c r="AMB218" s="80"/>
      <c r="AMC218" s="80"/>
      <c r="AMD218" s="80"/>
      <c r="AME218" s="80"/>
      <c r="AMF218" s="80"/>
      <c r="AMG218" s="80"/>
      <c r="AMH218" s="80"/>
      <c r="AMI218" s="80"/>
      <c r="AMJ218" s="80"/>
      <c r="AMK218" s="80"/>
    </row>
    <row r="219" spans="1:1025" s="107" customFormat="1" ht="37.5" x14ac:dyDescent="0.3">
      <c r="A219" s="134"/>
      <c r="B219" s="4"/>
      <c r="C219" s="76"/>
      <c r="D219" s="75"/>
      <c r="E219" s="76"/>
      <c r="F219" s="76"/>
      <c r="G219" s="76"/>
      <c r="H219" s="76"/>
      <c r="I219" s="81"/>
      <c r="J219" s="81"/>
      <c r="K219" s="82" t="s">
        <v>42</v>
      </c>
      <c r="L219" s="83">
        <f>I218*O219</f>
        <v>335880</v>
      </c>
      <c r="M219" s="83">
        <f>I218*P219</f>
        <v>32335.200000000001</v>
      </c>
      <c r="N219" s="83">
        <f t="shared" si="16"/>
        <v>368215.2</v>
      </c>
      <c r="O219" s="83">
        <v>155.5</v>
      </c>
      <c r="P219" s="83">
        <v>14.97</v>
      </c>
      <c r="Q219" s="84">
        <v>2018</v>
      </c>
      <c r="R219" s="84">
        <v>2019</v>
      </c>
      <c r="S219" s="158" t="s">
        <v>37</v>
      </c>
      <c r="T219" s="158" t="s">
        <v>265</v>
      </c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/>
      <c r="KI219" s="80"/>
      <c r="KJ219" s="80"/>
      <c r="KK219" s="80"/>
      <c r="KL219" s="80"/>
      <c r="KM219" s="80"/>
      <c r="KN219" s="80"/>
      <c r="KO219" s="80"/>
      <c r="KP219" s="80"/>
      <c r="KQ219" s="80"/>
      <c r="KR219" s="80"/>
      <c r="KS219" s="80"/>
      <c r="KT219" s="80"/>
      <c r="KU219" s="80"/>
      <c r="KV219" s="80"/>
      <c r="KW219" s="80"/>
      <c r="KX219" s="80"/>
      <c r="KY219" s="80"/>
      <c r="KZ219" s="80"/>
      <c r="LA219" s="80"/>
      <c r="LB219" s="80"/>
      <c r="LC219" s="80"/>
      <c r="LD219" s="80"/>
      <c r="LE219" s="80"/>
      <c r="LF219" s="80"/>
      <c r="LG219" s="80"/>
      <c r="LH219" s="80"/>
      <c r="LI219" s="80"/>
      <c r="LJ219" s="80"/>
      <c r="LK219" s="80"/>
      <c r="LL219" s="80"/>
      <c r="LM219" s="80"/>
      <c r="LN219" s="80"/>
      <c r="LO219" s="80"/>
      <c r="LP219" s="80"/>
      <c r="LQ219" s="80"/>
      <c r="LR219" s="80"/>
      <c r="LS219" s="80"/>
      <c r="LT219" s="80"/>
      <c r="LU219" s="80"/>
      <c r="LV219" s="80"/>
      <c r="LW219" s="80"/>
      <c r="LX219" s="80"/>
      <c r="LY219" s="80"/>
      <c r="LZ219" s="80"/>
      <c r="MA219" s="80"/>
      <c r="MB219" s="80"/>
      <c r="MC219" s="80"/>
      <c r="MD219" s="80"/>
      <c r="ME219" s="80"/>
      <c r="MF219" s="80"/>
      <c r="MG219" s="80"/>
      <c r="MH219" s="80"/>
      <c r="MI219" s="80"/>
      <c r="MJ219" s="80"/>
      <c r="MK219" s="80"/>
      <c r="ML219" s="80"/>
      <c r="MM219" s="80"/>
      <c r="MN219" s="80"/>
      <c r="MO219" s="80"/>
      <c r="MP219" s="80"/>
      <c r="MQ219" s="80"/>
      <c r="MR219" s="80"/>
      <c r="MS219" s="80"/>
      <c r="MT219" s="80"/>
      <c r="MU219" s="80"/>
      <c r="MV219" s="80"/>
      <c r="MW219" s="80"/>
      <c r="MX219" s="80"/>
      <c r="MY219" s="80"/>
      <c r="MZ219" s="80"/>
      <c r="NA219" s="80"/>
      <c r="NB219" s="80"/>
      <c r="NC219" s="80"/>
      <c r="ND219" s="80"/>
      <c r="NE219" s="80"/>
      <c r="NF219" s="80"/>
      <c r="NG219" s="80"/>
      <c r="NH219" s="80"/>
      <c r="NI219" s="80"/>
      <c r="NJ219" s="80"/>
      <c r="NK219" s="80"/>
      <c r="NL219" s="80"/>
      <c r="NM219" s="80"/>
      <c r="NN219" s="80"/>
      <c r="NO219" s="80"/>
      <c r="NP219" s="80"/>
      <c r="NQ219" s="80"/>
      <c r="NR219" s="80"/>
      <c r="NS219" s="80"/>
      <c r="NT219" s="80"/>
      <c r="NU219" s="80"/>
      <c r="NV219" s="80"/>
      <c r="NW219" s="80"/>
      <c r="NX219" s="80"/>
      <c r="NY219" s="80"/>
      <c r="NZ219" s="80"/>
      <c r="OA219" s="80"/>
      <c r="OB219" s="80"/>
      <c r="OC219" s="80"/>
      <c r="OD219" s="80"/>
      <c r="OE219" s="80"/>
      <c r="OF219" s="80"/>
      <c r="OG219" s="80"/>
      <c r="OH219" s="80"/>
      <c r="OI219" s="80"/>
      <c r="OJ219" s="80"/>
      <c r="OK219" s="80"/>
      <c r="OL219" s="80"/>
      <c r="OM219" s="80"/>
      <c r="ON219" s="80"/>
      <c r="OO219" s="80"/>
      <c r="OP219" s="80"/>
      <c r="OQ219" s="80"/>
      <c r="OR219" s="80"/>
      <c r="OS219" s="80"/>
      <c r="OT219" s="80"/>
      <c r="OU219" s="80"/>
      <c r="OV219" s="80"/>
      <c r="OW219" s="80"/>
      <c r="OX219" s="80"/>
      <c r="OY219" s="80"/>
      <c r="OZ219" s="80"/>
      <c r="PA219" s="80"/>
      <c r="PB219" s="80"/>
      <c r="PC219" s="80"/>
      <c r="PD219" s="80"/>
      <c r="PE219" s="80"/>
      <c r="PF219" s="80"/>
      <c r="PG219" s="80"/>
      <c r="PH219" s="80"/>
      <c r="PI219" s="80"/>
      <c r="PJ219" s="80"/>
      <c r="PK219" s="80"/>
      <c r="PL219" s="80"/>
      <c r="PM219" s="80"/>
      <c r="PN219" s="80"/>
      <c r="PO219" s="80"/>
      <c r="PP219" s="80"/>
      <c r="PQ219" s="80"/>
      <c r="PR219" s="80"/>
      <c r="PS219" s="80"/>
      <c r="PT219" s="80"/>
      <c r="PU219" s="80"/>
      <c r="PV219" s="80"/>
      <c r="PW219" s="80"/>
      <c r="PX219" s="80"/>
      <c r="PY219" s="80"/>
      <c r="PZ219" s="80"/>
      <c r="QA219" s="80"/>
      <c r="QB219" s="80"/>
      <c r="QC219" s="80"/>
      <c r="QD219" s="80"/>
      <c r="QE219" s="80"/>
      <c r="QF219" s="80"/>
      <c r="QG219" s="80"/>
      <c r="QH219" s="80"/>
      <c r="QI219" s="80"/>
      <c r="QJ219" s="80"/>
      <c r="QK219" s="80"/>
      <c r="QL219" s="80"/>
      <c r="QM219" s="80"/>
      <c r="QN219" s="80"/>
      <c r="QO219" s="80"/>
      <c r="QP219" s="80"/>
      <c r="QQ219" s="80"/>
      <c r="QR219" s="80"/>
      <c r="QS219" s="80"/>
      <c r="QT219" s="80"/>
      <c r="QU219" s="80"/>
      <c r="QV219" s="80"/>
      <c r="QW219" s="80"/>
      <c r="QX219" s="80"/>
      <c r="QY219" s="80"/>
      <c r="QZ219" s="80"/>
      <c r="RA219" s="80"/>
      <c r="RB219" s="80"/>
      <c r="RC219" s="80"/>
      <c r="RD219" s="80"/>
      <c r="RE219" s="80"/>
      <c r="RF219" s="80"/>
      <c r="RG219" s="80"/>
      <c r="RH219" s="80"/>
      <c r="RI219" s="80"/>
      <c r="RJ219" s="80"/>
      <c r="RK219" s="80"/>
      <c r="RL219" s="80"/>
      <c r="RM219" s="80"/>
      <c r="RN219" s="80"/>
      <c r="RO219" s="80"/>
      <c r="RP219" s="80"/>
      <c r="RQ219" s="80"/>
      <c r="RR219" s="80"/>
      <c r="RS219" s="80"/>
      <c r="RT219" s="80"/>
      <c r="RU219" s="80"/>
      <c r="RV219" s="80"/>
      <c r="RW219" s="80"/>
      <c r="RX219" s="80"/>
      <c r="RY219" s="80"/>
      <c r="RZ219" s="80"/>
      <c r="SA219" s="80"/>
      <c r="SB219" s="80"/>
      <c r="SC219" s="80"/>
      <c r="SD219" s="80"/>
      <c r="SE219" s="80"/>
      <c r="SF219" s="80"/>
      <c r="SG219" s="80"/>
      <c r="SH219" s="80"/>
      <c r="SI219" s="80"/>
      <c r="SJ219" s="80"/>
      <c r="SK219" s="80"/>
      <c r="SL219" s="80"/>
      <c r="SM219" s="80"/>
      <c r="SN219" s="80"/>
      <c r="SO219" s="80"/>
      <c r="SP219" s="80"/>
      <c r="SQ219" s="80"/>
      <c r="SR219" s="80"/>
      <c r="SS219" s="80"/>
      <c r="ST219" s="80"/>
      <c r="SU219" s="80"/>
      <c r="SV219" s="80"/>
      <c r="SW219" s="80"/>
      <c r="SX219" s="80"/>
      <c r="SY219" s="80"/>
      <c r="SZ219" s="80"/>
      <c r="TA219" s="80"/>
      <c r="TB219" s="80"/>
      <c r="TC219" s="80"/>
      <c r="TD219" s="80"/>
      <c r="TE219" s="80"/>
      <c r="TF219" s="80"/>
      <c r="TG219" s="80"/>
      <c r="TH219" s="80"/>
      <c r="TI219" s="80"/>
      <c r="TJ219" s="80"/>
      <c r="TK219" s="80"/>
      <c r="TL219" s="80"/>
      <c r="TM219" s="80"/>
      <c r="TN219" s="80"/>
      <c r="TO219" s="80"/>
      <c r="TP219" s="80"/>
      <c r="TQ219" s="80"/>
      <c r="TR219" s="80"/>
      <c r="TS219" s="80"/>
      <c r="TT219" s="80"/>
      <c r="TU219" s="80"/>
      <c r="TV219" s="80"/>
      <c r="TW219" s="80"/>
      <c r="TX219" s="80"/>
      <c r="TY219" s="80"/>
      <c r="TZ219" s="80"/>
      <c r="UA219" s="80"/>
      <c r="UB219" s="80"/>
      <c r="UC219" s="80"/>
      <c r="UD219" s="80"/>
      <c r="UE219" s="80"/>
      <c r="UF219" s="80"/>
      <c r="UG219" s="80"/>
      <c r="UH219" s="80"/>
      <c r="UI219" s="80"/>
      <c r="UJ219" s="80"/>
      <c r="UK219" s="80"/>
      <c r="UL219" s="80"/>
      <c r="UM219" s="80"/>
      <c r="UN219" s="80"/>
      <c r="UO219" s="80"/>
      <c r="UP219" s="80"/>
      <c r="UQ219" s="80"/>
      <c r="UR219" s="80"/>
      <c r="US219" s="80"/>
      <c r="UT219" s="80"/>
      <c r="UU219" s="80"/>
      <c r="UV219" s="80"/>
      <c r="UW219" s="80"/>
      <c r="UX219" s="80"/>
      <c r="UY219" s="80"/>
      <c r="UZ219" s="80"/>
      <c r="VA219" s="80"/>
      <c r="VB219" s="80"/>
      <c r="VC219" s="80"/>
      <c r="VD219" s="80"/>
      <c r="VE219" s="80"/>
      <c r="VF219" s="80"/>
      <c r="VG219" s="80"/>
      <c r="VH219" s="80"/>
      <c r="VI219" s="80"/>
      <c r="VJ219" s="80"/>
      <c r="VK219" s="80"/>
      <c r="VL219" s="80"/>
      <c r="VM219" s="80"/>
      <c r="VN219" s="80"/>
      <c r="VO219" s="80"/>
      <c r="VP219" s="80"/>
      <c r="VQ219" s="80"/>
      <c r="VR219" s="80"/>
      <c r="VS219" s="80"/>
      <c r="VT219" s="80"/>
      <c r="VU219" s="80"/>
      <c r="VV219" s="80"/>
      <c r="VW219" s="80"/>
      <c r="VX219" s="80"/>
      <c r="VY219" s="80"/>
      <c r="VZ219" s="80"/>
      <c r="WA219" s="80"/>
      <c r="WB219" s="80"/>
      <c r="WC219" s="80"/>
      <c r="WD219" s="80"/>
      <c r="WE219" s="80"/>
      <c r="WF219" s="80"/>
      <c r="WG219" s="80"/>
      <c r="WH219" s="80"/>
      <c r="WI219" s="80"/>
      <c r="WJ219" s="80"/>
      <c r="WK219" s="80"/>
      <c r="WL219" s="80"/>
      <c r="WM219" s="80"/>
      <c r="WN219" s="80"/>
      <c r="WO219" s="80"/>
      <c r="WP219" s="80"/>
      <c r="WQ219" s="80"/>
      <c r="WR219" s="80"/>
      <c r="WS219" s="80"/>
      <c r="WT219" s="80"/>
      <c r="WU219" s="80"/>
      <c r="WV219" s="80"/>
      <c r="WW219" s="80"/>
      <c r="WX219" s="80"/>
      <c r="WY219" s="80"/>
      <c r="WZ219" s="80"/>
      <c r="XA219" s="80"/>
      <c r="XB219" s="80"/>
      <c r="XC219" s="80"/>
      <c r="XD219" s="80"/>
      <c r="XE219" s="80"/>
      <c r="XF219" s="80"/>
      <c r="XG219" s="80"/>
      <c r="XH219" s="80"/>
      <c r="XI219" s="80"/>
      <c r="XJ219" s="80"/>
      <c r="XK219" s="80"/>
      <c r="XL219" s="80"/>
      <c r="XM219" s="80"/>
      <c r="XN219" s="80"/>
      <c r="XO219" s="80"/>
      <c r="XP219" s="80"/>
      <c r="XQ219" s="80"/>
      <c r="XR219" s="80"/>
      <c r="XS219" s="80"/>
      <c r="XT219" s="80"/>
      <c r="XU219" s="80"/>
      <c r="XV219" s="80"/>
      <c r="XW219" s="80"/>
      <c r="XX219" s="80"/>
      <c r="XY219" s="80"/>
      <c r="XZ219" s="80"/>
      <c r="YA219" s="80"/>
      <c r="YB219" s="80"/>
      <c r="YC219" s="80"/>
      <c r="YD219" s="80"/>
      <c r="YE219" s="80"/>
      <c r="YF219" s="80"/>
      <c r="YG219" s="80"/>
      <c r="YH219" s="80"/>
      <c r="YI219" s="80"/>
      <c r="YJ219" s="80"/>
      <c r="YK219" s="80"/>
      <c r="YL219" s="80"/>
      <c r="YM219" s="80"/>
      <c r="YN219" s="80"/>
      <c r="YO219" s="80"/>
      <c r="YP219" s="80"/>
      <c r="YQ219" s="80"/>
      <c r="YR219" s="80"/>
      <c r="YS219" s="80"/>
      <c r="YT219" s="80"/>
      <c r="YU219" s="80"/>
      <c r="YV219" s="80"/>
      <c r="YW219" s="80"/>
      <c r="YX219" s="80"/>
      <c r="YY219" s="80"/>
      <c r="YZ219" s="80"/>
      <c r="ZA219" s="80"/>
      <c r="ZB219" s="80"/>
      <c r="ZC219" s="80"/>
      <c r="ZD219" s="80"/>
      <c r="ZE219" s="80"/>
      <c r="ZF219" s="80"/>
      <c r="ZG219" s="80"/>
      <c r="ZH219" s="80"/>
      <c r="ZI219" s="80"/>
      <c r="ZJ219" s="80"/>
      <c r="ZK219" s="80"/>
      <c r="ZL219" s="80"/>
      <c r="ZM219" s="80"/>
      <c r="ZN219" s="80"/>
      <c r="ZO219" s="80"/>
      <c r="ZP219" s="80"/>
      <c r="ZQ219" s="80"/>
      <c r="ZR219" s="80"/>
      <c r="ZS219" s="80"/>
      <c r="ZT219" s="80"/>
      <c r="ZU219" s="80"/>
      <c r="ZV219" s="80"/>
      <c r="ZW219" s="80"/>
      <c r="ZX219" s="80"/>
      <c r="ZY219" s="80"/>
      <c r="ZZ219" s="80"/>
      <c r="AAA219" s="80"/>
      <c r="AAB219" s="80"/>
      <c r="AAC219" s="80"/>
      <c r="AAD219" s="80"/>
      <c r="AAE219" s="80"/>
      <c r="AAF219" s="80"/>
      <c r="AAG219" s="80"/>
      <c r="AAH219" s="80"/>
      <c r="AAI219" s="80"/>
      <c r="AAJ219" s="80"/>
      <c r="AAK219" s="80"/>
      <c r="AAL219" s="80"/>
      <c r="AAM219" s="80"/>
      <c r="AAN219" s="80"/>
      <c r="AAO219" s="80"/>
      <c r="AAP219" s="80"/>
      <c r="AAQ219" s="80"/>
      <c r="AAR219" s="80"/>
      <c r="AAS219" s="80"/>
      <c r="AAT219" s="80"/>
      <c r="AAU219" s="80"/>
      <c r="AAV219" s="80"/>
      <c r="AAW219" s="80"/>
      <c r="AAX219" s="80"/>
      <c r="AAY219" s="80"/>
      <c r="AAZ219" s="80"/>
      <c r="ABA219" s="80"/>
      <c r="ABB219" s="80"/>
      <c r="ABC219" s="80"/>
      <c r="ABD219" s="80"/>
      <c r="ABE219" s="80"/>
      <c r="ABF219" s="80"/>
      <c r="ABG219" s="80"/>
      <c r="ABH219" s="80"/>
      <c r="ABI219" s="80"/>
      <c r="ABJ219" s="80"/>
      <c r="ABK219" s="80"/>
      <c r="ABL219" s="80"/>
      <c r="ABM219" s="80"/>
      <c r="ABN219" s="80"/>
      <c r="ABO219" s="80"/>
      <c r="ABP219" s="80"/>
      <c r="ABQ219" s="80"/>
      <c r="ABR219" s="80"/>
      <c r="ABS219" s="80"/>
      <c r="ABT219" s="80"/>
      <c r="ABU219" s="80"/>
      <c r="ABV219" s="80"/>
      <c r="ABW219" s="80"/>
      <c r="ABX219" s="80"/>
      <c r="ABY219" s="80"/>
      <c r="ABZ219" s="80"/>
      <c r="ACA219" s="80"/>
      <c r="ACB219" s="80"/>
      <c r="ACC219" s="80"/>
      <c r="ACD219" s="80"/>
      <c r="ACE219" s="80"/>
      <c r="ACF219" s="80"/>
      <c r="ACG219" s="80"/>
      <c r="ACH219" s="80"/>
      <c r="ACI219" s="80"/>
      <c r="ACJ219" s="80"/>
      <c r="ACK219" s="80"/>
      <c r="ACL219" s="80"/>
      <c r="ACM219" s="80"/>
      <c r="ACN219" s="80"/>
      <c r="ACO219" s="80"/>
      <c r="ACP219" s="80"/>
      <c r="ACQ219" s="80"/>
      <c r="ACR219" s="80"/>
      <c r="ACS219" s="80"/>
      <c r="ACT219" s="80"/>
      <c r="ACU219" s="80"/>
      <c r="ACV219" s="80"/>
      <c r="ACW219" s="80"/>
      <c r="ACX219" s="80"/>
      <c r="ACY219" s="80"/>
      <c r="ACZ219" s="80"/>
      <c r="ADA219" s="80"/>
      <c r="ADB219" s="80"/>
      <c r="ADC219" s="80"/>
      <c r="ADD219" s="80"/>
      <c r="ADE219" s="80"/>
      <c r="ADF219" s="80"/>
      <c r="ADG219" s="80"/>
      <c r="ADH219" s="80"/>
      <c r="ADI219" s="80"/>
      <c r="ADJ219" s="80"/>
      <c r="ADK219" s="80"/>
      <c r="ADL219" s="80"/>
      <c r="ADM219" s="80"/>
      <c r="ADN219" s="80"/>
      <c r="ADO219" s="80"/>
      <c r="ADP219" s="80"/>
      <c r="ADQ219" s="80"/>
      <c r="ADR219" s="80"/>
      <c r="ADS219" s="80"/>
      <c r="ADT219" s="80"/>
      <c r="ADU219" s="80"/>
      <c r="ADV219" s="80"/>
      <c r="ADW219" s="80"/>
      <c r="ADX219" s="80"/>
      <c r="ADY219" s="80"/>
      <c r="ADZ219" s="80"/>
      <c r="AEA219" s="80"/>
      <c r="AEB219" s="80"/>
      <c r="AEC219" s="80"/>
      <c r="AED219" s="80"/>
      <c r="AEE219" s="80"/>
      <c r="AEF219" s="80"/>
      <c r="AEG219" s="80"/>
      <c r="AEH219" s="80"/>
      <c r="AEI219" s="80"/>
      <c r="AEJ219" s="80"/>
      <c r="AEK219" s="80"/>
      <c r="AEL219" s="80"/>
      <c r="AEM219" s="80"/>
      <c r="AEN219" s="80"/>
      <c r="AEO219" s="80"/>
      <c r="AEP219" s="80"/>
      <c r="AEQ219" s="80"/>
      <c r="AER219" s="80"/>
      <c r="AES219" s="80"/>
      <c r="AET219" s="80"/>
      <c r="AEU219" s="80"/>
      <c r="AEV219" s="80"/>
      <c r="AEW219" s="80"/>
      <c r="AEX219" s="80"/>
      <c r="AEY219" s="80"/>
      <c r="AEZ219" s="80"/>
      <c r="AFA219" s="80"/>
      <c r="AFB219" s="80"/>
      <c r="AFC219" s="80"/>
      <c r="AFD219" s="80"/>
      <c r="AFE219" s="80"/>
      <c r="AFF219" s="80"/>
      <c r="AFG219" s="80"/>
      <c r="AFH219" s="80"/>
      <c r="AFI219" s="80"/>
      <c r="AFJ219" s="80"/>
      <c r="AFK219" s="80"/>
      <c r="AFL219" s="80"/>
      <c r="AFM219" s="80"/>
      <c r="AFN219" s="80"/>
      <c r="AFO219" s="80"/>
      <c r="AFP219" s="80"/>
      <c r="AFQ219" s="80"/>
      <c r="AFR219" s="80"/>
      <c r="AFS219" s="80"/>
      <c r="AFT219" s="80"/>
      <c r="AFU219" s="80"/>
      <c r="AFV219" s="80"/>
      <c r="AFW219" s="80"/>
      <c r="AFX219" s="80"/>
      <c r="AFY219" s="80"/>
      <c r="AFZ219" s="80"/>
      <c r="AGA219" s="80"/>
      <c r="AGB219" s="80"/>
      <c r="AGC219" s="80"/>
      <c r="AGD219" s="80"/>
      <c r="AGE219" s="80"/>
      <c r="AGF219" s="80"/>
      <c r="AGG219" s="80"/>
      <c r="AGH219" s="80"/>
      <c r="AGI219" s="80"/>
      <c r="AGJ219" s="80"/>
      <c r="AGK219" s="80"/>
      <c r="AGL219" s="80"/>
      <c r="AGM219" s="80"/>
      <c r="AGN219" s="80"/>
      <c r="AGO219" s="80"/>
      <c r="AGP219" s="80"/>
      <c r="AGQ219" s="80"/>
      <c r="AGR219" s="80"/>
      <c r="AGS219" s="80"/>
      <c r="AGT219" s="80"/>
      <c r="AGU219" s="80"/>
      <c r="AGV219" s="80"/>
      <c r="AGW219" s="80"/>
      <c r="AGX219" s="80"/>
      <c r="AGY219" s="80"/>
      <c r="AGZ219" s="80"/>
      <c r="AHA219" s="80"/>
      <c r="AHB219" s="80"/>
      <c r="AHC219" s="80"/>
      <c r="AHD219" s="80"/>
      <c r="AHE219" s="80"/>
      <c r="AHF219" s="80"/>
      <c r="AHG219" s="80"/>
      <c r="AHH219" s="80"/>
      <c r="AHI219" s="80"/>
      <c r="AHJ219" s="80"/>
      <c r="AHK219" s="80"/>
      <c r="AHL219" s="80"/>
      <c r="AHM219" s="80"/>
      <c r="AHN219" s="80"/>
      <c r="AHO219" s="80"/>
      <c r="AHP219" s="80"/>
      <c r="AHQ219" s="80"/>
      <c r="AHR219" s="80"/>
      <c r="AHS219" s="80"/>
      <c r="AHT219" s="80"/>
      <c r="AHU219" s="80"/>
      <c r="AHV219" s="80"/>
      <c r="AHW219" s="80"/>
      <c r="AHX219" s="80"/>
      <c r="AHY219" s="80"/>
      <c r="AHZ219" s="80"/>
      <c r="AIA219" s="80"/>
      <c r="AIB219" s="80"/>
      <c r="AIC219" s="80"/>
      <c r="AID219" s="80"/>
      <c r="AIE219" s="80"/>
      <c r="AIF219" s="80"/>
      <c r="AIG219" s="80"/>
      <c r="AIH219" s="80"/>
      <c r="AII219" s="80"/>
      <c r="AIJ219" s="80"/>
      <c r="AIK219" s="80"/>
      <c r="AIL219" s="80"/>
      <c r="AIM219" s="80"/>
      <c r="AIN219" s="80"/>
      <c r="AIO219" s="80"/>
      <c r="AIP219" s="80"/>
      <c r="AIQ219" s="80"/>
      <c r="AIR219" s="80"/>
      <c r="AIS219" s="80"/>
      <c r="AIT219" s="80"/>
      <c r="AIU219" s="80"/>
      <c r="AIV219" s="80"/>
      <c r="AIW219" s="80"/>
      <c r="AIX219" s="80"/>
      <c r="AIY219" s="80"/>
      <c r="AIZ219" s="80"/>
      <c r="AJA219" s="80"/>
      <c r="AJB219" s="80"/>
      <c r="AJC219" s="80"/>
      <c r="AJD219" s="80"/>
      <c r="AJE219" s="80"/>
      <c r="AJF219" s="80"/>
      <c r="AJG219" s="80"/>
      <c r="AJH219" s="80"/>
      <c r="AJI219" s="80"/>
      <c r="AJJ219" s="80"/>
      <c r="AJK219" s="80"/>
      <c r="AJL219" s="80"/>
      <c r="AJM219" s="80"/>
      <c r="AJN219" s="80"/>
      <c r="AJO219" s="80"/>
      <c r="AJP219" s="80"/>
      <c r="AJQ219" s="80"/>
      <c r="AJR219" s="80"/>
      <c r="AJS219" s="80"/>
      <c r="AJT219" s="80"/>
      <c r="AJU219" s="80"/>
      <c r="AJV219" s="80"/>
      <c r="AJW219" s="80"/>
      <c r="AJX219" s="80"/>
      <c r="AJY219" s="80"/>
      <c r="AJZ219" s="80"/>
      <c r="AKA219" s="80"/>
      <c r="AKB219" s="80"/>
      <c r="AKC219" s="80"/>
      <c r="AKD219" s="80"/>
      <c r="AKE219" s="80"/>
      <c r="AKF219" s="80"/>
      <c r="AKG219" s="80"/>
      <c r="AKH219" s="80"/>
      <c r="AKI219" s="80"/>
      <c r="AKJ219" s="80"/>
      <c r="AKK219" s="80"/>
      <c r="AKL219" s="80"/>
      <c r="AKM219" s="80"/>
      <c r="AKN219" s="80"/>
      <c r="AKO219" s="80"/>
      <c r="AKP219" s="80"/>
      <c r="AKQ219" s="80"/>
      <c r="AKR219" s="80"/>
      <c r="AKS219" s="80"/>
      <c r="AKT219" s="80"/>
      <c r="AKU219" s="80"/>
      <c r="AKV219" s="80"/>
      <c r="AKW219" s="80"/>
      <c r="AKX219" s="80"/>
      <c r="AKY219" s="80"/>
      <c r="AKZ219" s="80"/>
      <c r="ALA219" s="80"/>
      <c r="ALB219" s="80"/>
      <c r="ALC219" s="80"/>
      <c r="ALD219" s="80"/>
      <c r="ALE219" s="80"/>
      <c r="ALF219" s="80"/>
      <c r="ALG219" s="80"/>
      <c r="ALH219" s="80"/>
      <c r="ALI219" s="80"/>
      <c r="ALJ219" s="80"/>
      <c r="ALK219" s="80"/>
      <c r="ALL219" s="80"/>
      <c r="ALM219" s="80"/>
      <c r="ALN219" s="80"/>
      <c r="ALO219" s="80"/>
      <c r="ALP219" s="80"/>
      <c r="ALQ219" s="80"/>
      <c r="ALR219" s="80"/>
      <c r="ALS219" s="80"/>
      <c r="ALT219" s="80"/>
      <c r="ALU219" s="80"/>
      <c r="ALV219" s="80"/>
      <c r="ALW219" s="80"/>
      <c r="ALX219" s="80"/>
      <c r="ALY219" s="80"/>
      <c r="ALZ219" s="80"/>
      <c r="AMA219" s="80"/>
      <c r="AMB219" s="80"/>
      <c r="AMC219" s="80"/>
      <c r="AMD219" s="80"/>
      <c r="AME219" s="80"/>
      <c r="AMF219" s="80"/>
      <c r="AMG219" s="80"/>
      <c r="AMH219" s="80"/>
      <c r="AMI219" s="80"/>
      <c r="AMJ219" s="80"/>
      <c r="AMK219" s="80"/>
    </row>
    <row r="220" spans="1:1025" s="107" customFormat="1" ht="37.5" x14ac:dyDescent="0.3">
      <c r="A220" s="134"/>
      <c r="B220" s="4"/>
      <c r="C220" s="76">
        <v>6</v>
      </c>
      <c r="D220" s="75" t="s">
        <v>380</v>
      </c>
      <c r="E220" s="76">
        <v>1989</v>
      </c>
      <c r="F220" s="76"/>
      <c r="G220" s="76" t="s">
        <v>34</v>
      </c>
      <c r="H220" s="76">
        <v>3</v>
      </c>
      <c r="I220" s="81">
        <v>2160</v>
      </c>
      <c r="J220" s="81">
        <v>1021.7</v>
      </c>
      <c r="K220" s="86" t="s">
        <v>42</v>
      </c>
      <c r="L220" s="87">
        <f>I220*O220</f>
        <v>335880</v>
      </c>
      <c r="M220" s="87">
        <f>I220*P220</f>
        <v>32335.200000000001</v>
      </c>
      <c r="N220" s="87">
        <f>L220+M220</f>
        <v>368215.2</v>
      </c>
      <c r="O220" s="87">
        <v>155.5</v>
      </c>
      <c r="P220" s="87">
        <v>14.97</v>
      </c>
      <c r="Q220" s="88">
        <v>2018</v>
      </c>
      <c r="R220" s="88">
        <v>2019</v>
      </c>
      <c r="S220" s="88" t="s">
        <v>37</v>
      </c>
      <c r="T220" s="88" t="s">
        <v>265</v>
      </c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  <c r="IS220" s="80"/>
      <c r="IT220" s="80"/>
      <c r="IU220" s="80"/>
      <c r="IV220" s="80"/>
      <c r="IW220" s="80"/>
      <c r="IX220" s="80"/>
      <c r="IY220" s="80"/>
      <c r="IZ220" s="80"/>
      <c r="JA220" s="80"/>
      <c r="JB220" s="80"/>
      <c r="JC220" s="80"/>
      <c r="JD220" s="80"/>
      <c r="JE220" s="80"/>
      <c r="JF220" s="80"/>
      <c r="JG220" s="80"/>
      <c r="JH220" s="80"/>
      <c r="JI220" s="80"/>
      <c r="JJ220" s="80"/>
      <c r="JK220" s="80"/>
      <c r="JL220" s="80"/>
      <c r="JM220" s="80"/>
      <c r="JN220" s="80"/>
      <c r="JO220" s="80"/>
      <c r="JP220" s="80"/>
      <c r="JQ220" s="80"/>
      <c r="JR220" s="80"/>
      <c r="JS220" s="80"/>
      <c r="JT220" s="80"/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 s="80"/>
      <c r="KI220" s="80"/>
      <c r="KJ220" s="80"/>
      <c r="KK220" s="80"/>
      <c r="KL220" s="80"/>
      <c r="KM220" s="80"/>
      <c r="KN220" s="80"/>
      <c r="KO220" s="80"/>
      <c r="KP220" s="80"/>
      <c r="KQ220" s="80"/>
      <c r="KR220" s="80"/>
      <c r="KS220" s="80"/>
      <c r="KT220" s="80"/>
      <c r="KU220" s="80"/>
      <c r="KV220" s="80"/>
      <c r="KW220" s="80"/>
      <c r="KX220" s="80"/>
      <c r="KY220" s="80"/>
      <c r="KZ220" s="80"/>
      <c r="LA220" s="80"/>
      <c r="LB220" s="80"/>
      <c r="LC220" s="80"/>
      <c r="LD220" s="80"/>
      <c r="LE220" s="80"/>
      <c r="LF220" s="80"/>
      <c r="LG220" s="80"/>
      <c r="LH220" s="80"/>
      <c r="LI220" s="80"/>
      <c r="LJ220" s="80"/>
      <c r="LK220" s="80"/>
      <c r="LL220" s="80"/>
      <c r="LM220" s="80"/>
      <c r="LN220" s="80"/>
      <c r="LO220" s="80"/>
      <c r="LP220" s="80"/>
      <c r="LQ220" s="80"/>
      <c r="LR220" s="80"/>
      <c r="LS220" s="80"/>
      <c r="LT220" s="80"/>
      <c r="LU220" s="80"/>
      <c r="LV220" s="80"/>
      <c r="LW220" s="80"/>
      <c r="LX220" s="80"/>
      <c r="LY220" s="80"/>
      <c r="LZ220" s="80"/>
      <c r="MA220" s="80"/>
      <c r="MB220" s="80"/>
      <c r="MC220" s="80"/>
      <c r="MD220" s="80"/>
      <c r="ME220" s="80"/>
      <c r="MF220" s="80"/>
      <c r="MG220" s="80"/>
      <c r="MH220" s="80"/>
      <c r="MI220" s="80"/>
      <c r="MJ220" s="80"/>
      <c r="MK220" s="80"/>
      <c r="ML220" s="80"/>
      <c r="MM220" s="80"/>
      <c r="MN220" s="80"/>
      <c r="MO220" s="80"/>
      <c r="MP220" s="80"/>
      <c r="MQ220" s="80"/>
      <c r="MR220" s="80"/>
      <c r="MS220" s="80"/>
      <c r="MT220" s="80"/>
      <c r="MU220" s="80"/>
      <c r="MV220" s="80"/>
      <c r="MW220" s="80"/>
      <c r="MX220" s="80"/>
      <c r="MY220" s="80"/>
      <c r="MZ220" s="80"/>
      <c r="NA220" s="80"/>
      <c r="NB220" s="80"/>
      <c r="NC220" s="80"/>
      <c r="ND220" s="80"/>
      <c r="NE220" s="80"/>
      <c r="NF220" s="80"/>
      <c r="NG220" s="80"/>
      <c r="NH220" s="80"/>
      <c r="NI220" s="80"/>
      <c r="NJ220" s="80"/>
      <c r="NK220" s="80"/>
      <c r="NL220" s="80"/>
      <c r="NM220" s="80"/>
      <c r="NN220" s="80"/>
      <c r="NO220" s="80"/>
      <c r="NP220" s="80"/>
      <c r="NQ220" s="80"/>
      <c r="NR220" s="80"/>
      <c r="NS220" s="80"/>
      <c r="NT220" s="80"/>
      <c r="NU220" s="80"/>
      <c r="NV220" s="80"/>
      <c r="NW220" s="80"/>
      <c r="NX220" s="80"/>
      <c r="NY220" s="80"/>
      <c r="NZ220" s="80"/>
      <c r="OA220" s="80"/>
      <c r="OB220" s="80"/>
      <c r="OC220" s="80"/>
      <c r="OD220" s="80"/>
      <c r="OE220" s="80"/>
      <c r="OF220" s="80"/>
      <c r="OG220" s="80"/>
      <c r="OH220" s="80"/>
      <c r="OI220" s="80"/>
      <c r="OJ220" s="80"/>
      <c r="OK220" s="80"/>
      <c r="OL220" s="80"/>
      <c r="OM220" s="80"/>
      <c r="ON220" s="80"/>
      <c r="OO220" s="80"/>
      <c r="OP220" s="80"/>
      <c r="OQ220" s="80"/>
      <c r="OR220" s="80"/>
      <c r="OS220" s="80"/>
      <c r="OT220" s="80"/>
      <c r="OU220" s="80"/>
      <c r="OV220" s="80"/>
      <c r="OW220" s="80"/>
      <c r="OX220" s="80"/>
      <c r="OY220" s="80"/>
      <c r="OZ220" s="80"/>
      <c r="PA220" s="80"/>
      <c r="PB220" s="80"/>
      <c r="PC220" s="80"/>
      <c r="PD220" s="80"/>
      <c r="PE220" s="80"/>
      <c r="PF220" s="80"/>
      <c r="PG220" s="80"/>
      <c r="PH220" s="80"/>
      <c r="PI220" s="80"/>
      <c r="PJ220" s="80"/>
      <c r="PK220" s="80"/>
      <c r="PL220" s="80"/>
      <c r="PM220" s="80"/>
      <c r="PN220" s="80"/>
      <c r="PO220" s="80"/>
      <c r="PP220" s="80"/>
      <c r="PQ220" s="80"/>
      <c r="PR220" s="80"/>
      <c r="PS220" s="80"/>
      <c r="PT220" s="80"/>
      <c r="PU220" s="80"/>
      <c r="PV220" s="80"/>
      <c r="PW220" s="80"/>
      <c r="PX220" s="80"/>
      <c r="PY220" s="80"/>
      <c r="PZ220" s="80"/>
      <c r="QA220" s="80"/>
      <c r="QB220" s="80"/>
      <c r="QC220" s="80"/>
      <c r="QD220" s="80"/>
      <c r="QE220" s="80"/>
      <c r="QF220" s="80"/>
      <c r="QG220" s="80"/>
      <c r="QH220" s="80"/>
      <c r="QI220" s="80"/>
      <c r="QJ220" s="80"/>
      <c r="QK220" s="80"/>
      <c r="QL220" s="80"/>
      <c r="QM220" s="80"/>
      <c r="QN220" s="80"/>
      <c r="QO220" s="80"/>
      <c r="QP220" s="80"/>
      <c r="QQ220" s="80"/>
      <c r="QR220" s="80"/>
      <c r="QS220" s="80"/>
      <c r="QT220" s="80"/>
      <c r="QU220" s="80"/>
      <c r="QV220" s="80"/>
      <c r="QW220" s="80"/>
      <c r="QX220" s="80"/>
      <c r="QY220" s="80"/>
      <c r="QZ220" s="80"/>
      <c r="RA220" s="80"/>
      <c r="RB220" s="80"/>
      <c r="RC220" s="80"/>
      <c r="RD220" s="80"/>
      <c r="RE220" s="80"/>
      <c r="RF220" s="80"/>
      <c r="RG220" s="80"/>
      <c r="RH220" s="80"/>
      <c r="RI220" s="80"/>
      <c r="RJ220" s="80"/>
      <c r="RK220" s="80"/>
      <c r="RL220" s="80"/>
      <c r="RM220" s="80"/>
      <c r="RN220" s="80"/>
      <c r="RO220" s="80"/>
      <c r="RP220" s="80"/>
      <c r="RQ220" s="80"/>
      <c r="RR220" s="80"/>
      <c r="RS220" s="80"/>
      <c r="RT220" s="80"/>
      <c r="RU220" s="80"/>
      <c r="RV220" s="80"/>
      <c r="RW220" s="80"/>
      <c r="RX220" s="80"/>
      <c r="RY220" s="80"/>
      <c r="RZ220" s="80"/>
      <c r="SA220" s="80"/>
      <c r="SB220" s="80"/>
      <c r="SC220" s="80"/>
      <c r="SD220" s="80"/>
      <c r="SE220" s="80"/>
      <c r="SF220" s="80"/>
      <c r="SG220" s="80"/>
      <c r="SH220" s="80"/>
      <c r="SI220" s="80"/>
      <c r="SJ220" s="80"/>
      <c r="SK220" s="80"/>
      <c r="SL220" s="80"/>
      <c r="SM220" s="80"/>
      <c r="SN220" s="80"/>
      <c r="SO220" s="80"/>
      <c r="SP220" s="80"/>
      <c r="SQ220" s="80"/>
      <c r="SR220" s="80"/>
      <c r="SS220" s="80"/>
      <c r="ST220" s="80"/>
      <c r="SU220" s="80"/>
      <c r="SV220" s="80"/>
      <c r="SW220" s="80"/>
      <c r="SX220" s="80"/>
      <c r="SY220" s="80"/>
      <c r="SZ220" s="80"/>
      <c r="TA220" s="80"/>
      <c r="TB220" s="80"/>
      <c r="TC220" s="80"/>
      <c r="TD220" s="80"/>
      <c r="TE220" s="80"/>
      <c r="TF220" s="80"/>
      <c r="TG220" s="80"/>
      <c r="TH220" s="80"/>
      <c r="TI220" s="80"/>
      <c r="TJ220" s="80"/>
      <c r="TK220" s="80"/>
      <c r="TL220" s="80"/>
      <c r="TM220" s="80"/>
      <c r="TN220" s="80"/>
      <c r="TO220" s="80"/>
      <c r="TP220" s="80"/>
      <c r="TQ220" s="80"/>
      <c r="TR220" s="80"/>
      <c r="TS220" s="80"/>
      <c r="TT220" s="80"/>
      <c r="TU220" s="80"/>
      <c r="TV220" s="80"/>
      <c r="TW220" s="80"/>
      <c r="TX220" s="80"/>
      <c r="TY220" s="80"/>
      <c r="TZ220" s="80"/>
      <c r="UA220" s="80"/>
      <c r="UB220" s="80"/>
      <c r="UC220" s="80"/>
      <c r="UD220" s="80"/>
      <c r="UE220" s="80"/>
      <c r="UF220" s="80"/>
      <c r="UG220" s="80"/>
      <c r="UH220" s="80"/>
      <c r="UI220" s="80"/>
      <c r="UJ220" s="80"/>
      <c r="UK220" s="80"/>
      <c r="UL220" s="80"/>
      <c r="UM220" s="80"/>
      <c r="UN220" s="80"/>
      <c r="UO220" s="80"/>
      <c r="UP220" s="80"/>
      <c r="UQ220" s="80"/>
      <c r="UR220" s="80"/>
      <c r="US220" s="80"/>
      <c r="UT220" s="80"/>
      <c r="UU220" s="80"/>
      <c r="UV220" s="80"/>
      <c r="UW220" s="80"/>
      <c r="UX220" s="80"/>
      <c r="UY220" s="80"/>
      <c r="UZ220" s="80"/>
      <c r="VA220" s="80"/>
      <c r="VB220" s="80"/>
      <c r="VC220" s="80"/>
      <c r="VD220" s="80"/>
      <c r="VE220" s="80"/>
      <c r="VF220" s="80"/>
      <c r="VG220" s="80"/>
      <c r="VH220" s="80"/>
      <c r="VI220" s="80"/>
      <c r="VJ220" s="80"/>
      <c r="VK220" s="80"/>
      <c r="VL220" s="80"/>
      <c r="VM220" s="80"/>
      <c r="VN220" s="80"/>
      <c r="VO220" s="80"/>
      <c r="VP220" s="80"/>
      <c r="VQ220" s="80"/>
      <c r="VR220" s="80"/>
      <c r="VS220" s="80"/>
      <c r="VT220" s="80"/>
      <c r="VU220" s="80"/>
      <c r="VV220" s="80"/>
      <c r="VW220" s="80"/>
      <c r="VX220" s="80"/>
      <c r="VY220" s="80"/>
      <c r="VZ220" s="80"/>
      <c r="WA220" s="80"/>
      <c r="WB220" s="80"/>
      <c r="WC220" s="80"/>
      <c r="WD220" s="80"/>
      <c r="WE220" s="80"/>
      <c r="WF220" s="80"/>
      <c r="WG220" s="80"/>
      <c r="WH220" s="80"/>
      <c r="WI220" s="80"/>
      <c r="WJ220" s="80"/>
      <c r="WK220" s="80"/>
      <c r="WL220" s="80"/>
      <c r="WM220" s="80"/>
      <c r="WN220" s="80"/>
      <c r="WO220" s="80"/>
      <c r="WP220" s="80"/>
      <c r="WQ220" s="80"/>
      <c r="WR220" s="80"/>
      <c r="WS220" s="80"/>
      <c r="WT220" s="80"/>
      <c r="WU220" s="80"/>
      <c r="WV220" s="80"/>
      <c r="WW220" s="80"/>
      <c r="WX220" s="80"/>
      <c r="WY220" s="80"/>
      <c r="WZ220" s="80"/>
      <c r="XA220" s="80"/>
      <c r="XB220" s="80"/>
      <c r="XC220" s="80"/>
      <c r="XD220" s="80"/>
      <c r="XE220" s="80"/>
      <c r="XF220" s="80"/>
      <c r="XG220" s="80"/>
      <c r="XH220" s="80"/>
      <c r="XI220" s="80"/>
      <c r="XJ220" s="80"/>
      <c r="XK220" s="80"/>
      <c r="XL220" s="80"/>
      <c r="XM220" s="80"/>
      <c r="XN220" s="80"/>
      <c r="XO220" s="80"/>
      <c r="XP220" s="80"/>
      <c r="XQ220" s="80"/>
      <c r="XR220" s="80"/>
      <c r="XS220" s="80"/>
      <c r="XT220" s="80"/>
      <c r="XU220" s="80"/>
      <c r="XV220" s="80"/>
      <c r="XW220" s="80"/>
      <c r="XX220" s="80"/>
      <c r="XY220" s="80"/>
      <c r="XZ220" s="80"/>
      <c r="YA220" s="80"/>
      <c r="YB220" s="80"/>
      <c r="YC220" s="80"/>
      <c r="YD220" s="80"/>
      <c r="YE220" s="80"/>
      <c r="YF220" s="80"/>
      <c r="YG220" s="80"/>
      <c r="YH220" s="80"/>
      <c r="YI220" s="80"/>
      <c r="YJ220" s="80"/>
      <c r="YK220" s="80"/>
      <c r="YL220" s="80"/>
      <c r="YM220" s="80"/>
      <c r="YN220" s="80"/>
      <c r="YO220" s="80"/>
      <c r="YP220" s="80"/>
      <c r="YQ220" s="80"/>
      <c r="YR220" s="80"/>
      <c r="YS220" s="80"/>
      <c r="YT220" s="80"/>
      <c r="YU220" s="80"/>
      <c r="YV220" s="80"/>
      <c r="YW220" s="80"/>
      <c r="YX220" s="80"/>
      <c r="YY220" s="80"/>
      <c r="YZ220" s="80"/>
      <c r="ZA220" s="80"/>
      <c r="ZB220" s="80"/>
      <c r="ZC220" s="80"/>
      <c r="ZD220" s="80"/>
      <c r="ZE220" s="80"/>
      <c r="ZF220" s="80"/>
      <c r="ZG220" s="80"/>
      <c r="ZH220" s="80"/>
      <c r="ZI220" s="80"/>
      <c r="ZJ220" s="80"/>
      <c r="ZK220" s="80"/>
      <c r="ZL220" s="80"/>
      <c r="ZM220" s="80"/>
      <c r="ZN220" s="80"/>
      <c r="ZO220" s="80"/>
      <c r="ZP220" s="80"/>
      <c r="ZQ220" s="80"/>
      <c r="ZR220" s="80"/>
      <c r="ZS220" s="80"/>
      <c r="ZT220" s="80"/>
      <c r="ZU220" s="80"/>
      <c r="ZV220" s="80"/>
      <c r="ZW220" s="80"/>
      <c r="ZX220" s="80"/>
      <c r="ZY220" s="80"/>
      <c r="ZZ220" s="80"/>
      <c r="AAA220" s="80"/>
      <c r="AAB220" s="80"/>
      <c r="AAC220" s="80"/>
      <c r="AAD220" s="80"/>
      <c r="AAE220" s="80"/>
      <c r="AAF220" s="80"/>
      <c r="AAG220" s="80"/>
      <c r="AAH220" s="80"/>
      <c r="AAI220" s="80"/>
      <c r="AAJ220" s="80"/>
      <c r="AAK220" s="80"/>
      <c r="AAL220" s="80"/>
      <c r="AAM220" s="80"/>
      <c r="AAN220" s="80"/>
      <c r="AAO220" s="80"/>
      <c r="AAP220" s="80"/>
      <c r="AAQ220" s="80"/>
      <c r="AAR220" s="80"/>
      <c r="AAS220" s="80"/>
      <c r="AAT220" s="80"/>
      <c r="AAU220" s="80"/>
      <c r="AAV220" s="80"/>
      <c r="AAW220" s="80"/>
      <c r="AAX220" s="80"/>
      <c r="AAY220" s="80"/>
      <c r="AAZ220" s="80"/>
      <c r="ABA220" s="80"/>
      <c r="ABB220" s="80"/>
      <c r="ABC220" s="80"/>
      <c r="ABD220" s="80"/>
      <c r="ABE220" s="80"/>
      <c r="ABF220" s="80"/>
      <c r="ABG220" s="80"/>
      <c r="ABH220" s="80"/>
      <c r="ABI220" s="80"/>
      <c r="ABJ220" s="80"/>
      <c r="ABK220" s="80"/>
      <c r="ABL220" s="80"/>
      <c r="ABM220" s="80"/>
      <c r="ABN220" s="80"/>
      <c r="ABO220" s="80"/>
      <c r="ABP220" s="80"/>
      <c r="ABQ220" s="80"/>
      <c r="ABR220" s="80"/>
      <c r="ABS220" s="80"/>
      <c r="ABT220" s="80"/>
      <c r="ABU220" s="80"/>
      <c r="ABV220" s="80"/>
      <c r="ABW220" s="80"/>
      <c r="ABX220" s="80"/>
      <c r="ABY220" s="80"/>
      <c r="ABZ220" s="80"/>
      <c r="ACA220" s="80"/>
      <c r="ACB220" s="80"/>
      <c r="ACC220" s="80"/>
      <c r="ACD220" s="80"/>
      <c r="ACE220" s="80"/>
      <c r="ACF220" s="80"/>
      <c r="ACG220" s="80"/>
      <c r="ACH220" s="80"/>
      <c r="ACI220" s="80"/>
      <c r="ACJ220" s="80"/>
      <c r="ACK220" s="80"/>
      <c r="ACL220" s="80"/>
      <c r="ACM220" s="80"/>
      <c r="ACN220" s="80"/>
      <c r="ACO220" s="80"/>
      <c r="ACP220" s="80"/>
      <c r="ACQ220" s="80"/>
      <c r="ACR220" s="80"/>
      <c r="ACS220" s="80"/>
      <c r="ACT220" s="80"/>
      <c r="ACU220" s="80"/>
      <c r="ACV220" s="80"/>
      <c r="ACW220" s="80"/>
      <c r="ACX220" s="80"/>
      <c r="ACY220" s="80"/>
      <c r="ACZ220" s="80"/>
      <c r="ADA220" s="80"/>
      <c r="ADB220" s="80"/>
      <c r="ADC220" s="80"/>
      <c r="ADD220" s="80"/>
      <c r="ADE220" s="80"/>
      <c r="ADF220" s="80"/>
      <c r="ADG220" s="80"/>
      <c r="ADH220" s="80"/>
      <c r="ADI220" s="80"/>
      <c r="ADJ220" s="80"/>
      <c r="ADK220" s="80"/>
      <c r="ADL220" s="80"/>
      <c r="ADM220" s="80"/>
      <c r="ADN220" s="80"/>
      <c r="ADO220" s="80"/>
      <c r="ADP220" s="80"/>
      <c r="ADQ220" s="80"/>
      <c r="ADR220" s="80"/>
      <c r="ADS220" s="80"/>
      <c r="ADT220" s="80"/>
      <c r="ADU220" s="80"/>
      <c r="ADV220" s="80"/>
      <c r="ADW220" s="80"/>
      <c r="ADX220" s="80"/>
      <c r="ADY220" s="80"/>
      <c r="ADZ220" s="80"/>
      <c r="AEA220" s="80"/>
      <c r="AEB220" s="80"/>
      <c r="AEC220" s="80"/>
      <c r="AED220" s="80"/>
      <c r="AEE220" s="80"/>
      <c r="AEF220" s="80"/>
      <c r="AEG220" s="80"/>
      <c r="AEH220" s="80"/>
      <c r="AEI220" s="80"/>
      <c r="AEJ220" s="80"/>
      <c r="AEK220" s="80"/>
      <c r="AEL220" s="80"/>
      <c r="AEM220" s="80"/>
      <c r="AEN220" s="80"/>
      <c r="AEO220" s="80"/>
      <c r="AEP220" s="80"/>
      <c r="AEQ220" s="80"/>
      <c r="AER220" s="80"/>
      <c r="AES220" s="80"/>
      <c r="AET220" s="80"/>
      <c r="AEU220" s="80"/>
      <c r="AEV220" s="80"/>
      <c r="AEW220" s="80"/>
      <c r="AEX220" s="80"/>
      <c r="AEY220" s="80"/>
      <c r="AEZ220" s="80"/>
      <c r="AFA220" s="80"/>
      <c r="AFB220" s="80"/>
      <c r="AFC220" s="80"/>
      <c r="AFD220" s="80"/>
      <c r="AFE220" s="80"/>
      <c r="AFF220" s="80"/>
      <c r="AFG220" s="80"/>
      <c r="AFH220" s="80"/>
      <c r="AFI220" s="80"/>
      <c r="AFJ220" s="80"/>
      <c r="AFK220" s="80"/>
      <c r="AFL220" s="80"/>
      <c r="AFM220" s="80"/>
      <c r="AFN220" s="80"/>
      <c r="AFO220" s="80"/>
      <c r="AFP220" s="80"/>
      <c r="AFQ220" s="80"/>
      <c r="AFR220" s="80"/>
      <c r="AFS220" s="80"/>
      <c r="AFT220" s="80"/>
      <c r="AFU220" s="80"/>
      <c r="AFV220" s="80"/>
      <c r="AFW220" s="80"/>
      <c r="AFX220" s="80"/>
      <c r="AFY220" s="80"/>
      <c r="AFZ220" s="80"/>
      <c r="AGA220" s="80"/>
      <c r="AGB220" s="80"/>
      <c r="AGC220" s="80"/>
      <c r="AGD220" s="80"/>
      <c r="AGE220" s="80"/>
      <c r="AGF220" s="80"/>
      <c r="AGG220" s="80"/>
      <c r="AGH220" s="80"/>
      <c r="AGI220" s="80"/>
      <c r="AGJ220" s="80"/>
      <c r="AGK220" s="80"/>
      <c r="AGL220" s="80"/>
      <c r="AGM220" s="80"/>
      <c r="AGN220" s="80"/>
      <c r="AGO220" s="80"/>
      <c r="AGP220" s="80"/>
      <c r="AGQ220" s="80"/>
      <c r="AGR220" s="80"/>
      <c r="AGS220" s="80"/>
      <c r="AGT220" s="80"/>
      <c r="AGU220" s="80"/>
      <c r="AGV220" s="80"/>
      <c r="AGW220" s="80"/>
      <c r="AGX220" s="80"/>
      <c r="AGY220" s="80"/>
      <c r="AGZ220" s="80"/>
      <c r="AHA220" s="80"/>
      <c r="AHB220" s="80"/>
      <c r="AHC220" s="80"/>
      <c r="AHD220" s="80"/>
      <c r="AHE220" s="80"/>
      <c r="AHF220" s="80"/>
      <c r="AHG220" s="80"/>
      <c r="AHH220" s="80"/>
      <c r="AHI220" s="80"/>
      <c r="AHJ220" s="80"/>
      <c r="AHK220" s="80"/>
      <c r="AHL220" s="80"/>
      <c r="AHM220" s="80"/>
      <c r="AHN220" s="80"/>
      <c r="AHO220" s="80"/>
      <c r="AHP220" s="80"/>
      <c r="AHQ220" s="80"/>
      <c r="AHR220" s="80"/>
      <c r="AHS220" s="80"/>
      <c r="AHT220" s="80"/>
      <c r="AHU220" s="80"/>
      <c r="AHV220" s="80"/>
      <c r="AHW220" s="80"/>
      <c r="AHX220" s="80"/>
      <c r="AHY220" s="80"/>
      <c r="AHZ220" s="80"/>
      <c r="AIA220" s="80"/>
      <c r="AIB220" s="80"/>
      <c r="AIC220" s="80"/>
      <c r="AID220" s="80"/>
      <c r="AIE220" s="80"/>
      <c r="AIF220" s="80"/>
      <c r="AIG220" s="80"/>
      <c r="AIH220" s="80"/>
      <c r="AII220" s="80"/>
      <c r="AIJ220" s="80"/>
      <c r="AIK220" s="80"/>
      <c r="AIL220" s="80"/>
      <c r="AIM220" s="80"/>
      <c r="AIN220" s="80"/>
      <c r="AIO220" s="80"/>
      <c r="AIP220" s="80"/>
      <c r="AIQ220" s="80"/>
      <c r="AIR220" s="80"/>
      <c r="AIS220" s="80"/>
      <c r="AIT220" s="80"/>
      <c r="AIU220" s="80"/>
      <c r="AIV220" s="80"/>
      <c r="AIW220" s="80"/>
      <c r="AIX220" s="80"/>
      <c r="AIY220" s="80"/>
      <c r="AIZ220" s="80"/>
      <c r="AJA220" s="80"/>
      <c r="AJB220" s="80"/>
      <c r="AJC220" s="80"/>
      <c r="AJD220" s="80"/>
      <c r="AJE220" s="80"/>
      <c r="AJF220" s="80"/>
      <c r="AJG220" s="80"/>
      <c r="AJH220" s="80"/>
      <c r="AJI220" s="80"/>
      <c r="AJJ220" s="80"/>
      <c r="AJK220" s="80"/>
      <c r="AJL220" s="80"/>
      <c r="AJM220" s="80"/>
      <c r="AJN220" s="80"/>
      <c r="AJO220" s="80"/>
      <c r="AJP220" s="80"/>
      <c r="AJQ220" s="80"/>
      <c r="AJR220" s="80"/>
      <c r="AJS220" s="80"/>
      <c r="AJT220" s="80"/>
      <c r="AJU220" s="80"/>
      <c r="AJV220" s="80"/>
      <c r="AJW220" s="80"/>
      <c r="AJX220" s="80"/>
      <c r="AJY220" s="80"/>
      <c r="AJZ220" s="80"/>
      <c r="AKA220" s="80"/>
      <c r="AKB220" s="80"/>
      <c r="AKC220" s="80"/>
      <c r="AKD220" s="80"/>
      <c r="AKE220" s="80"/>
      <c r="AKF220" s="80"/>
      <c r="AKG220" s="80"/>
      <c r="AKH220" s="80"/>
      <c r="AKI220" s="80"/>
      <c r="AKJ220" s="80"/>
      <c r="AKK220" s="80"/>
      <c r="AKL220" s="80"/>
      <c r="AKM220" s="80"/>
      <c r="AKN220" s="80"/>
      <c r="AKO220" s="80"/>
      <c r="AKP220" s="80"/>
      <c r="AKQ220" s="80"/>
      <c r="AKR220" s="80"/>
      <c r="AKS220" s="80"/>
      <c r="AKT220" s="80"/>
      <c r="AKU220" s="80"/>
      <c r="AKV220" s="80"/>
      <c r="AKW220" s="80"/>
      <c r="AKX220" s="80"/>
      <c r="AKY220" s="80"/>
      <c r="AKZ220" s="80"/>
      <c r="ALA220" s="80"/>
      <c r="ALB220" s="80"/>
      <c r="ALC220" s="80"/>
      <c r="ALD220" s="80"/>
      <c r="ALE220" s="80"/>
      <c r="ALF220" s="80"/>
      <c r="ALG220" s="80"/>
      <c r="ALH220" s="80"/>
      <c r="ALI220" s="80"/>
      <c r="ALJ220" s="80"/>
      <c r="ALK220" s="80"/>
      <c r="ALL220" s="80"/>
      <c r="ALM220" s="80"/>
      <c r="ALN220" s="80"/>
      <c r="ALO220" s="80"/>
      <c r="ALP220" s="80"/>
      <c r="ALQ220" s="80"/>
      <c r="ALR220" s="80"/>
      <c r="ALS220" s="80"/>
      <c r="ALT220" s="80"/>
      <c r="ALU220" s="80"/>
      <c r="ALV220" s="80"/>
      <c r="ALW220" s="80"/>
      <c r="ALX220" s="80"/>
      <c r="ALY220" s="80"/>
      <c r="ALZ220" s="80"/>
      <c r="AMA220" s="80"/>
      <c r="AMB220" s="80"/>
      <c r="AMC220" s="80"/>
      <c r="AMD220" s="80"/>
      <c r="AME220" s="80"/>
      <c r="AMF220" s="80"/>
      <c r="AMG220" s="80"/>
      <c r="AMH220" s="80"/>
      <c r="AMI220" s="80"/>
      <c r="AMJ220" s="80"/>
      <c r="AMK220" s="80"/>
    </row>
    <row r="221" spans="1:1025" s="107" customFormat="1" ht="37.5" x14ac:dyDescent="0.3">
      <c r="A221" s="134"/>
      <c r="B221" s="4"/>
      <c r="C221" s="75"/>
      <c r="D221" s="75"/>
      <c r="E221" s="75"/>
      <c r="F221" s="76"/>
      <c r="G221" s="75"/>
      <c r="H221" s="75"/>
      <c r="I221" s="77"/>
      <c r="J221" s="77"/>
      <c r="K221" s="86" t="s">
        <v>53</v>
      </c>
      <c r="L221" s="87">
        <f>I220*O221</f>
        <v>76744.800000000003</v>
      </c>
      <c r="M221" s="87">
        <f>I220*P221</f>
        <v>24645.599999999999</v>
      </c>
      <c r="N221" s="87">
        <f>L221+M221</f>
        <v>101390.39999999999</v>
      </c>
      <c r="O221" s="171">
        <v>35.53</v>
      </c>
      <c r="P221" s="170">
        <v>11.41</v>
      </c>
      <c r="Q221" s="88">
        <v>2018</v>
      </c>
      <c r="R221" s="88">
        <v>2019</v>
      </c>
      <c r="S221" s="88" t="s">
        <v>37</v>
      </c>
      <c r="T221" s="88" t="s">
        <v>265</v>
      </c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  <c r="IS221" s="80"/>
      <c r="IT221" s="80"/>
      <c r="IU221" s="80"/>
      <c r="IV221" s="80"/>
      <c r="IW221" s="80"/>
      <c r="IX221" s="80"/>
      <c r="IY221" s="80"/>
      <c r="IZ221" s="80"/>
      <c r="JA221" s="80"/>
      <c r="JB221" s="80"/>
      <c r="JC221" s="80"/>
      <c r="JD221" s="80"/>
      <c r="JE221" s="80"/>
      <c r="JF221" s="80"/>
      <c r="JG221" s="80"/>
      <c r="JH221" s="80"/>
      <c r="JI221" s="80"/>
      <c r="JJ221" s="80"/>
      <c r="JK221" s="80"/>
      <c r="JL221" s="80"/>
      <c r="JM221" s="80"/>
      <c r="JN221" s="80"/>
      <c r="JO221" s="80"/>
      <c r="JP221" s="80"/>
      <c r="JQ221" s="80"/>
      <c r="JR221" s="80"/>
      <c r="JS221" s="80"/>
      <c r="JT221" s="80"/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 s="80"/>
      <c r="KI221" s="80"/>
      <c r="KJ221" s="80"/>
      <c r="KK221" s="80"/>
      <c r="KL221" s="80"/>
      <c r="KM221" s="80"/>
      <c r="KN221" s="80"/>
      <c r="KO221" s="80"/>
      <c r="KP221" s="80"/>
      <c r="KQ221" s="80"/>
      <c r="KR221" s="80"/>
      <c r="KS221" s="80"/>
      <c r="KT221" s="80"/>
      <c r="KU221" s="80"/>
      <c r="KV221" s="80"/>
      <c r="KW221" s="80"/>
      <c r="KX221" s="80"/>
      <c r="KY221" s="80"/>
      <c r="KZ221" s="80"/>
      <c r="LA221" s="80"/>
      <c r="LB221" s="80"/>
      <c r="LC221" s="80"/>
      <c r="LD221" s="80"/>
      <c r="LE221" s="80"/>
      <c r="LF221" s="80"/>
      <c r="LG221" s="80"/>
      <c r="LH221" s="80"/>
      <c r="LI221" s="80"/>
      <c r="LJ221" s="80"/>
      <c r="LK221" s="80"/>
      <c r="LL221" s="80"/>
      <c r="LM221" s="80"/>
      <c r="LN221" s="80"/>
      <c r="LO221" s="80"/>
      <c r="LP221" s="80"/>
      <c r="LQ221" s="80"/>
      <c r="LR221" s="80"/>
      <c r="LS221" s="80"/>
      <c r="LT221" s="80"/>
      <c r="LU221" s="80"/>
      <c r="LV221" s="80"/>
      <c r="LW221" s="80"/>
      <c r="LX221" s="80"/>
      <c r="LY221" s="80"/>
      <c r="LZ221" s="80"/>
      <c r="MA221" s="80"/>
      <c r="MB221" s="80"/>
      <c r="MC221" s="80"/>
      <c r="MD221" s="80"/>
      <c r="ME221" s="80"/>
      <c r="MF221" s="80"/>
      <c r="MG221" s="80"/>
      <c r="MH221" s="80"/>
      <c r="MI221" s="80"/>
      <c r="MJ221" s="80"/>
      <c r="MK221" s="80"/>
      <c r="ML221" s="80"/>
      <c r="MM221" s="80"/>
      <c r="MN221" s="80"/>
      <c r="MO221" s="80"/>
      <c r="MP221" s="80"/>
      <c r="MQ221" s="80"/>
      <c r="MR221" s="80"/>
      <c r="MS221" s="80"/>
      <c r="MT221" s="80"/>
      <c r="MU221" s="80"/>
      <c r="MV221" s="80"/>
      <c r="MW221" s="80"/>
      <c r="MX221" s="80"/>
      <c r="MY221" s="80"/>
      <c r="MZ221" s="80"/>
      <c r="NA221" s="80"/>
      <c r="NB221" s="80"/>
      <c r="NC221" s="80"/>
      <c r="ND221" s="80"/>
      <c r="NE221" s="80"/>
      <c r="NF221" s="80"/>
      <c r="NG221" s="80"/>
      <c r="NH221" s="80"/>
      <c r="NI221" s="80"/>
      <c r="NJ221" s="80"/>
      <c r="NK221" s="80"/>
      <c r="NL221" s="80"/>
      <c r="NM221" s="80"/>
      <c r="NN221" s="80"/>
      <c r="NO221" s="80"/>
      <c r="NP221" s="80"/>
      <c r="NQ221" s="80"/>
      <c r="NR221" s="80"/>
      <c r="NS221" s="80"/>
      <c r="NT221" s="80"/>
      <c r="NU221" s="80"/>
      <c r="NV221" s="80"/>
      <c r="NW221" s="80"/>
      <c r="NX221" s="80"/>
      <c r="NY221" s="80"/>
      <c r="NZ221" s="80"/>
      <c r="OA221" s="80"/>
      <c r="OB221" s="80"/>
      <c r="OC221" s="80"/>
      <c r="OD221" s="80"/>
      <c r="OE221" s="80"/>
      <c r="OF221" s="80"/>
      <c r="OG221" s="80"/>
      <c r="OH221" s="80"/>
      <c r="OI221" s="80"/>
      <c r="OJ221" s="80"/>
      <c r="OK221" s="80"/>
      <c r="OL221" s="80"/>
      <c r="OM221" s="80"/>
      <c r="ON221" s="80"/>
      <c r="OO221" s="80"/>
      <c r="OP221" s="80"/>
      <c r="OQ221" s="80"/>
      <c r="OR221" s="80"/>
      <c r="OS221" s="80"/>
      <c r="OT221" s="80"/>
      <c r="OU221" s="80"/>
      <c r="OV221" s="80"/>
      <c r="OW221" s="80"/>
      <c r="OX221" s="80"/>
      <c r="OY221" s="80"/>
      <c r="OZ221" s="80"/>
      <c r="PA221" s="80"/>
      <c r="PB221" s="80"/>
      <c r="PC221" s="80"/>
      <c r="PD221" s="80"/>
      <c r="PE221" s="80"/>
      <c r="PF221" s="80"/>
      <c r="PG221" s="80"/>
      <c r="PH221" s="80"/>
      <c r="PI221" s="80"/>
      <c r="PJ221" s="80"/>
      <c r="PK221" s="80"/>
      <c r="PL221" s="80"/>
      <c r="PM221" s="80"/>
      <c r="PN221" s="80"/>
      <c r="PO221" s="80"/>
      <c r="PP221" s="80"/>
      <c r="PQ221" s="80"/>
      <c r="PR221" s="80"/>
      <c r="PS221" s="80"/>
      <c r="PT221" s="80"/>
      <c r="PU221" s="80"/>
      <c r="PV221" s="80"/>
      <c r="PW221" s="80"/>
      <c r="PX221" s="80"/>
      <c r="PY221" s="80"/>
      <c r="PZ221" s="80"/>
      <c r="QA221" s="80"/>
      <c r="QB221" s="80"/>
      <c r="QC221" s="80"/>
      <c r="QD221" s="80"/>
      <c r="QE221" s="80"/>
      <c r="QF221" s="80"/>
      <c r="QG221" s="80"/>
      <c r="QH221" s="80"/>
      <c r="QI221" s="80"/>
      <c r="QJ221" s="80"/>
      <c r="QK221" s="80"/>
      <c r="QL221" s="80"/>
      <c r="QM221" s="80"/>
      <c r="QN221" s="80"/>
      <c r="QO221" s="80"/>
      <c r="QP221" s="80"/>
      <c r="QQ221" s="80"/>
      <c r="QR221" s="80"/>
      <c r="QS221" s="80"/>
      <c r="QT221" s="80"/>
      <c r="QU221" s="80"/>
      <c r="QV221" s="80"/>
      <c r="QW221" s="80"/>
      <c r="QX221" s="80"/>
      <c r="QY221" s="80"/>
      <c r="QZ221" s="80"/>
      <c r="RA221" s="80"/>
      <c r="RB221" s="80"/>
      <c r="RC221" s="80"/>
      <c r="RD221" s="80"/>
      <c r="RE221" s="80"/>
      <c r="RF221" s="80"/>
      <c r="RG221" s="80"/>
      <c r="RH221" s="80"/>
      <c r="RI221" s="80"/>
      <c r="RJ221" s="80"/>
      <c r="RK221" s="80"/>
      <c r="RL221" s="80"/>
      <c r="RM221" s="80"/>
      <c r="RN221" s="80"/>
      <c r="RO221" s="80"/>
      <c r="RP221" s="80"/>
      <c r="RQ221" s="80"/>
      <c r="RR221" s="80"/>
      <c r="RS221" s="80"/>
      <c r="RT221" s="80"/>
      <c r="RU221" s="80"/>
      <c r="RV221" s="80"/>
      <c r="RW221" s="80"/>
      <c r="RX221" s="80"/>
      <c r="RY221" s="80"/>
      <c r="RZ221" s="80"/>
      <c r="SA221" s="80"/>
      <c r="SB221" s="80"/>
      <c r="SC221" s="80"/>
      <c r="SD221" s="80"/>
      <c r="SE221" s="80"/>
      <c r="SF221" s="80"/>
      <c r="SG221" s="80"/>
      <c r="SH221" s="80"/>
      <c r="SI221" s="80"/>
      <c r="SJ221" s="80"/>
      <c r="SK221" s="80"/>
      <c r="SL221" s="80"/>
      <c r="SM221" s="80"/>
      <c r="SN221" s="80"/>
      <c r="SO221" s="80"/>
      <c r="SP221" s="80"/>
      <c r="SQ221" s="80"/>
      <c r="SR221" s="80"/>
      <c r="SS221" s="80"/>
      <c r="ST221" s="80"/>
      <c r="SU221" s="80"/>
      <c r="SV221" s="80"/>
      <c r="SW221" s="80"/>
      <c r="SX221" s="80"/>
      <c r="SY221" s="80"/>
      <c r="SZ221" s="80"/>
      <c r="TA221" s="80"/>
      <c r="TB221" s="80"/>
      <c r="TC221" s="80"/>
      <c r="TD221" s="80"/>
      <c r="TE221" s="80"/>
      <c r="TF221" s="80"/>
      <c r="TG221" s="80"/>
      <c r="TH221" s="80"/>
      <c r="TI221" s="80"/>
      <c r="TJ221" s="80"/>
      <c r="TK221" s="80"/>
      <c r="TL221" s="80"/>
      <c r="TM221" s="80"/>
      <c r="TN221" s="80"/>
      <c r="TO221" s="80"/>
      <c r="TP221" s="80"/>
      <c r="TQ221" s="80"/>
      <c r="TR221" s="80"/>
      <c r="TS221" s="80"/>
      <c r="TT221" s="80"/>
      <c r="TU221" s="80"/>
      <c r="TV221" s="80"/>
      <c r="TW221" s="80"/>
      <c r="TX221" s="80"/>
      <c r="TY221" s="80"/>
      <c r="TZ221" s="80"/>
      <c r="UA221" s="80"/>
      <c r="UB221" s="80"/>
      <c r="UC221" s="80"/>
      <c r="UD221" s="80"/>
      <c r="UE221" s="80"/>
      <c r="UF221" s="80"/>
      <c r="UG221" s="80"/>
      <c r="UH221" s="80"/>
      <c r="UI221" s="80"/>
      <c r="UJ221" s="80"/>
      <c r="UK221" s="80"/>
      <c r="UL221" s="80"/>
      <c r="UM221" s="80"/>
      <c r="UN221" s="80"/>
      <c r="UO221" s="80"/>
      <c r="UP221" s="80"/>
      <c r="UQ221" s="80"/>
      <c r="UR221" s="80"/>
      <c r="US221" s="80"/>
      <c r="UT221" s="80"/>
      <c r="UU221" s="80"/>
      <c r="UV221" s="80"/>
      <c r="UW221" s="80"/>
      <c r="UX221" s="80"/>
      <c r="UY221" s="80"/>
      <c r="UZ221" s="80"/>
      <c r="VA221" s="80"/>
      <c r="VB221" s="80"/>
      <c r="VC221" s="80"/>
      <c r="VD221" s="80"/>
      <c r="VE221" s="80"/>
      <c r="VF221" s="80"/>
      <c r="VG221" s="80"/>
      <c r="VH221" s="80"/>
      <c r="VI221" s="80"/>
      <c r="VJ221" s="80"/>
      <c r="VK221" s="80"/>
      <c r="VL221" s="80"/>
      <c r="VM221" s="80"/>
      <c r="VN221" s="80"/>
      <c r="VO221" s="80"/>
      <c r="VP221" s="80"/>
      <c r="VQ221" s="80"/>
      <c r="VR221" s="80"/>
      <c r="VS221" s="80"/>
      <c r="VT221" s="80"/>
      <c r="VU221" s="80"/>
      <c r="VV221" s="80"/>
      <c r="VW221" s="80"/>
      <c r="VX221" s="80"/>
      <c r="VY221" s="80"/>
      <c r="VZ221" s="80"/>
      <c r="WA221" s="80"/>
      <c r="WB221" s="80"/>
      <c r="WC221" s="80"/>
      <c r="WD221" s="80"/>
      <c r="WE221" s="80"/>
      <c r="WF221" s="80"/>
      <c r="WG221" s="80"/>
      <c r="WH221" s="80"/>
      <c r="WI221" s="80"/>
      <c r="WJ221" s="80"/>
      <c r="WK221" s="80"/>
      <c r="WL221" s="80"/>
      <c r="WM221" s="80"/>
      <c r="WN221" s="80"/>
      <c r="WO221" s="80"/>
      <c r="WP221" s="80"/>
      <c r="WQ221" s="80"/>
      <c r="WR221" s="80"/>
      <c r="WS221" s="80"/>
      <c r="WT221" s="80"/>
      <c r="WU221" s="80"/>
      <c r="WV221" s="80"/>
      <c r="WW221" s="80"/>
      <c r="WX221" s="80"/>
      <c r="WY221" s="80"/>
      <c r="WZ221" s="80"/>
      <c r="XA221" s="80"/>
      <c r="XB221" s="80"/>
      <c r="XC221" s="80"/>
      <c r="XD221" s="80"/>
      <c r="XE221" s="80"/>
      <c r="XF221" s="80"/>
      <c r="XG221" s="80"/>
      <c r="XH221" s="80"/>
      <c r="XI221" s="80"/>
      <c r="XJ221" s="80"/>
      <c r="XK221" s="80"/>
      <c r="XL221" s="80"/>
      <c r="XM221" s="80"/>
      <c r="XN221" s="80"/>
      <c r="XO221" s="80"/>
      <c r="XP221" s="80"/>
      <c r="XQ221" s="80"/>
      <c r="XR221" s="80"/>
      <c r="XS221" s="80"/>
      <c r="XT221" s="80"/>
      <c r="XU221" s="80"/>
      <c r="XV221" s="80"/>
      <c r="XW221" s="80"/>
      <c r="XX221" s="80"/>
      <c r="XY221" s="80"/>
      <c r="XZ221" s="80"/>
      <c r="YA221" s="80"/>
      <c r="YB221" s="80"/>
      <c r="YC221" s="80"/>
      <c r="YD221" s="80"/>
      <c r="YE221" s="80"/>
      <c r="YF221" s="80"/>
      <c r="YG221" s="80"/>
      <c r="YH221" s="80"/>
      <c r="YI221" s="80"/>
      <c r="YJ221" s="80"/>
      <c r="YK221" s="80"/>
      <c r="YL221" s="80"/>
      <c r="YM221" s="80"/>
      <c r="YN221" s="80"/>
      <c r="YO221" s="80"/>
      <c r="YP221" s="80"/>
      <c r="YQ221" s="80"/>
      <c r="YR221" s="80"/>
      <c r="YS221" s="80"/>
      <c r="YT221" s="80"/>
      <c r="YU221" s="80"/>
      <c r="YV221" s="80"/>
      <c r="YW221" s="80"/>
      <c r="YX221" s="80"/>
      <c r="YY221" s="80"/>
      <c r="YZ221" s="80"/>
      <c r="ZA221" s="80"/>
      <c r="ZB221" s="80"/>
      <c r="ZC221" s="80"/>
      <c r="ZD221" s="80"/>
      <c r="ZE221" s="80"/>
      <c r="ZF221" s="80"/>
      <c r="ZG221" s="80"/>
      <c r="ZH221" s="80"/>
      <c r="ZI221" s="80"/>
      <c r="ZJ221" s="80"/>
      <c r="ZK221" s="80"/>
      <c r="ZL221" s="80"/>
      <c r="ZM221" s="80"/>
      <c r="ZN221" s="80"/>
      <c r="ZO221" s="80"/>
      <c r="ZP221" s="80"/>
      <c r="ZQ221" s="80"/>
      <c r="ZR221" s="80"/>
      <c r="ZS221" s="80"/>
      <c r="ZT221" s="80"/>
      <c r="ZU221" s="80"/>
      <c r="ZV221" s="80"/>
      <c r="ZW221" s="80"/>
      <c r="ZX221" s="80"/>
      <c r="ZY221" s="80"/>
      <c r="ZZ221" s="80"/>
      <c r="AAA221" s="80"/>
      <c r="AAB221" s="80"/>
      <c r="AAC221" s="80"/>
      <c r="AAD221" s="80"/>
      <c r="AAE221" s="80"/>
      <c r="AAF221" s="80"/>
      <c r="AAG221" s="80"/>
      <c r="AAH221" s="80"/>
      <c r="AAI221" s="80"/>
      <c r="AAJ221" s="80"/>
      <c r="AAK221" s="80"/>
      <c r="AAL221" s="80"/>
      <c r="AAM221" s="80"/>
      <c r="AAN221" s="80"/>
      <c r="AAO221" s="80"/>
      <c r="AAP221" s="80"/>
      <c r="AAQ221" s="80"/>
      <c r="AAR221" s="80"/>
      <c r="AAS221" s="80"/>
      <c r="AAT221" s="80"/>
      <c r="AAU221" s="80"/>
      <c r="AAV221" s="80"/>
      <c r="AAW221" s="80"/>
      <c r="AAX221" s="80"/>
      <c r="AAY221" s="80"/>
      <c r="AAZ221" s="80"/>
      <c r="ABA221" s="80"/>
      <c r="ABB221" s="80"/>
      <c r="ABC221" s="80"/>
      <c r="ABD221" s="80"/>
      <c r="ABE221" s="80"/>
      <c r="ABF221" s="80"/>
      <c r="ABG221" s="80"/>
      <c r="ABH221" s="80"/>
      <c r="ABI221" s="80"/>
      <c r="ABJ221" s="80"/>
      <c r="ABK221" s="80"/>
      <c r="ABL221" s="80"/>
      <c r="ABM221" s="80"/>
      <c r="ABN221" s="80"/>
      <c r="ABO221" s="80"/>
      <c r="ABP221" s="80"/>
      <c r="ABQ221" s="80"/>
      <c r="ABR221" s="80"/>
      <c r="ABS221" s="80"/>
      <c r="ABT221" s="80"/>
      <c r="ABU221" s="80"/>
      <c r="ABV221" s="80"/>
      <c r="ABW221" s="80"/>
      <c r="ABX221" s="80"/>
      <c r="ABY221" s="80"/>
      <c r="ABZ221" s="80"/>
      <c r="ACA221" s="80"/>
      <c r="ACB221" s="80"/>
      <c r="ACC221" s="80"/>
      <c r="ACD221" s="80"/>
      <c r="ACE221" s="80"/>
      <c r="ACF221" s="80"/>
      <c r="ACG221" s="80"/>
      <c r="ACH221" s="80"/>
      <c r="ACI221" s="80"/>
      <c r="ACJ221" s="80"/>
      <c r="ACK221" s="80"/>
      <c r="ACL221" s="80"/>
      <c r="ACM221" s="80"/>
      <c r="ACN221" s="80"/>
      <c r="ACO221" s="80"/>
      <c r="ACP221" s="80"/>
      <c r="ACQ221" s="80"/>
      <c r="ACR221" s="80"/>
      <c r="ACS221" s="80"/>
      <c r="ACT221" s="80"/>
      <c r="ACU221" s="80"/>
      <c r="ACV221" s="80"/>
      <c r="ACW221" s="80"/>
      <c r="ACX221" s="80"/>
      <c r="ACY221" s="80"/>
      <c r="ACZ221" s="80"/>
      <c r="ADA221" s="80"/>
      <c r="ADB221" s="80"/>
      <c r="ADC221" s="80"/>
      <c r="ADD221" s="80"/>
      <c r="ADE221" s="80"/>
      <c r="ADF221" s="80"/>
      <c r="ADG221" s="80"/>
      <c r="ADH221" s="80"/>
      <c r="ADI221" s="80"/>
      <c r="ADJ221" s="80"/>
      <c r="ADK221" s="80"/>
      <c r="ADL221" s="80"/>
      <c r="ADM221" s="80"/>
      <c r="ADN221" s="80"/>
      <c r="ADO221" s="80"/>
      <c r="ADP221" s="80"/>
      <c r="ADQ221" s="80"/>
      <c r="ADR221" s="80"/>
      <c r="ADS221" s="80"/>
      <c r="ADT221" s="80"/>
      <c r="ADU221" s="80"/>
      <c r="ADV221" s="80"/>
      <c r="ADW221" s="80"/>
      <c r="ADX221" s="80"/>
      <c r="ADY221" s="80"/>
      <c r="ADZ221" s="80"/>
      <c r="AEA221" s="80"/>
      <c r="AEB221" s="80"/>
      <c r="AEC221" s="80"/>
      <c r="AED221" s="80"/>
      <c r="AEE221" s="80"/>
      <c r="AEF221" s="80"/>
      <c r="AEG221" s="80"/>
      <c r="AEH221" s="80"/>
      <c r="AEI221" s="80"/>
      <c r="AEJ221" s="80"/>
      <c r="AEK221" s="80"/>
      <c r="AEL221" s="80"/>
      <c r="AEM221" s="80"/>
      <c r="AEN221" s="80"/>
      <c r="AEO221" s="80"/>
      <c r="AEP221" s="80"/>
      <c r="AEQ221" s="80"/>
      <c r="AER221" s="80"/>
      <c r="AES221" s="80"/>
      <c r="AET221" s="80"/>
      <c r="AEU221" s="80"/>
      <c r="AEV221" s="80"/>
      <c r="AEW221" s="80"/>
      <c r="AEX221" s="80"/>
      <c r="AEY221" s="80"/>
      <c r="AEZ221" s="80"/>
      <c r="AFA221" s="80"/>
      <c r="AFB221" s="80"/>
      <c r="AFC221" s="80"/>
      <c r="AFD221" s="80"/>
      <c r="AFE221" s="80"/>
      <c r="AFF221" s="80"/>
      <c r="AFG221" s="80"/>
      <c r="AFH221" s="80"/>
      <c r="AFI221" s="80"/>
      <c r="AFJ221" s="80"/>
      <c r="AFK221" s="80"/>
      <c r="AFL221" s="80"/>
      <c r="AFM221" s="80"/>
      <c r="AFN221" s="80"/>
      <c r="AFO221" s="80"/>
      <c r="AFP221" s="80"/>
      <c r="AFQ221" s="80"/>
      <c r="AFR221" s="80"/>
      <c r="AFS221" s="80"/>
      <c r="AFT221" s="80"/>
      <c r="AFU221" s="80"/>
      <c r="AFV221" s="80"/>
      <c r="AFW221" s="80"/>
      <c r="AFX221" s="80"/>
      <c r="AFY221" s="80"/>
      <c r="AFZ221" s="80"/>
      <c r="AGA221" s="80"/>
      <c r="AGB221" s="80"/>
      <c r="AGC221" s="80"/>
      <c r="AGD221" s="80"/>
      <c r="AGE221" s="80"/>
      <c r="AGF221" s="80"/>
      <c r="AGG221" s="80"/>
      <c r="AGH221" s="80"/>
      <c r="AGI221" s="80"/>
      <c r="AGJ221" s="80"/>
      <c r="AGK221" s="80"/>
      <c r="AGL221" s="80"/>
      <c r="AGM221" s="80"/>
      <c r="AGN221" s="80"/>
      <c r="AGO221" s="80"/>
      <c r="AGP221" s="80"/>
      <c r="AGQ221" s="80"/>
      <c r="AGR221" s="80"/>
      <c r="AGS221" s="80"/>
      <c r="AGT221" s="80"/>
      <c r="AGU221" s="80"/>
      <c r="AGV221" s="80"/>
      <c r="AGW221" s="80"/>
      <c r="AGX221" s="80"/>
      <c r="AGY221" s="80"/>
      <c r="AGZ221" s="80"/>
      <c r="AHA221" s="80"/>
      <c r="AHB221" s="80"/>
      <c r="AHC221" s="80"/>
      <c r="AHD221" s="80"/>
      <c r="AHE221" s="80"/>
      <c r="AHF221" s="80"/>
      <c r="AHG221" s="80"/>
      <c r="AHH221" s="80"/>
      <c r="AHI221" s="80"/>
      <c r="AHJ221" s="80"/>
      <c r="AHK221" s="80"/>
      <c r="AHL221" s="80"/>
      <c r="AHM221" s="80"/>
      <c r="AHN221" s="80"/>
      <c r="AHO221" s="80"/>
      <c r="AHP221" s="80"/>
      <c r="AHQ221" s="80"/>
      <c r="AHR221" s="80"/>
      <c r="AHS221" s="80"/>
      <c r="AHT221" s="80"/>
      <c r="AHU221" s="80"/>
      <c r="AHV221" s="80"/>
      <c r="AHW221" s="80"/>
      <c r="AHX221" s="80"/>
      <c r="AHY221" s="80"/>
      <c r="AHZ221" s="80"/>
      <c r="AIA221" s="80"/>
      <c r="AIB221" s="80"/>
      <c r="AIC221" s="80"/>
      <c r="AID221" s="80"/>
      <c r="AIE221" s="80"/>
      <c r="AIF221" s="80"/>
      <c r="AIG221" s="80"/>
      <c r="AIH221" s="80"/>
      <c r="AII221" s="80"/>
      <c r="AIJ221" s="80"/>
      <c r="AIK221" s="80"/>
      <c r="AIL221" s="80"/>
      <c r="AIM221" s="80"/>
      <c r="AIN221" s="80"/>
      <c r="AIO221" s="80"/>
      <c r="AIP221" s="80"/>
      <c r="AIQ221" s="80"/>
      <c r="AIR221" s="80"/>
      <c r="AIS221" s="80"/>
      <c r="AIT221" s="80"/>
      <c r="AIU221" s="80"/>
      <c r="AIV221" s="80"/>
      <c r="AIW221" s="80"/>
      <c r="AIX221" s="80"/>
      <c r="AIY221" s="80"/>
      <c r="AIZ221" s="80"/>
      <c r="AJA221" s="80"/>
      <c r="AJB221" s="80"/>
      <c r="AJC221" s="80"/>
      <c r="AJD221" s="80"/>
      <c r="AJE221" s="80"/>
      <c r="AJF221" s="80"/>
      <c r="AJG221" s="80"/>
      <c r="AJH221" s="80"/>
      <c r="AJI221" s="80"/>
      <c r="AJJ221" s="80"/>
      <c r="AJK221" s="80"/>
      <c r="AJL221" s="80"/>
      <c r="AJM221" s="80"/>
      <c r="AJN221" s="80"/>
      <c r="AJO221" s="80"/>
      <c r="AJP221" s="80"/>
      <c r="AJQ221" s="80"/>
      <c r="AJR221" s="80"/>
      <c r="AJS221" s="80"/>
      <c r="AJT221" s="80"/>
      <c r="AJU221" s="80"/>
      <c r="AJV221" s="80"/>
      <c r="AJW221" s="80"/>
      <c r="AJX221" s="80"/>
      <c r="AJY221" s="80"/>
      <c r="AJZ221" s="80"/>
      <c r="AKA221" s="80"/>
      <c r="AKB221" s="80"/>
      <c r="AKC221" s="80"/>
      <c r="AKD221" s="80"/>
      <c r="AKE221" s="80"/>
      <c r="AKF221" s="80"/>
      <c r="AKG221" s="80"/>
      <c r="AKH221" s="80"/>
      <c r="AKI221" s="80"/>
      <c r="AKJ221" s="80"/>
      <c r="AKK221" s="80"/>
      <c r="AKL221" s="80"/>
      <c r="AKM221" s="80"/>
      <c r="AKN221" s="80"/>
      <c r="AKO221" s="80"/>
      <c r="AKP221" s="80"/>
      <c r="AKQ221" s="80"/>
      <c r="AKR221" s="80"/>
      <c r="AKS221" s="80"/>
      <c r="AKT221" s="80"/>
      <c r="AKU221" s="80"/>
      <c r="AKV221" s="80"/>
      <c r="AKW221" s="80"/>
      <c r="AKX221" s="80"/>
      <c r="AKY221" s="80"/>
      <c r="AKZ221" s="80"/>
      <c r="ALA221" s="80"/>
      <c r="ALB221" s="80"/>
      <c r="ALC221" s="80"/>
      <c r="ALD221" s="80"/>
      <c r="ALE221" s="80"/>
      <c r="ALF221" s="80"/>
      <c r="ALG221" s="80"/>
      <c r="ALH221" s="80"/>
      <c r="ALI221" s="80"/>
      <c r="ALJ221" s="80"/>
      <c r="ALK221" s="80"/>
      <c r="ALL221" s="80"/>
      <c r="ALM221" s="80"/>
      <c r="ALN221" s="80"/>
      <c r="ALO221" s="80"/>
      <c r="ALP221" s="80"/>
      <c r="ALQ221" s="80"/>
      <c r="ALR221" s="80"/>
      <c r="ALS221" s="80"/>
      <c r="ALT221" s="80"/>
      <c r="ALU221" s="80"/>
      <c r="ALV221" s="80"/>
      <c r="ALW221" s="80"/>
      <c r="ALX221" s="80"/>
      <c r="ALY221" s="80"/>
      <c r="ALZ221" s="80"/>
      <c r="AMA221" s="80"/>
      <c r="AMB221" s="80"/>
      <c r="AMC221" s="80"/>
      <c r="AMD221" s="80"/>
      <c r="AME221" s="80"/>
      <c r="AMF221" s="80"/>
      <c r="AMG221" s="80"/>
      <c r="AMH221" s="80"/>
      <c r="AMI221" s="80"/>
      <c r="AMJ221" s="80"/>
      <c r="AMK221" s="80"/>
    </row>
    <row r="222" spans="1:1025" s="61" customFormat="1" x14ac:dyDescent="0.3">
      <c r="A222" s="133"/>
      <c r="B222" s="1"/>
      <c r="C222" s="32"/>
      <c r="D222" s="62" t="s">
        <v>381</v>
      </c>
      <c r="E222" s="32"/>
      <c r="F222" s="32"/>
      <c r="G222" s="32"/>
      <c r="H222" s="32"/>
      <c r="I222" s="26"/>
      <c r="J222" s="32"/>
      <c r="K222" s="27"/>
      <c r="L222" s="26">
        <f>SUM(L223:L233)</f>
        <v>4772247.5559999999</v>
      </c>
      <c r="M222" s="30">
        <f>SUM(M223:M233)</f>
        <v>466769.47499999998</v>
      </c>
      <c r="N222" s="30">
        <f>SUM(N223:N233)</f>
        <v>5239017.0309999995</v>
      </c>
      <c r="O222" s="30"/>
      <c r="P222" s="171"/>
      <c r="Q222" s="30"/>
      <c r="R222" s="30"/>
      <c r="S222" s="30"/>
      <c r="T222" s="47"/>
    </row>
    <row r="223" spans="1:1025" ht="37.5" x14ac:dyDescent="0.3">
      <c r="C223" s="155">
        <v>1</v>
      </c>
      <c r="D223" s="63" t="s">
        <v>382</v>
      </c>
      <c r="E223" s="155">
        <v>1985</v>
      </c>
      <c r="F223" s="155"/>
      <c r="G223" s="155" t="s">
        <v>83</v>
      </c>
      <c r="H223" s="155">
        <v>5</v>
      </c>
      <c r="I223" s="160">
        <v>9753.5</v>
      </c>
      <c r="J223" s="155">
        <v>5581.2</v>
      </c>
      <c r="K223" s="64" t="s">
        <v>42</v>
      </c>
      <c r="L223" s="160">
        <f t="shared" ref="L223:L233" si="17">I223*O223</f>
        <v>1474729.2</v>
      </c>
      <c r="M223" s="163">
        <f t="shared" ref="M223:M233" si="18">I223*P223</f>
        <v>147277.85</v>
      </c>
      <c r="N223" s="163">
        <f t="shared" ref="N223:N233" si="19">L223+M223</f>
        <v>1622007.05</v>
      </c>
      <c r="O223" s="171">
        <v>151.19999999999999</v>
      </c>
      <c r="P223" s="171">
        <v>15.1</v>
      </c>
      <c r="Q223" s="30"/>
      <c r="R223" s="163"/>
      <c r="S223" s="162" t="s">
        <v>37</v>
      </c>
      <c r="T223" s="162" t="s">
        <v>265</v>
      </c>
    </row>
    <row r="224" spans="1:1025" ht="37.5" x14ac:dyDescent="0.3">
      <c r="C224" s="155">
        <v>2</v>
      </c>
      <c r="D224" s="63" t="s">
        <v>383</v>
      </c>
      <c r="E224" s="155">
        <v>1994</v>
      </c>
      <c r="F224" s="155"/>
      <c r="G224" s="155" t="s">
        <v>63</v>
      </c>
      <c r="H224" s="155">
        <v>2</v>
      </c>
      <c r="I224" s="160">
        <v>826.3</v>
      </c>
      <c r="J224" s="155">
        <v>481.9</v>
      </c>
      <c r="K224" s="64" t="s">
        <v>42</v>
      </c>
      <c r="L224" s="160">
        <f t="shared" si="17"/>
        <v>144602.5</v>
      </c>
      <c r="M224" s="163">
        <f t="shared" si="18"/>
        <v>13468.69</v>
      </c>
      <c r="N224" s="163">
        <f t="shared" si="19"/>
        <v>158071.19</v>
      </c>
      <c r="O224" s="171">
        <v>175</v>
      </c>
      <c r="P224" s="171">
        <v>16.3</v>
      </c>
      <c r="Q224" s="30"/>
      <c r="R224" s="163"/>
      <c r="S224" s="162" t="s">
        <v>37</v>
      </c>
      <c r="T224" s="162" t="s">
        <v>265</v>
      </c>
    </row>
    <row r="225" spans="1:20" ht="37.5" x14ac:dyDescent="0.3">
      <c r="C225" s="155">
        <v>3</v>
      </c>
      <c r="D225" s="63" t="s">
        <v>384</v>
      </c>
      <c r="E225" s="155">
        <v>1983</v>
      </c>
      <c r="F225" s="155"/>
      <c r="G225" s="155" t="s">
        <v>34</v>
      </c>
      <c r="H225" s="155">
        <v>3</v>
      </c>
      <c r="I225" s="160">
        <v>2012.06</v>
      </c>
      <c r="J225" s="155">
        <v>952.2</v>
      </c>
      <c r="K225" s="64" t="s">
        <v>42</v>
      </c>
      <c r="L225" s="160">
        <f t="shared" si="17"/>
        <v>321929.59999999998</v>
      </c>
      <c r="M225" s="163">
        <f t="shared" si="18"/>
        <v>31307.653600000001</v>
      </c>
      <c r="N225" s="163">
        <f t="shared" si="19"/>
        <v>353237.2536</v>
      </c>
      <c r="O225" s="171">
        <v>160</v>
      </c>
      <c r="P225" s="171">
        <v>15.56</v>
      </c>
      <c r="Q225" s="30"/>
      <c r="R225" s="163"/>
      <c r="S225" s="162" t="s">
        <v>37</v>
      </c>
      <c r="T225" s="162" t="s">
        <v>265</v>
      </c>
    </row>
    <row r="226" spans="1:20" ht="37.5" x14ac:dyDescent="0.3">
      <c r="C226" s="155">
        <v>4</v>
      </c>
      <c r="D226" s="63" t="s">
        <v>385</v>
      </c>
      <c r="E226" s="155">
        <v>1983</v>
      </c>
      <c r="F226" s="155"/>
      <c r="G226" s="155" t="s">
        <v>34</v>
      </c>
      <c r="H226" s="155">
        <v>3</v>
      </c>
      <c r="I226" s="160">
        <v>1604.89</v>
      </c>
      <c r="J226" s="155">
        <v>949.7</v>
      </c>
      <c r="K226" s="64" t="s">
        <v>42</v>
      </c>
      <c r="L226" s="160">
        <f t="shared" si="17"/>
        <v>256782.40000000002</v>
      </c>
      <c r="M226" s="163">
        <f t="shared" si="18"/>
        <v>24972.088400000001</v>
      </c>
      <c r="N226" s="163">
        <f t="shared" si="19"/>
        <v>281754.48840000003</v>
      </c>
      <c r="O226" s="171">
        <v>160</v>
      </c>
      <c r="P226" s="171">
        <v>15.56</v>
      </c>
      <c r="Q226" s="30"/>
      <c r="R226" s="163"/>
      <c r="S226" s="162" t="s">
        <v>37</v>
      </c>
      <c r="T226" s="162" t="s">
        <v>265</v>
      </c>
    </row>
    <row r="227" spans="1:20" ht="37.5" x14ac:dyDescent="0.3">
      <c r="C227" s="155">
        <v>5</v>
      </c>
      <c r="D227" s="63" t="s">
        <v>386</v>
      </c>
      <c r="E227" s="155">
        <v>1988</v>
      </c>
      <c r="F227" s="155"/>
      <c r="G227" s="155" t="s">
        <v>83</v>
      </c>
      <c r="H227" s="155">
        <v>5</v>
      </c>
      <c r="I227" s="160">
        <v>8367.2999999999993</v>
      </c>
      <c r="J227" s="155">
        <v>5226.3</v>
      </c>
      <c r="K227" s="64" t="s">
        <v>42</v>
      </c>
      <c r="L227" s="160">
        <f t="shared" si="17"/>
        <v>1286221.3559999999</v>
      </c>
      <c r="M227" s="163">
        <f t="shared" si="18"/>
        <v>129776.82299999999</v>
      </c>
      <c r="N227" s="163">
        <f t="shared" si="19"/>
        <v>1415998.179</v>
      </c>
      <c r="O227" s="171">
        <v>153.72</v>
      </c>
      <c r="P227" s="171">
        <v>15.51</v>
      </c>
      <c r="Q227" s="30"/>
      <c r="R227" s="163"/>
      <c r="S227" s="162" t="s">
        <v>37</v>
      </c>
      <c r="T227" s="162" t="s">
        <v>265</v>
      </c>
    </row>
    <row r="228" spans="1:20" ht="37.5" x14ac:dyDescent="0.3">
      <c r="C228" s="155">
        <v>6</v>
      </c>
      <c r="D228" s="63" t="s">
        <v>387</v>
      </c>
      <c r="E228" s="155">
        <v>1980</v>
      </c>
      <c r="F228" s="155"/>
      <c r="G228" s="155" t="s">
        <v>63</v>
      </c>
      <c r="H228" s="155">
        <v>2</v>
      </c>
      <c r="I228" s="160">
        <v>1193.8</v>
      </c>
      <c r="J228" s="155">
        <v>713.7</v>
      </c>
      <c r="K228" s="64" t="s">
        <v>42</v>
      </c>
      <c r="L228" s="160">
        <f t="shared" si="17"/>
        <v>208915</v>
      </c>
      <c r="M228" s="163">
        <f t="shared" si="18"/>
        <v>19458.939999999999</v>
      </c>
      <c r="N228" s="163">
        <f t="shared" si="19"/>
        <v>228373.94</v>
      </c>
      <c r="O228" s="171">
        <v>175</v>
      </c>
      <c r="P228" s="171">
        <v>16.3</v>
      </c>
      <c r="Q228" s="30"/>
      <c r="R228" s="163"/>
      <c r="S228" s="162" t="s">
        <v>37</v>
      </c>
      <c r="T228" s="162" t="s">
        <v>265</v>
      </c>
    </row>
    <row r="229" spans="1:20" ht="37.5" x14ac:dyDescent="0.3">
      <c r="C229" s="155">
        <v>7</v>
      </c>
      <c r="D229" s="63" t="s">
        <v>388</v>
      </c>
      <c r="E229" s="155">
        <v>1988</v>
      </c>
      <c r="F229" s="155"/>
      <c r="G229" s="155" t="s">
        <v>63</v>
      </c>
      <c r="H229" s="155">
        <v>2</v>
      </c>
      <c r="I229" s="160">
        <v>1204.7</v>
      </c>
      <c r="J229" s="155">
        <v>748.1</v>
      </c>
      <c r="K229" s="64" t="s">
        <v>42</v>
      </c>
      <c r="L229" s="160">
        <f t="shared" si="17"/>
        <v>210822.5</v>
      </c>
      <c r="M229" s="163">
        <f t="shared" si="18"/>
        <v>19636.61</v>
      </c>
      <c r="N229" s="163">
        <f t="shared" si="19"/>
        <v>230459.11</v>
      </c>
      <c r="O229" s="171">
        <v>175</v>
      </c>
      <c r="P229" s="171">
        <v>16.3</v>
      </c>
      <c r="Q229" s="30"/>
      <c r="R229" s="163"/>
      <c r="S229" s="162" t="s">
        <v>37</v>
      </c>
      <c r="T229" s="162" t="s">
        <v>265</v>
      </c>
    </row>
    <row r="230" spans="1:20" ht="37.5" x14ac:dyDescent="0.3">
      <c r="C230" s="155">
        <v>8</v>
      </c>
      <c r="D230" s="63" t="s">
        <v>389</v>
      </c>
      <c r="E230" s="155">
        <v>1989</v>
      </c>
      <c r="F230" s="155"/>
      <c r="G230" s="155" t="s">
        <v>63</v>
      </c>
      <c r="H230" s="155">
        <v>2</v>
      </c>
      <c r="I230" s="160">
        <v>1260.2</v>
      </c>
      <c r="J230" s="155">
        <v>725.3</v>
      </c>
      <c r="K230" s="64" t="s">
        <v>42</v>
      </c>
      <c r="L230" s="160">
        <f t="shared" si="17"/>
        <v>220535</v>
      </c>
      <c r="M230" s="163">
        <f t="shared" si="18"/>
        <v>20541.260000000002</v>
      </c>
      <c r="N230" s="163">
        <f t="shared" si="19"/>
        <v>241076.26</v>
      </c>
      <c r="O230" s="171">
        <v>175</v>
      </c>
      <c r="P230" s="171">
        <v>16.3</v>
      </c>
      <c r="Q230" s="30"/>
      <c r="R230" s="163"/>
      <c r="S230" s="162" t="s">
        <v>37</v>
      </c>
      <c r="T230" s="162" t="s">
        <v>265</v>
      </c>
    </row>
    <row r="231" spans="1:20" ht="37.5" x14ac:dyDescent="0.3">
      <c r="C231" s="155">
        <v>9</v>
      </c>
      <c r="D231" s="63" t="s">
        <v>390</v>
      </c>
      <c r="E231" s="155">
        <v>1990</v>
      </c>
      <c r="F231" s="155"/>
      <c r="G231" s="155" t="s">
        <v>63</v>
      </c>
      <c r="H231" s="155">
        <v>2</v>
      </c>
      <c r="I231" s="160">
        <v>1244.9000000000001</v>
      </c>
      <c r="J231" s="155">
        <v>741.4</v>
      </c>
      <c r="K231" s="64" t="s">
        <v>42</v>
      </c>
      <c r="L231" s="160">
        <f t="shared" si="17"/>
        <v>217857.50000000003</v>
      </c>
      <c r="M231" s="163">
        <f t="shared" si="18"/>
        <v>20291.870000000003</v>
      </c>
      <c r="N231" s="163">
        <f t="shared" si="19"/>
        <v>238149.37000000002</v>
      </c>
      <c r="O231" s="171">
        <v>175</v>
      </c>
      <c r="P231" s="171">
        <v>16.3</v>
      </c>
      <c r="Q231" s="30"/>
      <c r="R231" s="163"/>
      <c r="S231" s="162" t="s">
        <v>37</v>
      </c>
      <c r="T231" s="162" t="s">
        <v>265</v>
      </c>
    </row>
    <row r="232" spans="1:20" ht="37.5" x14ac:dyDescent="0.3">
      <c r="C232" s="155">
        <v>10</v>
      </c>
      <c r="D232" s="63" t="s">
        <v>391</v>
      </c>
      <c r="E232" s="155">
        <v>1990</v>
      </c>
      <c r="F232" s="155"/>
      <c r="G232" s="155" t="s">
        <v>63</v>
      </c>
      <c r="H232" s="155">
        <v>2</v>
      </c>
      <c r="I232" s="160">
        <v>1261.8</v>
      </c>
      <c r="J232" s="155">
        <v>778.9</v>
      </c>
      <c r="K232" s="64" t="s">
        <v>42</v>
      </c>
      <c r="L232" s="160">
        <f t="shared" si="17"/>
        <v>220815</v>
      </c>
      <c r="M232" s="163">
        <f t="shared" si="18"/>
        <v>20567.34</v>
      </c>
      <c r="N232" s="163">
        <f t="shared" si="19"/>
        <v>241382.34</v>
      </c>
      <c r="O232" s="171">
        <v>175</v>
      </c>
      <c r="P232" s="171">
        <v>16.3</v>
      </c>
      <c r="Q232" s="30"/>
      <c r="R232" s="163"/>
      <c r="S232" s="162" t="s">
        <v>37</v>
      </c>
      <c r="T232" s="162" t="s">
        <v>265</v>
      </c>
    </row>
    <row r="233" spans="1:20" ht="37.5" x14ac:dyDescent="0.3">
      <c r="C233" s="155">
        <v>11</v>
      </c>
      <c r="D233" s="63" t="s">
        <v>392</v>
      </c>
      <c r="E233" s="155">
        <v>1989</v>
      </c>
      <c r="F233" s="155"/>
      <c r="G233" s="155" t="s">
        <v>63</v>
      </c>
      <c r="H233" s="155">
        <v>2</v>
      </c>
      <c r="I233" s="160">
        <v>1194.5</v>
      </c>
      <c r="J233" s="155">
        <v>781.7</v>
      </c>
      <c r="K233" s="64" t="s">
        <v>42</v>
      </c>
      <c r="L233" s="160">
        <f t="shared" si="17"/>
        <v>209037.5</v>
      </c>
      <c r="M233" s="163">
        <f t="shared" si="18"/>
        <v>19470.350000000002</v>
      </c>
      <c r="N233" s="163">
        <f t="shared" si="19"/>
        <v>228507.85</v>
      </c>
      <c r="O233" s="171">
        <v>175</v>
      </c>
      <c r="P233" s="171">
        <v>16.3</v>
      </c>
      <c r="Q233" s="30"/>
      <c r="R233" s="163"/>
      <c r="S233" s="162" t="s">
        <v>37</v>
      </c>
      <c r="T233" s="162" t="s">
        <v>265</v>
      </c>
    </row>
    <row r="234" spans="1:20" s="61" customFormat="1" ht="37.5" x14ac:dyDescent="0.3">
      <c r="A234" s="133"/>
      <c r="B234" s="1"/>
      <c r="C234" s="32"/>
      <c r="D234" s="62" t="s">
        <v>137</v>
      </c>
      <c r="E234" s="32"/>
      <c r="F234" s="32"/>
      <c r="G234" s="32"/>
      <c r="H234" s="32"/>
      <c r="I234" s="26"/>
      <c r="J234" s="32"/>
      <c r="K234" s="27"/>
      <c r="L234" s="26">
        <f>SUM(L235:L240)</f>
        <v>1146395.48</v>
      </c>
      <c r="M234" s="30">
        <f>SUM(M235:M240)</f>
        <v>107436.56200000001</v>
      </c>
      <c r="N234" s="30">
        <f>SUM(N235:N240)</f>
        <v>1253832.0419999999</v>
      </c>
      <c r="O234" s="30"/>
      <c r="P234" s="171"/>
      <c r="Q234" s="30"/>
      <c r="R234" s="30"/>
      <c r="S234" s="30"/>
      <c r="T234" s="47"/>
    </row>
    <row r="235" spans="1:20" ht="37.5" x14ac:dyDescent="0.3">
      <c r="C235" s="155">
        <v>1</v>
      </c>
      <c r="D235" s="63" t="s">
        <v>393</v>
      </c>
      <c r="E235" s="155">
        <v>1986</v>
      </c>
      <c r="F235" s="155"/>
      <c r="G235" s="155" t="s">
        <v>34</v>
      </c>
      <c r="H235" s="155">
        <v>2</v>
      </c>
      <c r="I235" s="160">
        <v>1474.5</v>
      </c>
      <c r="J235" s="155">
        <v>799.5</v>
      </c>
      <c r="K235" s="64" t="s">
        <v>42</v>
      </c>
      <c r="L235" s="160">
        <f t="shared" ref="L235:L240" si="20">I235*O235</f>
        <v>241582.08000000002</v>
      </c>
      <c r="M235" s="163">
        <f t="shared" ref="M235:M240" si="21">I235*P235</f>
        <v>23326.59</v>
      </c>
      <c r="N235" s="163">
        <f t="shared" ref="N235:N240" si="22">L235+M235</f>
        <v>264908.67000000004</v>
      </c>
      <c r="O235" s="171">
        <v>163.84</v>
      </c>
      <c r="P235" s="171">
        <v>15.82</v>
      </c>
      <c r="Q235" s="30"/>
      <c r="R235" s="163"/>
      <c r="S235" s="162" t="s">
        <v>37</v>
      </c>
      <c r="T235" s="162" t="s">
        <v>265</v>
      </c>
    </row>
    <row r="236" spans="1:20" ht="37.5" x14ac:dyDescent="0.3">
      <c r="C236" s="155">
        <v>2</v>
      </c>
      <c r="D236" s="63" t="s">
        <v>394</v>
      </c>
      <c r="E236" s="155">
        <v>1981</v>
      </c>
      <c r="F236" s="155"/>
      <c r="G236" s="155" t="s">
        <v>34</v>
      </c>
      <c r="H236" s="155">
        <v>2</v>
      </c>
      <c r="I236" s="160">
        <v>1553.9</v>
      </c>
      <c r="J236" s="155">
        <v>625.20000000000005</v>
      </c>
      <c r="K236" s="64" t="s">
        <v>42</v>
      </c>
      <c r="L236" s="160">
        <f t="shared" si="20"/>
        <v>265716.90000000002</v>
      </c>
      <c r="M236" s="163">
        <f t="shared" si="21"/>
        <v>24582.698</v>
      </c>
      <c r="N236" s="163">
        <f t="shared" si="22"/>
        <v>290299.598</v>
      </c>
      <c r="O236" s="171">
        <v>171</v>
      </c>
      <c r="P236" s="171">
        <v>15.82</v>
      </c>
      <c r="Q236" s="30"/>
      <c r="R236" s="163"/>
      <c r="S236" s="162" t="s">
        <v>37</v>
      </c>
      <c r="T236" s="162" t="s">
        <v>265</v>
      </c>
    </row>
    <row r="237" spans="1:20" ht="37.5" x14ac:dyDescent="0.3">
      <c r="C237" s="155">
        <v>3</v>
      </c>
      <c r="D237" s="63" t="s">
        <v>395</v>
      </c>
      <c r="E237" s="155">
        <v>1981</v>
      </c>
      <c r="F237" s="155"/>
      <c r="G237" s="155" t="s">
        <v>63</v>
      </c>
      <c r="H237" s="155">
        <v>2</v>
      </c>
      <c r="I237" s="160">
        <v>427.4</v>
      </c>
      <c r="J237" s="155">
        <v>243.8</v>
      </c>
      <c r="K237" s="64" t="s">
        <v>42</v>
      </c>
      <c r="L237" s="160">
        <f t="shared" si="20"/>
        <v>74795</v>
      </c>
      <c r="M237" s="163">
        <f t="shared" si="21"/>
        <v>6966.62</v>
      </c>
      <c r="N237" s="163">
        <f t="shared" si="22"/>
        <v>81761.62</v>
      </c>
      <c r="O237" s="171">
        <v>175</v>
      </c>
      <c r="P237" s="171">
        <v>16.3</v>
      </c>
      <c r="Q237" s="30"/>
      <c r="R237" s="163"/>
      <c r="S237" s="162" t="s">
        <v>37</v>
      </c>
      <c r="T237" s="162" t="s">
        <v>265</v>
      </c>
    </row>
    <row r="238" spans="1:20" ht="37.5" x14ac:dyDescent="0.3">
      <c r="C238" s="155">
        <v>4</v>
      </c>
      <c r="D238" s="63" t="s">
        <v>396</v>
      </c>
      <c r="E238" s="155">
        <v>1983</v>
      </c>
      <c r="F238" s="155"/>
      <c r="G238" s="155" t="s">
        <v>63</v>
      </c>
      <c r="H238" s="155">
        <v>2</v>
      </c>
      <c r="I238" s="160">
        <v>836.28</v>
      </c>
      <c r="J238" s="155">
        <v>468</v>
      </c>
      <c r="K238" s="64" t="s">
        <v>42</v>
      </c>
      <c r="L238" s="160">
        <f t="shared" si="20"/>
        <v>146349</v>
      </c>
      <c r="M238" s="163">
        <f t="shared" si="21"/>
        <v>13631.364</v>
      </c>
      <c r="N238" s="163">
        <f t="shared" si="22"/>
        <v>159980.364</v>
      </c>
      <c r="O238" s="171">
        <v>175</v>
      </c>
      <c r="P238" s="171">
        <v>16.3</v>
      </c>
      <c r="Q238" s="30"/>
      <c r="R238" s="163"/>
      <c r="S238" s="162" t="s">
        <v>37</v>
      </c>
      <c r="T238" s="162" t="s">
        <v>265</v>
      </c>
    </row>
    <row r="239" spans="1:20" ht="37.5" x14ac:dyDescent="0.3">
      <c r="C239" s="155">
        <v>5</v>
      </c>
      <c r="D239" s="63" t="s">
        <v>397</v>
      </c>
      <c r="E239" s="155">
        <v>1950</v>
      </c>
      <c r="F239" s="155"/>
      <c r="G239" s="155" t="s">
        <v>63</v>
      </c>
      <c r="H239" s="155">
        <v>1</v>
      </c>
      <c r="I239" s="160">
        <v>1319.2</v>
      </c>
      <c r="J239" s="155">
        <v>726.9</v>
      </c>
      <c r="K239" s="64" t="s">
        <v>42</v>
      </c>
      <c r="L239" s="160">
        <f t="shared" si="20"/>
        <v>230860</v>
      </c>
      <c r="M239" s="163">
        <f t="shared" si="21"/>
        <v>21502.960000000003</v>
      </c>
      <c r="N239" s="163">
        <f t="shared" si="22"/>
        <v>252362.96</v>
      </c>
      <c r="O239" s="171">
        <v>175</v>
      </c>
      <c r="P239" s="171">
        <v>16.3</v>
      </c>
      <c r="Q239" s="30"/>
      <c r="R239" s="163"/>
      <c r="S239" s="162" t="s">
        <v>37</v>
      </c>
      <c r="T239" s="162" t="s">
        <v>265</v>
      </c>
    </row>
    <row r="240" spans="1:20" ht="37.5" x14ac:dyDescent="0.3">
      <c r="C240" s="155">
        <v>6</v>
      </c>
      <c r="D240" s="63" t="s">
        <v>398</v>
      </c>
      <c r="E240" s="155">
        <v>1982</v>
      </c>
      <c r="F240" s="155"/>
      <c r="G240" s="155" t="s">
        <v>63</v>
      </c>
      <c r="H240" s="155">
        <v>2</v>
      </c>
      <c r="I240" s="160">
        <v>1069.0999999999999</v>
      </c>
      <c r="J240" s="155">
        <v>685.2</v>
      </c>
      <c r="K240" s="64" t="s">
        <v>42</v>
      </c>
      <c r="L240" s="160">
        <f t="shared" si="20"/>
        <v>187092.49999999997</v>
      </c>
      <c r="M240" s="163">
        <f t="shared" si="21"/>
        <v>17426.329999999998</v>
      </c>
      <c r="N240" s="163">
        <f t="shared" si="22"/>
        <v>204518.82999999996</v>
      </c>
      <c r="O240" s="171">
        <v>175</v>
      </c>
      <c r="P240" s="171">
        <v>16.3</v>
      </c>
      <c r="Q240" s="30"/>
      <c r="R240" s="163"/>
      <c r="S240" s="162" t="s">
        <v>37</v>
      </c>
      <c r="T240" s="162" t="s">
        <v>265</v>
      </c>
    </row>
    <row r="241" spans="1:20" s="61" customFormat="1" x14ac:dyDescent="0.3">
      <c r="A241" s="133"/>
      <c r="B241" s="1"/>
      <c r="C241" s="32"/>
      <c r="D241" s="62" t="s">
        <v>143</v>
      </c>
      <c r="E241" s="32"/>
      <c r="F241" s="32"/>
      <c r="G241" s="32"/>
      <c r="H241" s="32"/>
      <c r="I241" s="26"/>
      <c r="J241" s="32"/>
      <c r="K241" s="27"/>
      <c r="L241" s="26">
        <f>SUM(L242:L257)</f>
        <v>21166229.734899998</v>
      </c>
      <c r="M241" s="30">
        <f>SUM(M242:M257)</f>
        <v>777297.79049999989</v>
      </c>
      <c r="N241" s="30">
        <f>SUM(N242:N257)</f>
        <v>21943527.525400005</v>
      </c>
      <c r="O241" s="30"/>
      <c r="P241" s="171"/>
      <c r="Q241" s="30"/>
      <c r="R241" s="30"/>
      <c r="S241" s="30"/>
      <c r="T241" s="47"/>
    </row>
    <row r="242" spans="1:20" ht="37.5" x14ac:dyDescent="0.3">
      <c r="C242" s="155">
        <v>1</v>
      </c>
      <c r="D242" s="63" t="s">
        <v>399</v>
      </c>
      <c r="E242" s="155">
        <v>1981</v>
      </c>
      <c r="F242" s="155"/>
      <c r="G242" s="155" t="s">
        <v>83</v>
      </c>
      <c r="H242" s="155">
        <v>5</v>
      </c>
      <c r="I242" s="160">
        <v>4132.6000000000004</v>
      </c>
      <c r="J242" s="155">
        <v>2167.8000000000002</v>
      </c>
      <c r="K242" s="64" t="s">
        <v>42</v>
      </c>
      <c r="L242" s="160">
        <f>I242*O242</f>
        <v>635263.272</v>
      </c>
      <c r="M242" s="163">
        <f>I242*P242</f>
        <v>64096.626000000004</v>
      </c>
      <c r="N242" s="163">
        <f t="shared" ref="N242:N257" si="23">L242+M242</f>
        <v>699359.89800000004</v>
      </c>
      <c r="O242" s="171">
        <v>153.72</v>
      </c>
      <c r="P242" s="171">
        <v>15.51</v>
      </c>
      <c r="Q242" s="30"/>
      <c r="R242" s="163"/>
      <c r="S242" s="162" t="s">
        <v>37</v>
      </c>
      <c r="T242" s="162" t="s">
        <v>265</v>
      </c>
    </row>
    <row r="243" spans="1:20" ht="37.5" x14ac:dyDescent="0.3">
      <c r="C243" s="155">
        <v>2</v>
      </c>
      <c r="D243" s="63" t="s">
        <v>400</v>
      </c>
      <c r="E243" s="155">
        <v>1987</v>
      </c>
      <c r="F243" s="155"/>
      <c r="G243" s="155" t="s">
        <v>34</v>
      </c>
      <c r="H243" s="155">
        <v>2</v>
      </c>
      <c r="I243" s="160">
        <v>698</v>
      </c>
      <c r="J243" s="155">
        <v>325.60000000000002</v>
      </c>
      <c r="K243" s="64" t="s">
        <v>42</v>
      </c>
      <c r="L243" s="160">
        <f>I243*O243</f>
        <v>114360.32000000001</v>
      </c>
      <c r="M243" s="163">
        <f>I243*P243</f>
        <v>11042.36</v>
      </c>
      <c r="N243" s="163">
        <f t="shared" si="23"/>
        <v>125402.68000000001</v>
      </c>
      <c r="O243" s="171">
        <v>163.84</v>
      </c>
      <c r="P243" s="171">
        <v>15.82</v>
      </c>
      <c r="Q243" s="30"/>
      <c r="R243" s="163"/>
      <c r="S243" s="162" t="s">
        <v>37</v>
      </c>
      <c r="T243" s="162" t="s">
        <v>265</v>
      </c>
    </row>
    <row r="244" spans="1:20" ht="37.5" x14ac:dyDescent="0.3">
      <c r="C244" s="155">
        <v>3</v>
      </c>
      <c r="D244" s="63" t="s">
        <v>401</v>
      </c>
      <c r="E244" s="155">
        <v>1972</v>
      </c>
      <c r="F244" s="155"/>
      <c r="G244" s="155" t="s">
        <v>402</v>
      </c>
      <c r="H244" s="155">
        <v>4</v>
      </c>
      <c r="I244" s="160">
        <v>4076.42</v>
      </c>
      <c r="J244" s="155">
        <v>1194.9000000000001</v>
      </c>
      <c r="K244" s="64" t="s">
        <v>45</v>
      </c>
      <c r="L244" s="160">
        <f>I244*O244</f>
        <v>1664116.9366000001</v>
      </c>
      <c r="M244" s="163">
        <f>I244*P244</f>
        <v>63469.859400000001</v>
      </c>
      <c r="N244" s="163">
        <f t="shared" si="23"/>
        <v>1727586.7960000001</v>
      </c>
      <c r="O244" s="171">
        <v>408.23</v>
      </c>
      <c r="P244" s="171">
        <v>15.57</v>
      </c>
      <c r="Q244" s="30"/>
      <c r="R244" s="163"/>
      <c r="S244" s="162" t="s">
        <v>37</v>
      </c>
      <c r="T244" s="162" t="s">
        <v>265</v>
      </c>
    </row>
    <row r="245" spans="1:20" x14ac:dyDescent="0.3">
      <c r="C245" s="155"/>
      <c r="D245" s="63"/>
      <c r="E245" s="155"/>
      <c r="F245" s="155"/>
      <c r="G245" s="155"/>
      <c r="H245" s="155"/>
      <c r="I245" s="160"/>
      <c r="J245" s="155"/>
      <c r="K245" s="64" t="s">
        <v>229</v>
      </c>
      <c r="L245" s="160">
        <f>I244*O245</f>
        <v>4070835.3045999999</v>
      </c>
      <c r="M245" s="163">
        <f>I244*P245</f>
        <v>87113.095400000006</v>
      </c>
      <c r="N245" s="163">
        <f t="shared" si="23"/>
        <v>4157948.4</v>
      </c>
      <c r="O245" s="171">
        <v>998.63</v>
      </c>
      <c r="P245" s="171">
        <v>21.37</v>
      </c>
      <c r="Q245" s="30"/>
      <c r="R245" s="163"/>
      <c r="S245" s="162" t="s">
        <v>37</v>
      </c>
      <c r="T245" s="162" t="s">
        <v>265</v>
      </c>
    </row>
    <row r="246" spans="1:20" ht="37.5" x14ac:dyDescent="0.3">
      <c r="C246" s="155">
        <v>4</v>
      </c>
      <c r="D246" s="63" t="s">
        <v>403</v>
      </c>
      <c r="E246" s="155">
        <v>1958</v>
      </c>
      <c r="F246" s="155"/>
      <c r="G246" s="155" t="s">
        <v>63</v>
      </c>
      <c r="H246" s="155">
        <v>2</v>
      </c>
      <c r="I246" s="160">
        <v>924.7</v>
      </c>
      <c r="J246" s="155">
        <v>544.20000000000005</v>
      </c>
      <c r="K246" s="64" t="s">
        <v>45</v>
      </c>
      <c r="L246" s="160">
        <f>I246*O246</f>
        <v>429208.75200000004</v>
      </c>
      <c r="M246" s="163">
        <f>I246*P246</f>
        <v>17254.902000000002</v>
      </c>
      <c r="N246" s="163">
        <f t="shared" si="23"/>
        <v>446463.65400000004</v>
      </c>
      <c r="O246" s="171">
        <v>464.16</v>
      </c>
      <c r="P246" s="171">
        <v>18.66</v>
      </c>
      <c r="Q246" s="30"/>
      <c r="R246" s="163"/>
      <c r="S246" s="162" t="s">
        <v>37</v>
      </c>
      <c r="T246" s="162" t="s">
        <v>265</v>
      </c>
    </row>
    <row r="247" spans="1:20" ht="56.25" x14ac:dyDescent="0.3">
      <c r="C247" s="155"/>
      <c r="D247" s="63"/>
      <c r="E247" s="155"/>
      <c r="F247" s="155"/>
      <c r="G247" s="155"/>
      <c r="H247" s="155"/>
      <c r="I247" s="160"/>
      <c r="J247" s="155"/>
      <c r="K247" s="64" t="s">
        <v>35</v>
      </c>
      <c r="L247" s="160">
        <f>I246*O247</f>
        <v>54076.455999999998</v>
      </c>
      <c r="M247" s="163">
        <f>I246*O247</f>
        <v>54076.455999999998</v>
      </c>
      <c r="N247" s="163">
        <f t="shared" si="23"/>
        <v>108152.912</v>
      </c>
      <c r="O247" s="171">
        <v>58.48</v>
      </c>
      <c r="P247" s="171">
        <v>13.34</v>
      </c>
      <c r="Q247" s="30"/>
      <c r="R247" s="163"/>
      <c r="S247" s="162" t="s">
        <v>37</v>
      </c>
      <c r="T247" s="162" t="s">
        <v>265</v>
      </c>
    </row>
    <row r="248" spans="1:20" x14ac:dyDescent="0.3">
      <c r="C248" s="155"/>
      <c r="D248" s="63"/>
      <c r="E248" s="155"/>
      <c r="F248" s="155"/>
      <c r="G248" s="155"/>
      <c r="H248" s="155"/>
      <c r="I248" s="160"/>
      <c r="J248" s="155"/>
      <c r="K248" s="64" t="s">
        <v>229</v>
      </c>
      <c r="L248" s="160">
        <f>I246*O248</f>
        <v>984592.81900000002</v>
      </c>
      <c r="M248" s="163">
        <f>I246*P248</f>
        <v>37191.434000000001</v>
      </c>
      <c r="N248" s="163">
        <f t="shared" si="23"/>
        <v>1021784.253</v>
      </c>
      <c r="O248" s="171">
        <v>1064.77</v>
      </c>
      <c r="P248" s="171">
        <v>40.22</v>
      </c>
      <c r="Q248" s="30"/>
      <c r="R248" s="163"/>
      <c r="S248" s="162" t="s">
        <v>37</v>
      </c>
      <c r="T248" s="162" t="s">
        <v>265</v>
      </c>
    </row>
    <row r="249" spans="1:20" ht="37.5" x14ac:dyDescent="0.3">
      <c r="C249" s="155">
        <v>5</v>
      </c>
      <c r="D249" s="63" t="s">
        <v>404</v>
      </c>
      <c r="E249" s="155">
        <v>1970</v>
      </c>
      <c r="F249" s="155"/>
      <c r="G249" s="155" t="s">
        <v>34</v>
      </c>
      <c r="H249" s="155">
        <v>5</v>
      </c>
      <c r="I249" s="160">
        <v>7021.53</v>
      </c>
      <c r="J249" s="155">
        <v>3872.33</v>
      </c>
      <c r="K249" s="64" t="s">
        <v>45</v>
      </c>
      <c r="L249" s="160">
        <f>I249*O249</f>
        <v>2876159.1185999997</v>
      </c>
      <c r="M249" s="163">
        <f>I249*P249</f>
        <v>111923.18819999999</v>
      </c>
      <c r="N249" s="163">
        <f t="shared" si="23"/>
        <v>2988082.3067999999</v>
      </c>
      <c r="O249" s="171">
        <v>409.62</v>
      </c>
      <c r="P249" s="171">
        <v>15.94</v>
      </c>
      <c r="Q249" s="30"/>
      <c r="R249" s="163"/>
      <c r="S249" s="162" t="s">
        <v>37</v>
      </c>
      <c r="T249" s="162" t="s">
        <v>265</v>
      </c>
    </row>
    <row r="250" spans="1:20" x14ac:dyDescent="0.3">
      <c r="C250" s="155"/>
      <c r="D250" s="63"/>
      <c r="E250" s="155"/>
      <c r="F250" s="155"/>
      <c r="G250" s="155"/>
      <c r="H250" s="155"/>
      <c r="I250" s="160"/>
      <c r="J250" s="155"/>
      <c r="K250" s="64" t="s">
        <v>229</v>
      </c>
      <c r="L250" s="160">
        <f>I249*O250</f>
        <v>7598699.7659999998</v>
      </c>
      <c r="M250" s="163">
        <f>I249*P250</f>
        <v>162618.6348</v>
      </c>
      <c r="N250" s="163">
        <f t="shared" si="23"/>
        <v>7761318.4007999999</v>
      </c>
      <c r="O250" s="171">
        <v>1082.2</v>
      </c>
      <c r="P250" s="171">
        <v>23.16</v>
      </c>
      <c r="Q250" s="30"/>
      <c r="R250" s="163"/>
      <c r="S250" s="162" t="s">
        <v>37</v>
      </c>
      <c r="T250" s="162" t="s">
        <v>265</v>
      </c>
    </row>
    <row r="251" spans="1:20" ht="37.5" x14ac:dyDescent="0.3">
      <c r="C251" s="155">
        <v>6</v>
      </c>
      <c r="D251" s="63" t="s">
        <v>405</v>
      </c>
      <c r="E251" s="155">
        <v>1983</v>
      </c>
      <c r="F251" s="155"/>
      <c r="G251" s="155" t="s">
        <v>34</v>
      </c>
      <c r="H251" s="155">
        <v>2</v>
      </c>
      <c r="I251" s="160">
        <v>687.2</v>
      </c>
      <c r="J251" s="155">
        <v>374.9</v>
      </c>
      <c r="K251" s="64" t="s">
        <v>42</v>
      </c>
      <c r="L251" s="160">
        <f>I251*O251</f>
        <v>117511.20000000001</v>
      </c>
      <c r="M251" s="163">
        <f>I251*P251</f>
        <v>10871.504000000001</v>
      </c>
      <c r="N251" s="163">
        <f t="shared" si="23"/>
        <v>128382.70400000001</v>
      </c>
      <c r="O251" s="171">
        <v>171</v>
      </c>
      <c r="P251" s="171">
        <v>15.82</v>
      </c>
      <c r="Q251" s="30"/>
      <c r="R251" s="163"/>
      <c r="S251" s="162" t="s">
        <v>37</v>
      </c>
      <c r="T251" s="162" t="s">
        <v>265</v>
      </c>
    </row>
    <row r="252" spans="1:20" ht="56.25" x14ac:dyDescent="0.3">
      <c r="C252" s="155">
        <v>7</v>
      </c>
      <c r="D252" s="63" t="s">
        <v>406</v>
      </c>
      <c r="E252" s="155">
        <v>1958</v>
      </c>
      <c r="F252" s="155"/>
      <c r="G252" s="155" t="s">
        <v>56</v>
      </c>
      <c r="H252" s="155">
        <v>2</v>
      </c>
      <c r="I252" s="160">
        <v>813.57</v>
      </c>
      <c r="J252" s="155">
        <v>439.27</v>
      </c>
      <c r="K252" s="64" t="s">
        <v>42</v>
      </c>
      <c r="L252" s="160">
        <f>I252*O252</f>
        <v>133425.48000000001</v>
      </c>
      <c r="M252" s="163">
        <f>I252*P252</f>
        <v>12374.399700000002</v>
      </c>
      <c r="N252" s="163">
        <f t="shared" si="23"/>
        <v>145799.87970000002</v>
      </c>
      <c r="O252" s="171">
        <v>164</v>
      </c>
      <c r="P252" s="171">
        <v>15.21</v>
      </c>
      <c r="Q252" s="30"/>
      <c r="R252" s="163"/>
      <c r="S252" s="162" t="s">
        <v>37</v>
      </c>
      <c r="T252" s="162" t="s">
        <v>265</v>
      </c>
    </row>
    <row r="253" spans="1:20" ht="37.5" x14ac:dyDescent="0.3">
      <c r="C253" s="155"/>
      <c r="D253" s="63"/>
      <c r="E253" s="155"/>
      <c r="F253" s="155"/>
      <c r="G253" s="155"/>
      <c r="H253" s="155"/>
      <c r="I253" s="160"/>
      <c r="J253" s="155"/>
      <c r="K253" s="64" t="s">
        <v>45</v>
      </c>
      <c r="L253" s="160">
        <f>I252*O253</f>
        <v>377626.65120000002</v>
      </c>
      <c r="M253" s="163">
        <f>I252*P253</f>
        <v>15181.216200000001</v>
      </c>
      <c r="N253" s="163">
        <f t="shared" si="23"/>
        <v>392807.86740000005</v>
      </c>
      <c r="O253" s="171">
        <v>464.16</v>
      </c>
      <c r="P253" s="171">
        <v>18.66</v>
      </c>
      <c r="Q253" s="30"/>
      <c r="R253" s="163"/>
      <c r="S253" s="162" t="s">
        <v>37</v>
      </c>
      <c r="T253" s="162" t="s">
        <v>265</v>
      </c>
    </row>
    <row r="254" spans="1:20" x14ac:dyDescent="0.3">
      <c r="C254" s="155"/>
      <c r="D254" s="63"/>
      <c r="E254" s="155"/>
      <c r="F254" s="155"/>
      <c r="G254" s="155"/>
      <c r="H254" s="155"/>
      <c r="I254" s="160"/>
      <c r="J254" s="155"/>
      <c r="K254" s="64" t="s">
        <v>229</v>
      </c>
      <c r="L254" s="160">
        <f>I252*O254</f>
        <v>886376.37930000003</v>
      </c>
      <c r="M254" s="163">
        <f>I252*P254</f>
        <v>32526.528599999998</v>
      </c>
      <c r="N254" s="163">
        <f t="shared" si="23"/>
        <v>918902.90789999999</v>
      </c>
      <c r="O254" s="171">
        <v>1089.49</v>
      </c>
      <c r="P254" s="171">
        <v>39.979999999999997</v>
      </c>
      <c r="Q254" s="30"/>
      <c r="R254" s="163"/>
      <c r="S254" s="162" t="s">
        <v>37</v>
      </c>
      <c r="T254" s="162" t="s">
        <v>265</v>
      </c>
    </row>
    <row r="255" spans="1:20" ht="56.25" x14ac:dyDescent="0.3">
      <c r="C255" s="155">
        <v>8</v>
      </c>
      <c r="D255" s="63" t="s">
        <v>407</v>
      </c>
      <c r="E255" s="155">
        <v>1958</v>
      </c>
      <c r="F255" s="155"/>
      <c r="G255" s="155" t="s">
        <v>56</v>
      </c>
      <c r="H255" s="155">
        <v>2</v>
      </c>
      <c r="I255" s="160">
        <v>779.06</v>
      </c>
      <c r="J255" s="155">
        <v>412.76</v>
      </c>
      <c r="K255" s="64" t="s">
        <v>45</v>
      </c>
      <c r="L255" s="160">
        <f>I255*O255</f>
        <v>361608.48959999997</v>
      </c>
      <c r="M255" s="163">
        <f>I255*P255</f>
        <v>14537.259599999999</v>
      </c>
      <c r="N255" s="163">
        <f t="shared" si="23"/>
        <v>376145.74919999996</v>
      </c>
      <c r="O255" s="171">
        <v>464.16</v>
      </c>
      <c r="P255" s="171">
        <v>18.66</v>
      </c>
      <c r="Q255" s="30"/>
      <c r="R255" s="163"/>
      <c r="S255" s="162" t="s">
        <v>37</v>
      </c>
      <c r="T255" s="162" t="s">
        <v>265</v>
      </c>
    </row>
    <row r="256" spans="1:20" ht="37.5" x14ac:dyDescent="0.3">
      <c r="C256" s="155">
        <v>9</v>
      </c>
      <c r="D256" s="63" t="s">
        <v>408</v>
      </c>
      <c r="E256" s="155">
        <v>1973</v>
      </c>
      <c r="F256" s="155"/>
      <c r="G256" s="155" t="s">
        <v>34</v>
      </c>
      <c r="H256" s="155">
        <v>4</v>
      </c>
      <c r="I256" s="160">
        <v>2898.48</v>
      </c>
      <c r="J256" s="155">
        <v>1445.7</v>
      </c>
      <c r="K256" s="64" t="s">
        <v>42</v>
      </c>
      <c r="L256" s="160">
        <f>I256*O256</f>
        <v>450713.64</v>
      </c>
      <c r="M256" s="163">
        <f>I256*P256</f>
        <v>43390.245600000002</v>
      </c>
      <c r="N256" s="163">
        <f t="shared" si="23"/>
        <v>494103.88560000004</v>
      </c>
      <c r="O256" s="171">
        <v>155.5</v>
      </c>
      <c r="P256" s="171">
        <v>14.97</v>
      </c>
      <c r="Q256" s="30"/>
      <c r="R256" s="163"/>
      <c r="S256" s="162" t="s">
        <v>37</v>
      </c>
      <c r="T256" s="162" t="s">
        <v>265</v>
      </c>
    </row>
    <row r="257" spans="1:20" ht="37.5" x14ac:dyDescent="0.3">
      <c r="C257" s="155">
        <v>10</v>
      </c>
      <c r="D257" s="63" t="s">
        <v>409</v>
      </c>
      <c r="E257" s="155">
        <v>1965</v>
      </c>
      <c r="F257" s="155"/>
      <c r="G257" s="155" t="s">
        <v>34</v>
      </c>
      <c r="H257" s="155">
        <v>4</v>
      </c>
      <c r="I257" s="160">
        <v>2647.3</v>
      </c>
      <c r="J257" s="155">
        <v>1621.7</v>
      </c>
      <c r="K257" s="64" t="s">
        <v>42</v>
      </c>
      <c r="L257" s="160">
        <f>I257*O257</f>
        <v>411655.15</v>
      </c>
      <c r="M257" s="163">
        <f>I257*P257</f>
        <v>39630.081000000006</v>
      </c>
      <c r="N257" s="163">
        <f t="shared" si="23"/>
        <v>451285.23100000003</v>
      </c>
      <c r="O257" s="171">
        <v>155.5</v>
      </c>
      <c r="P257" s="171">
        <v>14.97</v>
      </c>
      <c r="Q257" s="30"/>
      <c r="R257" s="163"/>
      <c r="S257" s="162" t="s">
        <v>37</v>
      </c>
      <c r="T257" s="162" t="s">
        <v>265</v>
      </c>
    </row>
    <row r="258" spans="1:20" s="61" customFormat="1" x14ac:dyDescent="0.3">
      <c r="A258" s="133"/>
      <c r="B258" s="1"/>
      <c r="C258" s="32"/>
      <c r="D258" s="62" t="s">
        <v>162</v>
      </c>
      <c r="E258" s="32"/>
      <c r="F258" s="32"/>
      <c r="G258" s="32"/>
      <c r="H258" s="32"/>
      <c r="I258" s="26"/>
      <c r="J258" s="32"/>
      <c r="K258" s="27"/>
      <c r="L258" s="26">
        <f>SUM(L259:L261)</f>
        <v>1216985.4450000001</v>
      </c>
      <c r="M258" s="30">
        <f>SUM(M259:M261)</f>
        <v>118223.766</v>
      </c>
      <c r="N258" s="30">
        <f>SUM(N259:N261)</f>
        <v>1335209.2109999999</v>
      </c>
      <c r="O258" s="30"/>
      <c r="P258" s="171"/>
      <c r="Q258" s="30"/>
      <c r="R258" s="30"/>
      <c r="S258" s="30"/>
      <c r="T258" s="47"/>
    </row>
    <row r="259" spans="1:20" ht="37.5" x14ac:dyDescent="0.3">
      <c r="C259" s="155">
        <v>1</v>
      </c>
      <c r="D259" s="63" t="s">
        <v>410</v>
      </c>
      <c r="E259" s="155">
        <v>1990</v>
      </c>
      <c r="F259" s="155"/>
      <c r="G259" s="155" t="s">
        <v>34</v>
      </c>
      <c r="H259" s="155">
        <v>3</v>
      </c>
      <c r="I259" s="160">
        <v>2475</v>
      </c>
      <c r="J259" s="155">
        <v>1286.4000000000001</v>
      </c>
      <c r="K259" s="64" t="s">
        <v>42</v>
      </c>
      <c r="L259" s="160">
        <f>I259*O259</f>
        <v>396000</v>
      </c>
      <c r="M259" s="163">
        <f>I259*P259</f>
        <v>38511</v>
      </c>
      <c r="N259" s="163">
        <f>L259+M259</f>
        <v>434511</v>
      </c>
      <c r="O259" s="171">
        <v>160</v>
      </c>
      <c r="P259" s="171">
        <v>15.56</v>
      </c>
      <c r="Q259" s="30"/>
      <c r="R259" s="163"/>
      <c r="S259" s="162" t="s">
        <v>37</v>
      </c>
      <c r="T259" s="162" t="s">
        <v>265</v>
      </c>
    </row>
    <row r="260" spans="1:20" ht="37.5" x14ac:dyDescent="0.3">
      <c r="C260" s="155">
        <v>2</v>
      </c>
      <c r="D260" s="63" t="s">
        <v>411</v>
      </c>
      <c r="E260" s="155">
        <v>1976</v>
      </c>
      <c r="F260" s="155"/>
      <c r="G260" s="155" t="s">
        <v>34</v>
      </c>
      <c r="H260" s="155">
        <v>4</v>
      </c>
      <c r="I260" s="160">
        <v>3855.6</v>
      </c>
      <c r="J260" s="155">
        <v>2221.8000000000002</v>
      </c>
      <c r="K260" s="64" t="s">
        <v>42</v>
      </c>
      <c r="L260" s="160">
        <f>I260*O260</f>
        <v>616896</v>
      </c>
      <c r="M260" s="163">
        <f>I260*P260</f>
        <v>59993.135999999999</v>
      </c>
      <c r="N260" s="163">
        <f>L260+M260</f>
        <v>676889.13599999994</v>
      </c>
      <c r="O260" s="171">
        <v>160</v>
      </c>
      <c r="P260" s="171">
        <v>15.56</v>
      </c>
      <c r="Q260" s="30"/>
      <c r="R260" s="163"/>
      <c r="S260" s="162" t="s">
        <v>37</v>
      </c>
      <c r="T260" s="162" t="s">
        <v>265</v>
      </c>
    </row>
    <row r="261" spans="1:20" ht="37.5" x14ac:dyDescent="0.3">
      <c r="C261" s="155">
        <v>3</v>
      </c>
      <c r="D261" s="63" t="s">
        <v>412</v>
      </c>
      <c r="E261" s="155">
        <v>1965</v>
      </c>
      <c r="F261" s="155"/>
      <c r="G261" s="155" t="s">
        <v>34</v>
      </c>
      <c r="H261" s="155">
        <v>2</v>
      </c>
      <c r="I261" s="160">
        <v>1246.5</v>
      </c>
      <c r="J261" s="155">
        <v>706.8</v>
      </c>
      <c r="K261" s="64" t="s">
        <v>42</v>
      </c>
      <c r="L261" s="160">
        <f>I261*O261</f>
        <v>204089.44499999998</v>
      </c>
      <c r="M261" s="163">
        <f>I261*P261</f>
        <v>19719.63</v>
      </c>
      <c r="N261" s="163">
        <f>L261+M261</f>
        <v>223809.07499999998</v>
      </c>
      <c r="O261" s="171">
        <v>163.72999999999999</v>
      </c>
      <c r="P261" s="171">
        <v>15.82</v>
      </c>
      <c r="Q261" s="30"/>
      <c r="R261" s="163"/>
      <c r="S261" s="162" t="s">
        <v>37</v>
      </c>
      <c r="T261" s="162" t="s">
        <v>265</v>
      </c>
    </row>
    <row r="262" spans="1:20" s="61" customFormat="1" x14ac:dyDescent="0.3">
      <c r="A262" s="133"/>
      <c r="B262" s="1"/>
      <c r="C262" s="32"/>
      <c r="D262" s="62" t="s">
        <v>413</v>
      </c>
      <c r="E262" s="32"/>
      <c r="F262" s="32"/>
      <c r="G262" s="32"/>
      <c r="H262" s="32"/>
      <c r="I262" s="26"/>
      <c r="J262" s="32"/>
      <c r="K262" s="27"/>
      <c r="L262" s="26">
        <f>SUM(L263:L265)</f>
        <v>2437815</v>
      </c>
      <c r="M262" s="30">
        <f>SUM(M263:M265)</f>
        <v>95163.37</v>
      </c>
      <c r="N262" s="30">
        <f>SUM(N263:N265)</f>
        <v>2532978.37</v>
      </c>
      <c r="O262" s="30"/>
      <c r="P262" s="171"/>
      <c r="Q262" s="30"/>
      <c r="R262" s="30"/>
      <c r="S262" s="30"/>
      <c r="T262" s="47"/>
    </row>
    <row r="263" spans="1:20" ht="37.5" x14ac:dyDescent="0.3">
      <c r="C263" s="155">
        <v>1</v>
      </c>
      <c r="D263" s="63" t="s">
        <v>414</v>
      </c>
      <c r="E263" s="155">
        <v>1982</v>
      </c>
      <c r="F263" s="155"/>
      <c r="G263" s="155" t="s">
        <v>63</v>
      </c>
      <c r="H263" s="155">
        <v>2</v>
      </c>
      <c r="I263" s="160">
        <v>1351.6</v>
      </c>
      <c r="J263" s="155">
        <v>777.1</v>
      </c>
      <c r="K263" s="64" t="s">
        <v>42</v>
      </c>
      <c r="L263" s="160">
        <f>I263*O263</f>
        <v>236529.99999999997</v>
      </c>
      <c r="M263" s="163">
        <f>I263*P263</f>
        <v>21449.891999999996</v>
      </c>
      <c r="N263" s="163">
        <f>L263+M263</f>
        <v>257979.89199999996</v>
      </c>
      <c r="O263" s="171">
        <v>175</v>
      </c>
      <c r="P263" s="171">
        <v>15.87</v>
      </c>
      <c r="Q263" s="30"/>
      <c r="R263" s="163"/>
      <c r="S263" s="162" t="s">
        <v>37</v>
      </c>
      <c r="T263" s="162" t="s">
        <v>265</v>
      </c>
    </row>
    <row r="264" spans="1:20" ht="37.5" x14ac:dyDescent="0.3">
      <c r="C264" s="155">
        <v>2</v>
      </c>
      <c r="D264" s="63" t="s">
        <v>415</v>
      </c>
      <c r="E264" s="155">
        <v>1982</v>
      </c>
      <c r="F264" s="155"/>
      <c r="G264" s="155" t="s">
        <v>63</v>
      </c>
      <c r="H264" s="155">
        <v>2</v>
      </c>
      <c r="I264" s="160">
        <v>1314.2</v>
      </c>
      <c r="J264" s="155">
        <v>741.2</v>
      </c>
      <c r="K264" s="64" t="s">
        <v>42</v>
      </c>
      <c r="L264" s="160">
        <f>O264*I264</f>
        <v>229985</v>
      </c>
      <c r="M264" s="163">
        <f>I264*P264</f>
        <v>20856.353999999999</v>
      </c>
      <c r="N264" s="163">
        <f>L264+M264</f>
        <v>250841.35399999999</v>
      </c>
      <c r="O264" s="171">
        <v>175</v>
      </c>
      <c r="P264" s="171">
        <v>15.87</v>
      </c>
      <c r="Q264" s="30"/>
      <c r="R264" s="163"/>
      <c r="S264" s="162" t="s">
        <v>37</v>
      </c>
      <c r="T264" s="162" t="s">
        <v>265</v>
      </c>
    </row>
    <row r="265" spans="1:20" x14ac:dyDescent="0.3">
      <c r="C265" s="155"/>
      <c r="D265" s="63"/>
      <c r="E265" s="155"/>
      <c r="F265" s="155"/>
      <c r="G265" s="155"/>
      <c r="H265" s="155"/>
      <c r="I265" s="160"/>
      <c r="J265" s="155"/>
      <c r="K265" s="64" t="s">
        <v>229</v>
      </c>
      <c r="L265" s="160">
        <f>I264*O265</f>
        <v>1971300</v>
      </c>
      <c r="M265" s="163">
        <f>I264*P265</f>
        <v>52857.124000000003</v>
      </c>
      <c r="N265" s="163">
        <f>L265+M265</f>
        <v>2024157.1240000001</v>
      </c>
      <c r="O265" s="171">
        <v>1500</v>
      </c>
      <c r="P265" s="171">
        <v>40.22</v>
      </c>
      <c r="Q265" s="30"/>
      <c r="R265" s="163"/>
      <c r="S265" s="162" t="s">
        <v>37</v>
      </c>
      <c r="T265" s="162" t="s">
        <v>265</v>
      </c>
    </row>
    <row r="266" spans="1:20" s="61" customFormat="1" x14ac:dyDescent="0.3">
      <c r="A266" s="133"/>
      <c r="B266" s="1"/>
      <c r="C266" s="32"/>
      <c r="D266" s="62" t="s">
        <v>169</v>
      </c>
      <c r="E266" s="32"/>
      <c r="F266" s="32"/>
      <c r="G266" s="32"/>
      <c r="H266" s="32"/>
      <c r="I266" s="26"/>
      <c r="J266" s="32"/>
      <c r="K266" s="27"/>
      <c r="L266" s="26">
        <f>SUM(L267:L270)</f>
        <v>1122771.9554000001</v>
      </c>
      <c r="M266" s="30">
        <f>SUM(M267:M270)</f>
        <v>49324.928800000002</v>
      </c>
      <c r="N266" s="30">
        <f>SUM(N267:N270)</f>
        <v>1172096.8842</v>
      </c>
      <c r="O266" s="30"/>
      <c r="P266" s="171"/>
      <c r="Q266" s="30"/>
      <c r="R266" s="30"/>
      <c r="S266" s="30"/>
      <c r="T266" s="47"/>
    </row>
    <row r="267" spans="1:20" ht="56.25" x14ac:dyDescent="0.3">
      <c r="C267" s="155">
        <v>1</v>
      </c>
      <c r="D267" s="63" t="s">
        <v>416</v>
      </c>
      <c r="E267" s="155">
        <v>1966</v>
      </c>
      <c r="F267" s="155"/>
      <c r="G267" s="155" t="s">
        <v>56</v>
      </c>
      <c r="H267" s="155">
        <v>2</v>
      </c>
      <c r="I267" s="160">
        <v>589.13</v>
      </c>
      <c r="J267" s="155">
        <v>354.13</v>
      </c>
      <c r="K267" s="64" t="s">
        <v>42</v>
      </c>
      <c r="L267" s="160">
        <f>I267*O267</f>
        <v>96581.972200000004</v>
      </c>
      <c r="M267" s="163">
        <f>I267*P267</f>
        <v>8960.667300000001</v>
      </c>
      <c r="N267" s="163">
        <f>L267+M267</f>
        <v>105542.6395</v>
      </c>
      <c r="O267" s="171">
        <v>163.94</v>
      </c>
      <c r="P267" s="171">
        <v>15.21</v>
      </c>
      <c r="Q267" s="30"/>
      <c r="R267" s="163"/>
      <c r="S267" s="162" t="s">
        <v>37</v>
      </c>
      <c r="T267" s="162" t="s">
        <v>265</v>
      </c>
    </row>
    <row r="268" spans="1:20" ht="37.5" x14ac:dyDescent="0.3">
      <c r="C268" s="155"/>
      <c r="D268" s="63"/>
      <c r="E268" s="155"/>
      <c r="F268" s="155"/>
      <c r="G268" s="155"/>
      <c r="H268" s="155"/>
      <c r="I268" s="160"/>
      <c r="J268" s="155"/>
      <c r="K268" s="64" t="s">
        <v>45</v>
      </c>
      <c r="L268" s="160">
        <f>I267*O268</f>
        <v>273450.5808</v>
      </c>
      <c r="M268" s="163">
        <f>I267*P268</f>
        <v>10993.165800000001</v>
      </c>
      <c r="N268" s="163">
        <f>L268+M268</f>
        <v>284443.74660000001</v>
      </c>
      <c r="O268" s="171">
        <v>464.16</v>
      </c>
      <c r="P268" s="171">
        <v>18.66</v>
      </c>
      <c r="Q268" s="30"/>
      <c r="R268" s="163"/>
      <c r="S268" s="162" t="s">
        <v>37</v>
      </c>
      <c r="T268" s="162" t="s">
        <v>265</v>
      </c>
    </row>
    <row r="269" spans="1:20" x14ac:dyDescent="0.3">
      <c r="C269" s="155"/>
      <c r="D269" s="63"/>
      <c r="E269" s="155"/>
      <c r="F269" s="155"/>
      <c r="G269" s="155"/>
      <c r="H269" s="155"/>
      <c r="I269" s="160"/>
      <c r="J269" s="155"/>
      <c r="K269" s="64" t="s">
        <v>229</v>
      </c>
      <c r="L269" s="160">
        <f>I267*O269</f>
        <v>658576.64440000011</v>
      </c>
      <c r="M269" s="163">
        <f>I267*P269</f>
        <v>20790.397699999998</v>
      </c>
      <c r="N269" s="163">
        <f>L269+M269</f>
        <v>679367.04210000008</v>
      </c>
      <c r="O269" s="171">
        <v>1117.8800000000001</v>
      </c>
      <c r="P269" s="171">
        <v>35.29</v>
      </c>
      <c r="Q269" s="30"/>
      <c r="R269" s="163"/>
      <c r="S269" s="162" t="s">
        <v>37</v>
      </c>
      <c r="T269" s="162" t="s">
        <v>265</v>
      </c>
    </row>
    <row r="270" spans="1:20" ht="37.5" x14ac:dyDescent="0.3">
      <c r="C270" s="155">
        <v>2</v>
      </c>
      <c r="D270" s="63" t="s">
        <v>171</v>
      </c>
      <c r="E270" s="155">
        <v>1968</v>
      </c>
      <c r="F270" s="155"/>
      <c r="G270" s="155" t="s">
        <v>63</v>
      </c>
      <c r="H270" s="155">
        <v>2</v>
      </c>
      <c r="I270" s="160">
        <v>562.29999999999995</v>
      </c>
      <c r="J270" s="155">
        <v>324.2</v>
      </c>
      <c r="K270" s="64" t="s">
        <v>42</v>
      </c>
      <c r="L270" s="160">
        <f>I270*O270</f>
        <v>94162.758000000002</v>
      </c>
      <c r="M270" s="163">
        <f>I270*P270</f>
        <v>8580.6979999999985</v>
      </c>
      <c r="N270" s="163">
        <f>L270+M270</f>
        <v>102743.45600000001</v>
      </c>
      <c r="O270" s="171">
        <v>167.46</v>
      </c>
      <c r="P270" s="171">
        <v>15.26</v>
      </c>
      <c r="Q270" s="30"/>
      <c r="R270" s="163"/>
      <c r="S270" s="162" t="s">
        <v>37</v>
      </c>
      <c r="T270" s="162" t="s">
        <v>265</v>
      </c>
    </row>
    <row r="271" spans="1:20" s="61" customFormat="1" x14ac:dyDescent="0.3">
      <c r="A271" s="133"/>
      <c r="B271" s="1"/>
      <c r="C271" s="32"/>
      <c r="D271" s="62" t="s">
        <v>172</v>
      </c>
      <c r="E271" s="32"/>
      <c r="F271" s="32"/>
      <c r="G271" s="32"/>
      <c r="H271" s="32"/>
      <c r="I271" s="26"/>
      <c r="J271" s="32"/>
      <c r="K271" s="27"/>
      <c r="L271" s="26">
        <f>SUM(L272:L457)</f>
        <v>167843484.03083995</v>
      </c>
      <c r="M271" s="26">
        <f>SUM(M272:M457)</f>
        <v>7852491.2155800024</v>
      </c>
      <c r="N271" s="26">
        <f>SUM(N272:N457)</f>
        <v>175695975.24641997</v>
      </c>
      <c r="O271" s="30"/>
      <c r="P271" s="171"/>
      <c r="Q271" s="30"/>
      <c r="R271" s="30"/>
      <c r="S271" s="30"/>
      <c r="T271" s="47"/>
    </row>
    <row r="272" spans="1:20" ht="75" customHeight="1" x14ac:dyDescent="0.3">
      <c r="C272" s="155">
        <v>1</v>
      </c>
      <c r="D272" s="161" t="s">
        <v>417</v>
      </c>
      <c r="E272" s="155">
        <v>1969</v>
      </c>
      <c r="F272" s="155"/>
      <c r="G272" s="162" t="s">
        <v>34</v>
      </c>
      <c r="H272" s="155">
        <v>4</v>
      </c>
      <c r="I272" s="160">
        <v>5116</v>
      </c>
      <c r="J272" s="163">
        <f>1907.6+715.9</f>
        <v>2623.5</v>
      </c>
      <c r="K272" s="161" t="s">
        <v>42</v>
      </c>
      <c r="L272" s="49">
        <f>O272*I272</f>
        <v>818560</v>
      </c>
      <c r="M272" s="163">
        <f>I272*P272</f>
        <v>79604.960000000006</v>
      </c>
      <c r="N272" s="163">
        <f>L272+M272</f>
        <v>898164.96</v>
      </c>
      <c r="O272" s="171">
        <v>160</v>
      </c>
      <c r="P272" s="171">
        <v>15.56</v>
      </c>
      <c r="Q272" s="162"/>
      <c r="R272" s="89"/>
      <c r="S272" s="162" t="s">
        <v>37</v>
      </c>
      <c r="T272" s="162" t="s">
        <v>265</v>
      </c>
    </row>
    <row r="273" spans="3:20" x14ac:dyDescent="0.3">
      <c r="C273" s="155"/>
      <c r="D273" s="161"/>
      <c r="E273" s="155"/>
      <c r="F273" s="155"/>
      <c r="G273" s="162"/>
      <c r="H273" s="155"/>
      <c r="I273" s="160"/>
      <c r="J273" s="163"/>
      <c r="K273" s="161" t="s">
        <v>418</v>
      </c>
      <c r="L273" s="49">
        <f>O273*I272</f>
        <v>201672.72</v>
      </c>
      <c r="M273" s="163">
        <f>I272*P273</f>
        <v>4297.4399999999996</v>
      </c>
      <c r="N273" s="163">
        <f>L273+M273</f>
        <v>205970.16</v>
      </c>
      <c r="O273" s="171">
        <v>39.42</v>
      </c>
      <c r="P273" s="171">
        <v>0.84</v>
      </c>
      <c r="Q273" s="162"/>
      <c r="R273" s="89"/>
      <c r="S273" s="162" t="s">
        <v>37</v>
      </c>
      <c r="T273" s="162" t="s">
        <v>265</v>
      </c>
    </row>
    <row r="274" spans="3:20" ht="37.5" x14ac:dyDescent="0.3">
      <c r="C274" s="155">
        <v>2</v>
      </c>
      <c r="D274" s="161" t="s">
        <v>419</v>
      </c>
      <c r="E274" s="155">
        <v>1976</v>
      </c>
      <c r="F274" s="155"/>
      <c r="G274" s="162" t="s">
        <v>34</v>
      </c>
      <c r="H274" s="155">
        <v>4</v>
      </c>
      <c r="I274" s="160">
        <f>J274*1.8</f>
        <v>3084.6600000000003</v>
      </c>
      <c r="J274" s="160">
        <v>1713.7</v>
      </c>
      <c r="K274" s="90" t="s">
        <v>42</v>
      </c>
      <c r="L274" s="94">
        <f>I274*O274</f>
        <v>493545.60000000003</v>
      </c>
      <c r="M274" s="163">
        <f>I274*P274</f>
        <v>47997.309600000008</v>
      </c>
      <c r="N274" s="163">
        <f>L274+M274</f>
        <v>541542.90960000001</v>
      </c>
      <c r="O274" s="171">
        <v>160</v>
      </c>
      <c r="P274" s="171">
        <v>15.56</v>
      </c>
      <c r="Q274" s="162"/>
      <c r="R274" s="89"/>
      <c r="S274" s="162" t="s">
        <v>37</v>
      </c>
      <c r="T274" s="162" t="s">
        <v>265</v>
      </c>
    </row>
    <row r="275" spans="3:20" ht="37.5" x14ac:dyDescent="0.3">
      <c r="C275" s="155"/>
      <c r="D275" s="161"/>
      <c r="E275" s="155"/>
      <c r="F275" s="155"/>
      <c r="G275" s="162"/>
      <c r="H275" s="155"/>
      <c r="I275" s="160"/>
      <c r="J275" s="160"/>
      <c r="K275" s="90" t="s">
        <v>45</v>
      </c>
      <c r="L275" s="94">
        <f>O275*I274</f>
        <v>1263538.4292000001</v>
      </c>
      <c r="M275" s="163">
        <f>I274*P275</f>
        <v>49169.4804</v>
      </c>
      <c r="N275" s="163">
        <f t="shared" ref="N275:N338" si="24">L275+M275</f>
        <v>1312707.9096000001</v>
      </c>
      <c r="O275" s="171">
        <v>409.62</v>
      </c>
      <c r="P275" s="171">
        <v>15.94</v>
      </c>
      <c r="Q275" s="162"/>
      <c r="R275" s="89"/>
      <c r="S275" s="162" t="s">
        <v>37</v>
      </c>
      <c r="T275" s="162" t="s">
        <v>265</v>
      </c>
    </row>
    <row r="276" spans="3:20" ht="56.25" x14ac:dyDescent="0.3">
      <c r="C276" s="155"/>
      <c r="D276" s="161"/>
      <c r="E276" s="155"/>
      <c r="F276" s="155"/>
      <c r="G276" s="162"/>
      <c r="H276" s="155"/>
      <c r="I276" s="160"/>
      <c r="J276" s="160"/>
      <c r="K276" s="90" t="s">
        <v>35</v>
      </c>
      <c r="L276" s="94">
        <f>O276*I274</f>
        <v>169378.68059999999</v>
      </c>
      <c r="M276" s="163">
        <f>I274*P276</f>
        <v>38404.017</v>
      </c>
      <c r="N276" s="163">
        <f t="shared" si="24"/>
        <v>207782.69759999998</v>
      </c>
      <c r="O276" s="171">
        <v>54.91</v>
      </c>
      <c r="P276" s="171">
        <v>12.45</v>
      </c>
      <c r="Q276" s="162"/>
      <c r="R276" s="89"/>
      <c r="S276" s="162" t="s">
        <v>37</v>
      </c>
      <c r="T276" s="162" t="s">
        <v>265</v>
      </c>
    </row>
    <row r="277" spans="3:20" ht="37.5" x14ac:dyDescent="0.3">
      <c r="C277" s="155"/>
      <c r="D277" s="161"/>
      <c r="E277" s="155"/>
      <c r="F277" s="155"/>
      <c r="G277" s="162"/>
      <c r="H277" s="155"/>
      <c r="I277" s="160"/>
      <c r="J277" s="160"/>
      <c r="K277" s="90" t="s">
        <v>53</v>
      </c>
      <c r="L277" s="94">
        <f>I274*O277</f>
        <v>109597.96980000002</v>
      </c>
      <c r="M277" s="163">
        <f>I274*P277</f>
        <v>35195.970600000001</v>
      </c>
      <c r="N277" s="163">
        <f t="shared" si="24"/>
        <v>144793.94040000002</v>
      </c>
      <c r="O277" s="171">
        <v>35.53</v>
      </c>
      <c r="P277" s="171">
        <v>11.41</v>
      </c>
      <c r="Q277" s="162"/>
      <c r="R277" s="89"/>
      <c r="S277" s="162" t="s">
        <v>37</v>
      </c>
      <c r="T277" s="162" t="s">
        <v>265</v>
      </c>
    </row>
    <row r="278" spans="3:20" ht="56.25" x14ac:dyDescent="0.3">
      <c r="C278" s="155"/>
      <c r="D278" s="161"/>
      <c r="E278" s="155"/>
      <c r="F278" s="155"/>
      <c r="G278" s="162"/>
      <c r="H278" s="155"/>
      <c r="I278" s="160"/>
      <c r="J278" s="160"/>
      <c r="K278" s="90" t="s">
        <v>84</v>
      </c>
      <c r="L278" s="94">
        <f>I274*O278</f>
        <v>426114.93239999999</v>
      </c>
      <c r="M278" s="163">
        <f>I274*P278</f>
        <v>43894.711800000005</v>
      </c>
      <c r="N278" s="163">
        <f t="shared" si="24"/>
        <v>470009.64419999998</v>
      </c>
      <c r="O278" s="171">
        <v>138.13999999999999</v>
      </c>
      <c r="P278" s="171">
        <v>14.23</v>
      </c>
      <c r="Q278" s="162"/>
      <c r="R278" s="89"/>
      <c r="S278" s="162" t="s">
        <v>37</v>
      </c>
      <c r="T278" s="162" t="s">
        <v>265</v>
      </c>
    </row>
    <row r="279" spans="3:20" ht="37.5" x14ac:dyDescent="0.3">
      <c r="C279" s="155">
        <v>3</v>
      </c>
      <c r="D279" s="90" t="s">
        <v>420</v>
      </c>
      <c r="E279" s="155">
        <v>1981</v>
      </c>
      <c r="F279" s="155"/>
      <c r="G279" s="155" t="s">
        <v>421</v>
      </c>
      <c r="H279" s="155">
        <v>5</v>
      </c>
      <c r="I279" s="160">
        <f>J279*1.8</f>
        <v>4925.2680000000009</v>
      </c>
      <c r="J279" s="160">
        <v>2736.26</v>
      </c>
      <c r="K279" s="90" t="s">
        <v>42</v>
      </c>
      <c r="L279" s="49">
        <f>I279*O279</f>
        <v>720172.68696000008</v>
      </c>
      <c r="M279" s="163">
        <f>I279*P279</f>
        <v>73238.735160000011</v>
      </c>
      <c r="N279" s="163">
        <f t="shared" si="24"/>
        <v>793411.42212000012</v>
      </c>
      <c r="O279" s="171">
        <v>146.22</v>
      </c>
      <c r="P279" s="171">
        <v>14.87</v>
      </c>
      <c r="Q279" s="162"/>
      <c r="R279" s="89"/>
      <c r="S279" s="162" t="s">
        <v>37</v>
      </c>
      <c r="T279" s="162" t="s">
        <v>265</v>
      </c>
    </row>
    <row r="280" spans="3:20" x14ac:dyDescent="0.3">
      <c r="C280" s="155"/>
      <c r="D280" s="90"/>
      <c r="E280" s="155"/>
      <c r="F280" s="155"/>
      <c r="G280" s="155"/>
      <c r="H280" s="155"/>
      <c r="I280" s="160"/>
      <c r="J280" s="160"/>
      <c r="K280" s="90" t="s">
        <v>229</v>
      </c>
      <c r="L280" s="49">
        <f>O280*I279</f>
        <v>4918520.382840001</v>
      </c>
      <c r="M280" s="163">
        <f>P280*I279</f>
        <v>105252.97716000002</v>
      </c>
      <c r="N280" s="163">
        <f t="shared" si="24"/>
        <v>5023773.3600000013</v>
      </c>
      <c r="O280" s="171">
        <v>998.63</v>
      </c>
      <c r="P280" s="171">
        <v>21.37</v>
      </c>
      <c r="Q280" s="162"/>
      <c r="R280" s="89"/>
      <c r="S280" s="162" t="s">
        <v>37</v>
      </c>
      <c r="T280" s="162" t="s">
        <v>265</v>
      </c>
    </row>
    <row r="281" spans="3:20" ht="37.5" x14ac:dyDescent="0.3">
      <c r="C281" s="155">
        <v>4</v>
      </c>
      <c r="D281" s="90" t="s">
        <v>422</v>
      </c>
      <c r="E281" s="155">
        <v>1982</v>
      </c>
      <c r="F281" s="155"/>
      <c r="G281" s="155" t="s">
        <v>421</v>
      </c>
      <c r="H281" s="155">
        <v>5</v>
      </c>
      <c r="I281" s="160">
        <f>J281*1.8</f>
        <v>4848.6419999999998</v>
      </c>
      <c r="J281" s="160">
        <v>2693.69</v>
      </c>
      <c r="K281" s="90" t="s">
        <v>42</v>
      </c>
      <c r="L281" s="49">
        <f>I281*O281</f>
        <v>708968.43323999993</v>
      </c>
      <c r="M281" s="163">
        <f>I281*P281</f>
        <v>72099.30653999999</v>
      </c>
      <c r="N281" s="163">
        <f t="shared" si="24"/>
        <v>781067.73977999995</v>
      </c>
      <c r="O281" s="171">
        <v>146.22</v>
      </c>
      <c r="P281" s="171">
        <v>14.87</v>
      </c>
      <c r="Q281" s="162"/>
      <c r="R281" s="89"/>
      <c r="S281" s="162" t="s">
        <v>37</v>
      </c>
      <c r="T281" s="162" t="s">
        <v>265</v>
      </c>
    </row>
    <row r="282" spans="3:20" ht="37.5" x14ac:dyDescent="0.3">
      <c r="C282" s="155">
        <v>5</v>
      </c>
      <c r="D282" s="90" t="s">
        <v>423</v>
      </c>
      <c r="E282" s="155">
        <v>1930</v>
      </c>
      <c r="F282" s="155"/>
      <c r="G282" s="155" t="s">
        <v>63</v>
      </c>
      <c r="H282" s="155">
        <v>2</v>
      </c>
      <c r="I282" s="160">
        <v>849.8</v>
      </c>
      <c r="J282" s="160">
        <v>471.9</v>
      </c>
      <c r="K282" s="90" t="s">
        <v>42</v>
      </c>
      <c r="L282" s="49">
        <f>O282*I282</f>
        <v>110474</v>
      </c>
      <c r="M282" s="163">
        <f>I282*P282</f>
        <v>13477.828</v>
      </c>
      <c r="N282" s="163">
        <f t="shared" si="24"/>
        <v>123951.82799999999</v>
      </c>
      <c r="O282" s="171">
        <v>130</v>
      </c>
      <c r="P282" s="171">
        <v>15.86</v>
      </c>
      <c r="Q282" s="162"/>
      <c r="R282" s="89"/>
      <c r="S282" s="162" t="s">
        <v>37</v>
      </c>
      <c r="T282" s="162" t="s">
        <v>265</v>
      </c>
    </row>
    <row r="283" spans="3:20" x14ac:dyDescent="0.3">
      <c r="C283" s="155"/>
      <c r="D283" s="90"/>
      <c r="E283" s="155"/>
      <c r="F283" s="155"/>
      <c r="G283" s="155"/>
      <c r="H283" s="155"/>
      <c r="I283" s="160"/>
      <c r="J283" s="160"/>
      <c r="K283" s="90" t="s">
        <v>229</v>
      </c>
      <c r="L283" s="49">
        <f>I282*O283</f>
        <v>1274700</v>
      </c>
      <c r="M283" s="163">
        <f>I282*P283</f>
        <v>15474.858</v>
      </c>
      <c r="N283" s="163">
        <f t="shared" si="24"/>
        <v>1290174.858</v>
      </c>
      <c r="O283" s="171">
        <v>1500</v>
      </c>
      <c r="P283" s="171">
        <v>18.21</v>
      </c>
      <c r="Q283" s="162"/>
      <c r="R283" s="89"/>
      <c r="S283" s="162" t="s">
        <v>37</v>
      </c>
      <c r="T283" s="162" t="s">
        <v>265</v>
      </c>
    </row>
    <row r="284" spans="3:20" ht="37.5" x14ac:dyDescent="0.3">
      <c r="C284" s="155">
        <v>6</v>
      </c>
      <c r="D284" s="90" t="s">
        <v>424</v>
      </c>
      <c r="E284" s="155">
        <v>1958</v>
      </c>
      <c r="F284" s="155"/>
      <c r="G284" s="155" t="s">
        <v>63</v>
      </c>
      <c r="H284" s="155">
        <v>2</v>
      </c>
      <c r="I284" s="160">
        <f>J284*1.8</f>
        <v>827.46</v>
      </c>
      <c r="J284" s="160">
        <v>459.7</v>
      </c>
      <c r="K284" s="90" t="s">
        <v>42</v>
      </c>
      <c r="L284" s="49">
        <f>I284*O284</f>
        <v>107569.8</v>
      </c>
      <c r="M284" s="163">
        <f>I284*P284</f>
        <v>13123.515600000001</v>
      </c>
      <c r="N284" s="163">
        <f t="shared" si="24"/>
        <v>120693.3156</v>
      </c>
      <c r="O284" s="171">
        <v>130</v>
      </c>
      <c r="P284" s="171">
        <v>15.86</v>
      </c>
      <c r="Q284" s="162"/>
      <c r="R284" s="89"/>
      <c r="S284" s="162" t="s">
        <v>37</v>
      </c>
      <c r="T284" s="162" t="s">
        <v>265</v>
      </c>
    </row>
    <row r="285" spans="3:20" ht="30" customHeight="1" x14ac:dyDescent="0.3">
      <c r="C285" s="155"/>
      <c r="D285" s="90"/>
      <c r="E285" s="155"/>
      <c r="F285" s="155"/>
      <c r="G285" s="155"/>
      <c r="H285" s="155"/>
      <c r="I285" s="160"/>
      <c r="J285" s="160"/>
      <c r="K285" s="90" t="s">
        <v>229</v>
      </c>
      <c r="L285" s="49">
        <f>I284*O285</f>
        <v>1241190</v>
      </c>
      <c r="M285" s="163">
        <f>I284*P285</f>
        <v>15068.046600000001</v>
      </c>
      <c r="N285" s="163">
        <f t="shared" si="24"/>
        <v>1256258.0466</v>
      </c>
      <c r="O285" s="171">
        <v>1500</v>
      </c>
      <c r="P285" s="171">
        <v>18.21</v>
      </c>
      <c r="Q285" s="162"/>
      <c r="R285" s="89"/>
      <c r="S285" s="162" t="s">
        <v>37</v>
      </c>
      <c r="T285" s="162" t="s">
        <v>265</v>
      </c>
    </row>
    <row r="286" spans="3:20" ht="37.5" x14ac:dyDescent="0.3">
      <c r="C286" s="155">
        <v>7</v>
      </c>
      <c r="D286" s="90" t="s">
        <v>425</v>
      </c>
      <c r="E286" s="155">
        <v>1930</v>
      </c>
      <c r="F286" s="155"/>
      <c r="G286" s="155" t="s">
        <v>63</v>
      </c>
      <c r="H286" s="155">
        <v>2</v>
      </c>
      <c r="I286" s="160">
        <v>785</v>
      </c>
      <c r="J286" s="160">
        <v>423.9</v>
      </c>
      <c r="K286" s="90" t="s">
        <v>42</v>
      </c>
      <c r="L286" s="49">
        <f>I286*O286</f>
        <v>102050</v>
      </c>
      <c r="M286" s="163">
        <f>I286*P286</f>
        <v>12450.1</v>
      </c>
      <c r="N286" s="163">
        <f t="shared" si="24"/>
        <v>114500.1</v>
      </c>
      <c r="O286" s="171">
        <v>130</v>
      </c>
      <c r="P286" s="171">
        <v>15.86</v>
      </c>
      <c r="Q286" s="162"/>
      <c r="R286" s="89"/>
      <c r="S286" s="162" t="s">
        <v>37</v>
      </c>
      <c r="T286" s="162" t="s">
        <v>265</v>
      </c>
    </row>
    <row r="287" spans="3:20" ht="37.5" x14ac:dyDescent="0.3">
      <c r="C287" s="155">
        <v>8</v>
      </c>
      <c r="D287" s="90" t="s">
        <v>426</v>
      </c>
      <c r="E287" s="155">
        <v>1940</v>
      </c>
      <c r="F287" s="4"/>
      <c r="G287" s="155" t="s">
        <v>63</v>
      </c>
      <c r="H287" s="155">
        <v>2</v>
      </c>
      <c r="I287" s="160">
        <f>691.3+268.5</f>
        <v>959.8</v>
      </c>
      <c r="J287" s="160">
        <v>520.20000000000005</v>
      </c>
      <c r="K287" s="90" t="s">
        <v>42</v>
      </c>
      <c r="L287" s="49">
        <v>86163.631999999998</v>
      </c>
      <c r="M287" s="163">
        <v>10542.324999999999</v>
      </c>
      <c r="N287" s="163">
        <f t="shared" si="24"/>
        <v>96705.956999999995</v>
      </c>
      <c r="O287" s="171">
        <v>130</v>
      </c>
      <c r="P287" s="171">
        <v>15.86</v>
      </c>
      <c r="Q287" s="162"/>
      <c r="R287" s="89"/>
      <c r="S287" s="163" t="s">
        <v>37</v>
      </c>
      <c r="T287" s="163" t="s">
        <v>265</v>
      </c>
    </row>
    <row r="288" spans="3:20" x14ac:dyDescent="0.3">
      <c r="C288" s="63"/>
      <c r="D288" s="90"/>
      <c r="E288" s="155"/>
      <c r="F288" s="155"/>
      <c r="G288" s="155"/>
      <c r="H288" s="155"/>
      <c r="I288" s="160"/>
      <c r="J288" s="160"/>
      <c r="K288" s="90" t="s">
        <v>229</v>
      </c>
      <c r="L288" s="49">
        <v>588261.73499999999</v>
      </c>
      <c r="M288" s="163">
        <v>12588.573</v>
      </c>
      <c r="N288" s="163">
        <f t="shared" si="24"/>
        <v>600850.30799999996</v>
      </c>
      <c r="O288" s="171">
        <v>1500</v>
      </c>
      <c r="P288" s="171">
        <v>18.21</v>
      </c>
      <c r="Q288" s="162"/>
      <c r="R288" s="89"/>
      <c r="S288" s="163" t="s">
        <v>37</v>
      </c>
      <c r="T288" s="163" t="s">
        <v>265</v>
      </c>
    </row>
    <row r="289" spans="3:20" x14ac:dyDescent="0.3">
      <c r="C289" s="63"/>
      <c r="D289" s="90"/>
      <c r="E289" s="155"/>
      <c r="F289" s="155"/>
      <c r="G289" s="155"/>
      <c r="H289" s="155"/>
      <c r="I289" s="160"/>
      <c r="J289" s="160"/>
      <c r="K289" s="90" t="s">
        <v>104</v>
      </c>
      <c r="L289" s="49">
        <v>193156.133</v>
      </c>
      <c r="M289" s="163">
        <v>4320.625</v>
      </c>
      <c r="N289" s="163">
        <f t="shared" si="24"/>
        <v>197476.758</v>
      </c>
      <c r="O289" s="171">
        <v>279.41000000000003</v>
      </c>
      <c r="P289" s="171">
        <v>6.25</v>
      </c>
      <c r="Q289" s="162"/>
      <c r="R289" s="89"/>
      <c r="S289" s="163" t="s">
        <v>37</v>
      </c>
      <c r="T289" s="163" t="s">
        <v>265</v>
      </c>
    </row>
    <row r="290" spans="3:20" x14ac:dyDescent="0.3">
      <c r="C290" s="63"/>
      <c r="D290" s="90"/>
      <c r="E290" s="155"/>
      <c r="F290" s="155"/>
      <c r="G290" s="155"/>
      <c r="H290" s="155"/>
      <c r="I290" s="160"/>
      <c r="J290" s="160"/>
      <c r="K290" s="90" t="s">
        <v>418</v>
      </c>
      <c r="L290" s="49">
        <v>53548.097999999991</v>
      </c>
      <c r="M290" s="163">
        <v>1147.5579999999998</v>
      </c>
      <c r="N290" s="163">
        <f t="shared" si="24"/>
        <v>54695.655999999988</v>
      </c>
      <c r="O290" s="171">
        <v>77.459999999999994</v>
      </c>
      <c r="P290" s="171">
        <v>1.66</v>
      </c>
      <c r="Q290" s="162"/>
      <c r="R290" s="89"/>
      <c r="S290" s="163" t="s">
        <v>37</v>
      </c>
      <c r="T290" s="163" t="s">
        <v>265</v>
      </c>
    </row>
    <row r="291" spans="3:20" ht="37.5" x14ac:dyDescent="0.3">
      <c r="C291" s="155">
        <v>9</v>
      </c>
      <c r="D291" s="90" t="s">
        <v>427</v>
      </c>
      <c r="E291" s="155">
        <v>1973</v>
      </c>
      <c r="F291" s="155"/>
      <c r="G291" s="162" t="s">
        <v>34</v>
      </c>
      <c r="H291" s="155">
        <v>5</v>
      </c>
      <c r="I291" s="160">
        <f>J291*1.8</f>
        <v>8660.4660000000003</v>
      </c>
      <c r="J291" s="160">
        <v>4811.37</v>
      </c>
      <c r="K291" s="90" t="s">
        <v>42</v>
      </c>
      <c r="L291" s="49">
        <v>1197279.5954999998</v>
      </c>
      <c r="M291" s="163">
        <v>119051.5304</v>
      </c>
      <c r="N291" s="163">
        <f t="shared" si="24"/>
        <v>1316331.1258999999</v>
      </c>
      <c r="O291" s="171">
        <v>160</v>
      </c>
      <c r="P291" s="171">
        <v>15.56</v>
      </c>
      <c r="Q291" s="162"/>
      <c r="R291" s="64"/>
      <c r="S291" s="162" t="s">
        <v>37</v>
      </c>
      <c r="T291" s="162" t="s">
        <v>265</v>
      </c>
    </row>
    <row r="292" spans="3:20" ht="37.5" x14ac:dyDescent="0.3">
      <c r="C292" s="155">
        <v>10</v>
      </c>
      <c r="D292" s="161" t="s">
        <v>428</v>
      </c>
      <c r="E292" s="162">
        <v>1964</v>
      </c>
      <c r="F292" s="162"/>
      <c r="G292" s="162" t="s">
        <v>34</v>
      </c>
      <c r="H292" s="162">
        <v>4</v>
      </c>
      <c r="I292" s="160">
        <f>J292*1.8</f>
        <v>2249.1</v>
      </c>
      <c r="J292" s="160">
        <v>1249.5</v>
      </c>
      <c r="K292" s="161" t="s">
        <v>42</v>
      </c>
      <c r="L292" s="49">
        <f>I292*O292</f>
        <v>359856</v>
      </c>
      <c r="M292" s="163">
        <f t="shared" ref="M292:M298" si="25">I292*P292</f>
        <v>34995.995999999999</v>
      </c>
      <c r="N292" s="163">
        <f t="shared" si="24"/>
        <v>394851.99599999998</v>
      </c>
      <c r="O292" s="171">
        <v>160</v>
      </c>
      <c r="P292" s="171">
        <v>15.56</v>
      </c>
      <c r="Q292" s="162"/>
      <c r="R292" s="64"/>
      <c r="S292" s="162" t="s">
        <v>37</v>
      </c>
      <c r="T292" s="162" t="s">
        <v>265</v>
      </c>
    </row>
    <row r="293" spans="3:20" ht="37.5" x14ac:dyDescent="0.3">
      <c r="C293" s="155">
        <v>11</v>
      </c>
      <c r="D293" s="90" t="s">
        <v>429</v>
      </c>
      <c r="E293" s="155">
        <v>1961</v>
      </c>
      <c r="F293" s="162"/>
      <c r="G293" s="155" t="s">
        <v>34</v>
      </c>
      <c r="H293" s="162">
        <v>4</v>
      </c>
      <c r="I293" s="160">
        <v>3695.1</v>
      </c>
      <c r="J293" s="160">
        <v>2129.3000000000002</v>
      </c>
      <c r="K293" s="161" t="s">
        <v>42</v>
      </c>
      <c r="L293" s="49">
        <f>O293*I293</f>
        <v>591216</v>
      </c>
      <c r="M293" s="163">
        <f t="shared" si="25"/>
        <v>57495.756000000001</v>
      </c>
      <c r="N293" s="163">
        <f t="shared" si="24"/>
        <v>648711.75600000005</v>
      </c>
      <c r="O293" s="171">
        <v>160</v>
      </c>
      <c r="P293" s="171">
        <v>15.56</v>
      </c>
      <c r="Q293" s="162"/>
      <c r="R293" s="89"/>
      <c r="S293" s="162" t="s">
        <v>37</v>
      </c>
      <c r="T293" s="162" t="s">
        <v>265</v>
      </c>
    </row>
    <row r="294" spans="3:20" ht="37.5" x14ac:dyDescent="0.3">
      <c r="C294" s="155">
        <v>12</v>
      </c>
      <c r="D294" s="90" t="s">
        <v>199</v>
      </c>
      <c r="E294" s="155">
        <v>1958</v>
      </c>
      <c r="F294" s="162"/>
      <c r="G294" s="162" t="s">
        <v>34</v>
      </c>
      <c r="H294" s="162">
        <v>4</v>
      </c>
      <c r="I294" s="160">
        <v>5280.2</v>
      </c>
      <c r="J294" s="160">
        <v>2909.5</v>
      </c>
      <c r="K294" s="161" t="s">
        <v>42</v>
      </c>
      <c r="L294" s="49">
        <f>I294*O294</f>
        <v>844832</v>
      </c>
      <c r="M294" s="163">
        <f t="shared" si="25"/>
        <v>82159.911999999997</v>
      </c>
      <c r="N294" s="163">
        <f t="shared" si="24"/>
        <v>926991.91200000001</v>
      </c>
      <c r="O294" s="171">
        <v>160</v>
      </c>
      <c r="P294" s="171">
        <v>15.56</v>
      </c>
      <c r="Q294" s="162"/>
      <c r="R294" s="89"/>
      <c r="S294" s="162" t="s">
        <v>37</v>
      </c>
      <c r="T294" s="162" t="s">
        <v>265</v>
      </c>
    </row>
    <row r="295" spans="3:20" ht="37.5" x14ac:dyDescent="0.3">
      <c r="C295" s="155">
        <v>13</v>
      </c>
      <c r="D295" s="90" t="s">
        <v>430</v>
      </c>
      <c r="E295" s="155">
        <v>1966</v>
      </c>
      <c r="F295" s="162"/>
      <c r="G295" s="162" t="s">
        <v>34</v>
      </c>
      <c r="H295" s="162">
        <v>5</v>
      </c>
      <c r="I295" s="160">
        <f>J295*1.8</f>
        <v>6272.1</v>
      </c>
      <c r="J295" s="160">
        <v>3484.5</v>
      </c>
      <c r="K295" s="161" t="s">
        <v>42</v>
      </c>
      <c r="L295" s="49">
        <f>I295*O295</f>
        <v>1003536</v>
      </c>
      <c r="M295" s="163">
        <f t="shared" si="25"/>
        <v>97593.876000000004</v>
      </c>
      <c r="N295" s="163">
        <f t="shared" si="24"/>
        <v>1101129.8759999999</v>
      </c>
      <c r="O295" s="171">
        <v>160</v>
      </c>
      <c r="P295" s="171">
        <v>15.56</v>
      </c>
      <c r="Q295" s="162"/>
      <c r="R295" s="89"/>
      <c r="S295" s="162" t="s">
        <v>37</v>
      </c>
      <c r="T295" s="162" t="s">
        <v>265</v>
      </c>
    </row>
    <row r="296" spans="3:20" ht="37.5" x14ac:dyDescent="0.3">
      <c r="C296" s="155">
        <v>14</v>
      </c>
      <c r="D296" s="90" t="s">
        <v>431</v>
      </c>
      <c r="E296" s="155">
        <v>1960</v>
      </c>
      <c r="F296" s="162"/>
      <c r="G296" s="162" t="s">
        <v>34</v>
      </c>
      <c r="H296" s="162">
        <v>4</v>
      </c>
      <c r="I296" s="160">
        <v>4292</v>
      </c>
      <c r="J296" s="160">
        <v>2408.6</v>
      </c>
      <c r="K296" s="161" t="s">
        <v>931</v>
      </c>
      <c r="L296" s="49">
        <f>I296*O296</f>
        <v>686720</v>
      </c>
      <c r="M296" s="163">
        <f t="shared" si="25"/>
        <v>66783.520000000004</v>
      </c>
      <c r="N296" s="163">
        <f t="shared" si="24"/>
        <v>753503.52</v>
      </c>
      <c r="O296" s="171">
        <v>160</v>
      </c>
      <c r="P296" s="171">
        <v>15.56</v>
      </c>
      <c r="Q296" s="162"/>
      <c r="R296" s="89"/>
      <c r="S296" s="162" t="s">
        <v>37</v>
      </c>
      <c r="T296" s="162" t="s">
        <v>265</v>
      </c>
    </row>
    <row r="297" spans="3:20" ht="37.5" x14ac:dyDescent="0.3">
      <c r="C297" s="155">
        <v>15</v>
      </c>
      <c r="D297" s="90" t="s">
        <v>432</v>
      </c>
      <c r="E297" s="155">
        <v>1962</v>
      </c>
      <c r="F297" s="162"/>
      <c r="G297" s="162" t="s">
        <v>34</v>
      </c>
      <c r="H297" s="162">
        <v>4</v>
      </c>
      <c r="I297" s="160">
        <v>2095.4</v>
      </c>
      <c r="J297" s="160">
        <v>1199.5</v>
      </c>
      <c r="K297" s="161" t="s">
        <v>42</v>
      </c>
      <c r="L297" s="49">
        <f>I297*O297</f>
        <v>335264</v>
      </c>
      <c r="M297" s="163">
        <f t="shared" si="25"/>
        <v>32604.424000000003</v>
      </c>
      <c r="N297" s="163">
        <f t="shared" si="24"/>
        <v>367868.424</v>
      </c>
      <c r="O297" s="171">
        <v>160</v>
      </c>
      <c r="P297" s="171">
        <v>15.56</v>
      </c>
      <c r="Q297" s="162"/>
      <c r="R297" s="89"/>
      <c r="S297" s="162" t="s">
        <v>37</v>
      </c>
      <c r="T297" s="162" t="s">
        <v>265</v>
      </c>
    </row>
    <row r="298" spans="3:20" ht="37.5" x14ac:dyDescent="0.3">
      <c r="C298" s="155">
        <v>16</v>
      </c>
      <c r="D298" s="90" t="s">
        <v>433</v>
      </c>
      <c r="E298" s="155">
        <v>1958</v>
      </c>
      <c r="F298" s="162"/>
      <c r="G298" s="162" t="s">
        <v>34</v>
      </c>
      <c r="H298" s="162">
        <v>4</v>
      </c>
      <c r="I298" s="160">
        <f>J298*1.8</f>
        <v>3581.1</v>
      </c>
      <c r="J298" s="160">
        <v>1989.5</v>
      </c>
      <c r="K298" s="161" t="s">
        <v>42</v>
      </c>
      <c r="L298" s="49">
        <f>I298*O298</f>
        <v>572976</v>
      </c>
      <c r="M298" s="163">
        <f t="shared" si="25"/>
        <v>55721.915999999997</v>
      </c>
      <c r="N298" s="163">
        <f t="shared" si="24"/>
        <v>628697.91599999997</v>
      </c>
      <c r="O298" s="171">
        <v>160</v>
      </c>
      <c r="P298" s="171">
        <v>15.56</v>
      </c>
      <c r="Q298" s="162"/>
      <c r="R298" s="89"/>
      <c r="S298" s="162" t="s">
        <v>37</v>
      </c>
      <c r="T298" s="162" t="s">
        <v>265</v>
      </c>
    </row>
    <row r="299" spans="3:20" ht="37.5" x14ac:dyDescent="0.3">
      <c r="C299" s="155">
        <v>17</v>
      </c>
      <c r="D299" s="90" t="s">
        <v>434</v>
      </c>
      <c r="E299" s="155">
        <v>1962</v>
      </c>
      <c r="F299" s="162"/>
      <c r="G299" s="155" t="s">
        <v>34</v>
      </c>
      <c r="H299" s="162">
        <v>4</v>
      </c>
      <c r="I299" s="160">
        <v>2191.1</v>
      </c>
      <c r="J299" s="160">
        <v>1191.2</v>
      </c>
      <c r="K299" s="161" t="s">
        <v>42</v>
      </c>
      <c r="L299" s="49">
        <f t="shared" ref="L299:L303" si="26">I299*O299</f>
        <v>350576</v>
      </c>
      <c r="M299" s="171">
        <f t="shared" ref="M299:M303" si="27">I299*P299</f>
        <v>34093.516000000003</v>
      </c>
      <c r="N299" s="171">
        <f t="shared" ref="N299:N303" si="28">L299+M299</f>
        <v>384669.516</v>
      </c>
      <c r="O299" s="171">
        <v>160</v>
      </c>
      <c r="P299" s="171">
        <v>15.56</v>
      </c>
      <c r="Q299" s="162"/>
      <c r="R299" s="89"/>
      <c r="S299" s="162" t="s">
        <v>37</v>
      </c>
      <c r="T299" s="162" t="s">
        <v>265</v>
      </c>
    </row>
    <row r="300" spans="3:20" ht="37.5" x14ac:dyDescent="0.3">
      <c r="C300" s="155">
        <v>18</v>
      </c>
      <c r="D300" s="90" t="s">
        <v>435</v>
      </c>
      <c r="E300" s="155">
        <v>1959</v>
      </c>
      <c r="F300" s="162"/>
      <c r="G300" s="162" t="s">
        <v>34</v>
      </c>
      <c r="H300" s="162">
        <v>2</v>
      </c>
      <c r="I300" s="160">
        <f>J300*1.8</f>
        <v>1504.0800000000002</v>
      </c>
      <c r="J300" s="160">
        <v>835.6</v>
      </c>
      <c r="K300" s="90" t="s">
        <v>42</v>
      </c>
      <c r="L300" s="49">
        <f t="shared" si="26"/>
        <v>230740.91280000002</v>
      </c>
      <c r="M300" s="171">
        <f t="shared" si="27"/>
        <v>23794.545600000001</v>
      </c>
      <c r="N300" s="171">
        <f t="shared" si="28"/>
        <v>254535.45840000003</v>
      </c>
      <c r="O300" s="171">
        <v>153.41</v>
      </c>
      <c r="P300" s="171">
        <v>15.82</v>
      </c>
      <c r="Q300" s="162"/>
      <c r="R300" s="89"/>
      <c r="S300" s="162" t="s">
        <v>37</v>
      </c>
      <c r="T300" s="162" t="s">
        <v>265</v>
      </c>
    </row>
    <row r="301" spans="3:20" ht="37.5" x14ac:dyDescent="0.3">
      <c r="C301" s="155">
        <v>19</v>
      </c>
      <c r="D301" s="125" t="s">
        <v>436</v>
      </c>
      <c r="E301" s="155">
        <v>1955</v>
      </c>
      <c r="F301" s="162"/>
      <c r="G301" s="162" t="s">
        <v>34</v>
      </c>
      <c r="H301" s="162">
        <v>4</v>
      </c>
      <c r="I301" s="160">
        <f>J301*1.8</f>
        <v>3924.5400000000004</v>
      </c>
      <c r="J301" s="160">
        <v>2180.3000000000002</v>
      </c>
      <c r="K301" s="161" t="s">
        <v>42</v>
      </c>
      <c r="L301" s="49">
        <f t="shared" si="26"/>
        <v>627926.4</v>
      </c>
      <c r="M301" s="171">
        <f t="shared" si="27"/>
        <v>61065.842400000009</v>
      </c>
      <c r="N301" s="171">
        <f t="shared" si="28"/>
        <v>688992.24239999999</v>
      </c>
      <c r="O301" s="171">
        <v>160</v>
      </c>
      <c r="P301" s="171">
        <v>15.56</v>
      </c>
      <c r="Q301" s="129"/>
      <c r="R301" s="165"/>
      <c r="S301" s="129" t="s">
        <v>37</v>
      </c>
      <c r="T301" s="129" t="s">
        <v>265</v>
      </c>
    </row>
    <row r="302" spans="3:20" ht="37.5" x14ac:dyDescent="0.3">
      <c r="C302" s="155">
        <v>20</v>
      </c>
      <c r="D302" s="90" t="s">
        <v>437</v>
      </c>
      <c r="E302" s="16">
        <v>1958</v>
      </c>
      <c r="F302" s="162"/>
      <c r="G302" s="162" t="s">
        <v>34</v>
      </c>
      <c r="H302" s="162">
        <v>4</v>
      </c>
      <c r="I302" s="160">
        <f>J302*1.8</f>
        <v>6465.2400000000007</v>
      </c>
      <c r="J302" s="160">
        <v>3591.8</v>
      </c>
      <c r="K302" s="90" t="s">
        <v>42</v>
      </c>
      <c r="L302" s="49">
        <f t="shared" si="26"/>
        <v>1034438.4000000001</v>
      </c>
      <c r="M302" s="171">
        <f t="shared" si="27"/>
        <v>100599.13440000001</v>
      </c>
      <c r="N302" s="171">
        <f t="shared" si="28"/>
        <v>1135037.5344000002</v>
      </c>
      <c r="O302" s="171">
        <v>160</v>
      </c>
      <c r="P302" s="171">
        <v>15.56</v>
      </c>
      <c r="Q302" s="162"/>
      <c r="R302" s="89"/>
      <c r="S302" s="162" t="s">
        <v>37</v>
      </c>
      <c r="T302" s="162" t="s">
        <v>265</v>
      </c>
    </row>
    <row r="303" spans="3:20" ht="37.5" x14ac:dyDescent="0.3">
      <c r="C303" s="155">
        <v>21</v>
      </c>
      <c r="D303" s="90" t="s">
        <v>438</v>
      </c>
      <c r="E303" s="155">
        <v>1955</v>
      </c>
      <c r="F303" s="162"/>
      <c r="G303" s="162" t="s">
        <v>34</v>
      </c>
      <c r="H303" s="162">
        <v>4</v>
      </c>
      <c r="I303" s="160">
        <f>J303*1.8</f>
        <v>3534.3</v>
      </c>
      <c r="J303" s="160">
        <v>1963.5</v>
      </c>
      <c r="K303" s="90" t="s">
        <v>42</v>
      </c>
      <c r="L303" s="49">
        <f t="shared" si="26"/>
        <v>565488</v>
      </c>
      <c r="M303" s="171">
        <f t="shared" si="27"/>
        <v>54993.708000000006</v>
      </c>
      <c r="N303" s="171">
        <f t="shared" si="28"/>
        <v>620481.70799999998</v>
      </c>
      <c r="O303" s="171">
        <v>160</v>
      </c>
      <c r="P303" s="171">
        <v>15.56</v>
      </c>
      <c r="Q303" s="162"/>
      <c r="R303" s="89"/>
      <c r="S303" s="162" t="s">
        <v>37</v>
      </c>
      <c r="T303" s="162" t="s">
        <v>265</v>
      </c>
    </row>
    <row r="304" spans="3:20" ht="37.5" x14ac:dyDescent="0.3">
      <c r="C304" s="155">
        <v>22</v>
      </c>
      <c r="D304" s="90" t="s">
        <v>439</v>
      </c>
      <c r="E304" s="155">
        <v>1950</v>
      </c>
      <c r="F304" s="155"/>
      <c r="G304" s="155" t="s">
        <v>63</v>
      </c>
      <c r="H304" s="155">
        <v>2</v>
      </c>
      <c r="I304" s="160">
        <f>J304*1.8</f>
        <v>889.56</v>
      </c>
      <c r="J304" s="160">
        <v>494.2</v>
      </c>
      <c r="K304" s="90" t="s">
        <v>42</v>
      </c>
      <c r="L304" s="49">
        <f>O304*I304</f>
        <v>115642.79999999999</v>
      </c>
      <c r="M304" s="163">
        <f t="shared" ref="M304:M309" si="29">I304*P304</f>
        <v>14108.421599999998</v>
      </c>
      <c r="N304" s="163">
        <f t="shared" si="24"/>
        <v>129751.22159999999</v>
      </c>
      <c r="O304" s="167">
        <v>130</v>
      </c>
      <c r="P304" s="171">
        <v>15.86</v>
      </c>
      <c r="Q304" s="162"/>
      <c r="R304" s="89"/>
      <c r="S304" s="162" t="s">
        <v>37</v>
      </c>
      <c r="T304" s="162" t="s">
        <v>265</v>
      </c>
    </row>
    <row r="305" spans="3:42" ht="37.5" x14ac:dyDescent="0.3">
      <c r="C305" s="155">
        <v>23</v>
      </c>
      <c r="D305" s="90" t="s">
        <v>440</v>
      </c>
      <c r="E305" s="155">
        <v>1927</v>
      </c>
      <c r="F305" s="155"/>
      <c r="G305" s="155" t="s">
        <v>63</v>
      </c>
      <c r="H305" s="155">
        <v>2</v>
      </c>
      <c r="I305" s="160">
        <v>653.29999999999995</v>
      </c>
      <c r="J305" s="160">
        <v>324.89999999999998</v>
      </c>
      <c r="K305" s="90" t="s">
        <v>42</v>
      </c>
      <c r="L305" s="49">
        <f>I305*O305</f>
        <v>84929</v>
      </c>
      <c r="M305" s="163">
        <f t="shared" si="29"/>
        <v>10361.338</v>
      </c>
      <c r="N305" s="163">
        <f t="shared" si="24"/>
        <v>95290.338000000003</v>
      </c>
      <c r="O305" s="167">
        <v>130</v>
      </c>
      <c r="P305" s="171">
        <v>15.86</v>
      </c>
      <c r="Q305" s="162"/>
      <c r="R305" s="89"/>
      <c r="S305" s="162" t="s">
        <v>37</v>
      </c>
      <c r="T305" s="162" t="s">
        <v>265</v>
      </c>
    </row>
    <row r="306" spans="3:42" ht="37.5" customHeight="1" x14ac:dyDescent="0.3">
      <c r="C306" s="155">
        <v>24</v>
      </c>
      <c r="D306" s="90" t="s">
        <v>441</v>
      </c>
      <c r="E306" s="155">
        <v>1939</v>
      </c>
      <c r="F306" s="155"/>
      <c r="G306" s="155" t="s">
        <v>63</v>
      </c>
      <c r="H306" s="155">
        <v>2</v>
      </c>
      <c r="I306" s="160">
        <v>839</v>
      </c>
      <c r="J306" s="160">
        <v>465</v>
      </c>
      <c r="K306" s="90" t="s">
        <v>42</v>
      </c>
      <c r="L306" s="49">
        <f>I306*O306</f>
        <v>109070</v>
      </c>
      <c r="M306" s="163">
        <f t="shared" si="29"/>
        <v>13306.539999999999</v>
      </c>
      <c r="N306" s="163">
        <f t="shared" si="24"/>
        <v>122376.54</v>
      </c>
      <c r="O306" s="167">
        <v>130</v>
      </c>
      <c r="P306" s="171">
        <v>15.86</v>
      </c>
      <c r="Q306" s="162"/>
      <c r="R306" s="89"/>
      <c r="S306" s="162" t="s">
        <v>37</v>
      </c>
      <c r="T306" s="162" t="s">
        <v>265</v>
      </c>
    </row>
    <row r="307" spans="3:42" ht="37.5" x14ac:dyDescent="0.3">
      <c r="C307" s="155">
        <v>25</v>
      </c>
      <c r="D307" s="90" t="s">
        <v>442</v>
      </c>
      <c r="E307" s="155"/>
      <c r="F307" s="155"/>
      <c r="G307" s="155" t="s">
        <v>63</v>
      </c>
      <c r="H307" s="155">
        <v>2</v>
      </c>
      <c r="I307" s="160">
        <v>397.4</v>
      </c>
      <c r="J307" s="160">
        <v>181.4</v>
      </c>
      <c r="K307" s="90" t="s">
        <v>42</v>
      </c>
      <c r="L307" s="49">
        <f>I307*O307</f>
        <v>51662</v>
      </c>
      <c r="M307" s="163">
        <f t="shared" si="29"/>
        <v>6302.7639999999992</v>
      </c>
      <c r="N307" s="163">
        <f t="shared" si="24"/>
        <v>57964.763999999996</v>
      </c>
      <c r="O307" s="167">
        <v>130</v>
      </c>
      <c r="P307" s="171">
        <v>15.86</v>
      </c>
      <c r="Q307" s="162"/>
      <c r="R307" s="89"/>
      <c r="S307" s="162" t="s">
        <v>37</v>
      </c>
      <c r="T307" s="162" t="s">
        <v>265</v>
      </c>
    </row>
    <row r="308" spans="3:42" ht="37.5" x14ac:dyDescent="0.3">
      <c r="C308" s="155">
        <v>26</v>
      </c>
      <c r="D308" s="90" t="s">
        <v>443</v>
      </c>
      <c r="E308" s="155">
        <v>1950</v>
      </c>
      <c r="F308" s="155"/>
      <c r="G308" s="155" t="s">
        <v>34</v>
      </c>
      <c r="H308" s="155">
        <v>2</v>
      </c>
      <c r="I308" s="160">
        <f t="shared" ref="I308:I314" si="30">J308*1.8</f>
        <v>850.68000000000006</v>
      </c>
      <c r="J308" s="160">
        <v>472.6</v>
      </c>
      <c r="K308" s="90" t="s">
        <v>42</v>
      </c>
      <c r="L308" s="49">
        <f>O308*I308</f>
        <v>110588.40000000001</v>
      </c>
      <c r="M308" s="163">
        <f t="shared" si="29"/>
        <v>13491.784800000001</v>
      </c>
      <c r="N308" s="163">
        <f t="shared" si="24"/>
        <v>124080.18480000002</v>
      </c>
      <c r="O308" s="49">
        <v>130</v>
      </c>
      <c r="P308" s="171">
        <v>15.86</v>
      </c>
      <c r="Q308" s="162"/>
      <c r="R308" s="89"/>
      <c r="S308" s="162" t="s">
        <v>37</v>
      </c>
      <c r="T308" s="162" t="s">
        <v>265</v>
      </c>
    </row>
    <row r="309" spans="3:42" ht="37.5" x14ac:dyDescent="0.3">
      <c r="C309" s="155">
        <v>27</v>
      </c>
      <c r="D309" s="90" t="s">
        <v>444</v>
      </c>
      <c r="E309" s="155">
        <v>1972</v>
      </c>
      <c r="F309" s="155"/>
      <c r="G309" s="155" t="s">
        <v>34</v>
      </c>
      <c r="H309" s="155">
        <v>2</v>
      </c>
      <c r="I309" s="160">
        <f t="shared" si="30"/>
        <v>838.80000000000007</v>
      </c>
      <c r="J309" s="160">
        <v>466</v>
      </c>
      <c r="K309" s="90" t="s">
        <v>42</v>
      </c>
      <c r="L309" s="49">
        <f>O309*I309</f>
        <v>109044.00000000001</v>
      </c>
      <c r="M309" s="163">
        <f t="shared" si="29"/>
        <v>13303.368</v>
      </c>
      <c r="N309" s="163">
        <f t="shared" si="24"/>
        <v>122347.36800000002</v>
      </c>
      <c r="O309" s="49">
        <v>130</v>
      </c>
      <c r="P309" s="171">
        <v>15.86</v>
      </c>
      <c r="Q309" s="162"/>
      <c r="R309" s="89"/>
      <c r="S309" s="162" t="s">
        <v>37</v>
      </c>
      <c r="T309" s="162" t="s">
        <v>265</v>
      </c>
    </row>
    <row r="310" spans="3:42" ht="37.5" x14ac:dyDescent="0.3">
      <c r="C310" s="155">
        <v>28</v>
      </c>
      <c r="D310" s="90" t="s">
        <v>445</v>
      </c>
      <c r="E310" s="155">
        <v>1947</v>
      </c>
      <c r="F310" s="155"/>
      <c r="G310" s="155" t="s">
        <v>63</v>
      </c>
      <c r="H310" s="155">
        <v>2</v>
      </c>
      <c r="I310" s="160">
        <f t="shared" si="30"/>
        <v>902.88000000000011</v>
      </c>
      <c r="J310" s="160">
        <v>501.6</v>
      </c>
      <c r="K310" s="90" t="s">
        <v>42</v>
      </c>
      <c r="L310" s="49">
        <f>O310*I310</f>
        <v>117374.40000000001</v>
      </c>
      <c r="M310" s="163">
        <f>P310*I310</f>
        <v>14319.676800000001</v>
      </c>
      <c r="N310" s="163">
        <f t="shared" si="24"/>
        <v>131694.07680000001</v>
      </c>
      <c r="O310" s="49">
        <v>130</v>
      </c>
      <c r="P310" s="171">
        <v>15.86</v>
      </c>
      <c r="Q310" s="162"/>
      <c r="R310" s="89"/>
      <c r="S310" s="162" t="s">
        <v>37</v>
      </c>
      <c r="T310" s="162" t="s">
        <v>265</v>
      </c>
    </row>
    <row r="311" spans="3:42" ht="56.25" x14ac:dyDescent="0.3">
      <c r="C311" s="155">
        <v>29</v>
      </c>
      <c r="D311" s="161" t="s">
        <v>446</v>
      </c>
      <c r="E311" s="155">
        <v>1994</v>
      </c>
      <c r="F311" s="155"/>
      <c r="G311" s="155" t="s">
        <v>83</v>
      </c>
      <c r="H311" s="155">
        <v>10</v>
      </c>
      <c r="I311" s="160">
        <f t="shared" si="30"/>
        <v>4115.34</v>
      </c>
      <c r="J311" s="160">
        <v>2286.3000000000002</v>
      </c>
      <c r="K311" s="161" t="s">
        <v>447</v>
      </c>
      <c r="L311" s="49">
        <v>1655829.9120000002</v>
      </c>
      <c r="M311" s="163">
        <v>35437.65</v>
      </c>
      <c r="N311" s="163">
        <f t="shared" si="24"/>
        <v>1691267.5620000002</v>
      </c>
      <c r="O311" s="171">
        <v>753.21</v>
      </c>
      <c r="P311" s="171">
        <v>15.5</v>
      </c>
      <c r="Q311" s="162"/>
      <c r="R311" s="89"/>
      <c r="S311" s="162" t="s">
        <v>37</v>
      </c>
      <c r="T311" s="162" t="s">
        <v>265</v>
      </c>
    </row>
    <row r="312" spans="3:42" ht="56.25" x14ac:dyDescent="0.3">
      <c r="C312" s="155">
        <v>30</v>
      </c>
      <c r="D312" s="161" t="s">
        <v>448</v>
      </c>
      <c r="E312" s="155">
        <v>1994</v>
      </c>
      <c r="F312" s="155"/>
      <c r="G312" s="155" t="s">
        <v>83</v>
      </c>
      <c r="H312" s="155">
        <v>10</v>
      </c>
      <c r="I312" s="160">
        <f t="shared" si="30"/>
        <v>3951.3599999999997</v>
      </c>
      <c r="J312" s="160">
        <v>2195.1999999999998</v>
      </c>
      <c r="K312" s="161" t="s">
        <v>447</v>
      </c>
      <c r="L312" s="49">
        <v>1662420.4959999998</v>
      </c>
      <c r="M312" s="163">
        <v>35578.699999999997</v>
      </c>
      <c r="N312" s="163">
        <f t="shared" si="24"/>
        <v>1697999.1959999998</v>
      </c>
      <c r="O312" s="171">
        <v>753.21</v>
      </c>
      <c r="P312" s="171">
        <v>15.5</v>
      </c>
      <c r="Q312" s="162"/>
      <c r="R312" s="89"/>
      <c r="S312" s="162" t="s">
        <v>37</v>
      </c>
      <c r="T312" s="162" t="s">
        <v>265</v>
      </c>
    </row>
    <row r="313" spans="3:42" ht="56.25" x14ac:dyDescent="0.3">
      <c r="C313" s="155">
        <v>31</v>
      </c>
      <c r="D313" s="90" t="s">
        <v>449</v>
      </c>
      <c r="E313" s="92" t="s">
        <v>450</v>
      </c>
      <c r="F313" s="92"/>
      <c r="G313" s="92" t="s">
        <v>83</v>
      </c>
      <c r="H313" s="92" t="s">
        <v>451</v>
      </c>
      <c r="I313" s="93">
        <f t="shared" si="30"/>
        <v>18730.710000000003</v>
      </c>
      <c r="J313" s="93">
        <v>10405.950000000001</v>
      </c>
      <c r="K313" s="90" t="s">
        <v>452</v>
      </c>
      <c r="L313" s="160">
        <f>I313*O313</f>
        <v>14465352.718800001</v>
      </c>
      <c r="M313" s="160">
        <f>I313*P313</f>
        <v>309618.63630000007</v>
      </c>
      <c r="N313" s="163">
        <f t="shared" si="24"/>
        <v>14774971.3551</v>
      </c>
      <c r="O313" s="93">
        <v>772.28</v>
      </c>
      <c r="P313" s="93">
        <v>16.53</v>
      </c>
      <c r="Q313" s="92"/>
      <c r="R313" s="89"/>
      <c r="S313" s="162" t="s">
        <v>37</v>
      </c>
      <c r="T313" s="162" t="s">
        <v>265</v>
      </c>
    </row>
    <row r="314" spans="3:42" ht="37.5" x14ac:dyDescent="0.3">
      <c r="C314" s="155">
        <v>32</v>
      </c>
      <c r="D314" s="90" t="s">
        <v>453</v>
      </c>
      <c r="E314" s="155">
        <v>1983</v>
      </c>
      <c r="F314" s="155"/>
      <c r="G314" s="155" t="s">
        <v>34</v>
      </c>
      <c r="H314" s="155">
        <v>5</v>
      </c>
      <c r="I314" s="160">
        <f t="shared" si="30"/>
        <v>7017.4440000000004</v>
      </c>
      <c r="J314" s="160">
        <v>3898.58</v>
      </c>
      <c r="K314" s="90" t="s">
        <v>42</v>
      </c>
      <c r="L314" s="49">
        <f>O314*I314</f>
        <v>1122791.04</v>
      </c>
      <c r="M314" s="163">
        <f>P314*I314</f>
        <v>109191.42864000001</v>
      </c>
      <c r="N314" s="163">
        <f t="shared" si="24"/>
        <v>1231982.4686400001</v>
      </c>
      <c r="O314" s="171">
        <v>160</v>
      </c>
      <c r="P314" s="171">
        <v>15.56</v>
      </c>
      <c r="Q314" s="162"/>
      <c r="R314" s="89"/>
      <c r="S314" s="162" t="s">
        <v>37</v>
      </c>
      <c r="T314" s="162" t="s">
        <v>265</v>
      </c>
    </row>
    <row r="315" spans="3:42" ht="31.5" customHeight="1" x14ac:dyDescent="0.3">
      <c r="C315" s="155"/>
      <c r="D315" s="90"/>
      <c r="E315" s="155"/>
      <c r="F315" s="155"/>
      <c r="G315" s="155"/>
      <c r="H315" s="155"/>
      <c r="I315" s="160"/>
      <c r="J315" s="160"/>
      <c r="K315" s="90" t="s">
        <v>104</v>
      </c>
      <c r="L315" s="49">
        <f>O315*I314</f>
        <v>3698192.9880000004</v>
      </c>
      <c r="M315" s="163">
        <f>P315*I314</f>
        <v>79156.768320000003</v>
      </c>
      <c r="N315" s="163">
        <f t="shared" si="24"/>
        <v>3777349.7563200002</v>
      </c>
      <c r="O315" s="171">
        <v>527</v>
      </c>
      <c r="P315" s="171">
        <v>11.28</v>
      </c>
      <c r="Q315" s="162"/>
      <c r="R315" s="89"/>
      <c r="S315" s="162" t="s">
        <v>37</v>
      </c>
      <c r="T315" s="162" t="s">
        <v>265</v>
      </c>
    </row>
    <row r="316" spans="3:42" ht="37.5" x14ac:dyDescent="0.3">
      <c r="C316" s="155">
        <v>33</v>
      </c>
      <c r="D316" s="90" t="s">
        <v>454</v>
      </c>
      <c r="E316" s="155">
        <v>1980</v>
      </c>
      <c r="F316" s="155"/>
      <c r="G316" s="155" t="s">
        <v>34</v>
      </c>
      <c r="H316" s="155">
        <v>5</v>
      </c>
      <c r="I316" s="160">
        <f>J316*1.8</f>
        <v>5756.2920000000004</v>
      </c>
      <c r="J316" s="160">
        <v>3197.94</v>
      </c>
      <c r="K316" s="90" t="s">
        <v>42</v>
      </c>
      <c r="L316" s="49">
        <f>O316*I316</f>
        <v>921006.72000000009</v>
      </c>
      <c r="M316" s="163">
        <f>I316*P316</f>
        <v>89567.903520000007</v>
      </c>
      <c r="N316" s="163">
        <f t="shared" si="24"/>
        <v>1010574.6235200001</v>
      </c>
      <c r="O316" s="171">
        <v>160</v>
      </c>
      <c r="P316" s="171">
        <v>15.56</v>
      </c>
      <c r="Q316" s="162"/>
      <c r="R316" s="89"/>
      <c r="S316" s="162" t="s">
        <v>37</v>
      </c>
      <c r="T316" s="162" t="s">
        <v>265</v>
      </c>
    </row>
    <row r="317" spans="3:42" ht="37.5" x14ac:dyDescent="0.3">
      <c r="C317" s="155">
        <v>34</v>
      </c>
      <c r="D317" s="90" t="s">
        <v>455</v>
      </c>
      <c r="E317" s="155">
        <v>1981</v>
      </c>
      <c r="F317" s="155"/>
      <c r="G317" s="59" t="s">
        <v>34</v>
      </c>
      <c r="H317" s="56">
        <v>5</v>
      </c>
      <c r="I317" s="160">
        <v>5090.6000000000004</v>
      </c>
      <c r="J317" s="160">
        <v>3230.6</v>
      </c>
      <c r="K317" s="90" t="s">
        <v>42</v>
      </c>
      <c r="L317" s="49">
        <f>I317*O317</f>
        <v>814496</v>
      </c>
      <c r="M317" s="163">
        <f>I317*P317</f>
        <v>79209.736000000004</v>
      </c>
      <c r="N317" s="163">
        <f t="shared" si="24"/>
        <v>893705.73600000003</v>
      </c>
      <c r="O317" s="171">
        <v>160</v>
      </c>
      <c r="P317" s="171">
        <v>15.56</v>
      </c>
      <c r="Q317" s="162"/>
      <c r="R317" s="89"/>
      <c r="S317" s="162" t="s">
        <v>37</v>
      </c>
      <c r="T317" s="162" t="s">
        <v>265</v>
      </c>
    </row>
    <row r="318" spans="3:42" ht="37.5" x14ac:dyDescent="0.3">
      <c r="C318" s="155">
        <v>35</v>
      </c>
      <c r="D318" s="90" t="s">
        <v>456</v>
      </c>
      <c r="E318" s="155">
        <v>1940</v>
      </c>
      <c r="F318" s="155"/>
      <c r="G318" s="155" t="s">
        <v>63</v>
      </c>
      <c r="H318" s="155">
        <v>2</v>
      </c>
      <c r="I318" s="160">
        <f>J318*1.8</f>
        <v>1127.5920000000001</v>
      </c>
      <c r="J318" s="160">
        <v>626.44000000000005</v>
      </c>
      <c r="K318" s="90" t="s">
        <v>42</v>
      </c>
      <c r="L318" s="49">
        <f>O318*I318</f>
        <v>146586.96000000002</v>
      </c>
      <c r="M318" s="163">
        <f>I318*P318</f>
        <v>17883.609120000001</v>
      </c>
      <c r="N318" s="163">
        <f t="shared" si="24"/>
        <v>164470.56912000003</v>
      </c>
      <c r="O318" s="167">
        <v>130</v>
      </c>
      <c r="P318" s="171">
        <v>15.86</v>
      </c>
      <c r="Q318" s="162"/>
      <c r="R318" s="89"/>
      <c r="S318" s="162" t="s">
        <v>37</v>
      </c>
      <c r="T318" s="162" t="s">
        <v>265</v>
      </c>
    </row>
    <row r="319" spans="3:42" s="6" customFormat="1" ht="42" customHeight="1" x14ac:dyDescent="0.3">
      <c r="C319" s="155">
        <v>36</v>
      </c>
      <c r="D319" s="90" t="s">
        <v>457</v>
      </c>
      <c r="E319" s="155">
        <v>1937</v>
      </c>
      <c r="F319" s="155"/>
      <c r="G319" s="155" t="s">
        <v>63</v>
      </c>
      <c r="H319" s="155">
        <v>2</v>
      </c>
      <c r="I319" s="160">
        <v>1052.0999999999999</v>
      </c>
      <c r="J319" s="160">
        <v>576.4</v>
      </c>
      <c r="K319" s="90" t="s">
        <v>42</v>
      </c>
      <c r="L319" s="49">
        <f>I319*O319</f>
        <v>136773</v>
      </c>
      <c r="M319" s="163">
        <f>I319*P319</f>
        <v>16686.305999999997</v>
      </c>
      <c r="N319" s="163">
        <f t="shared" si="24"/>
        <v>153459.30599999998</v>
      </c>
      <c r="O319" s="167">
        <v>130</v>
      </c>
      <c r="P319" s="171">
        <v>15.86</v>
      </c>
      <c r="Q319" s="162"/>
      <c r="R319" s="89"/>
      <c r="S319" s="162" t="s">
        <v>37</v>
      </c>
      <c r="T319" s="162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</row>
    <row r="320" spans="3:42" s="6" customFormat="1" ht="35.25" customHeight="1" x14ac:dyDescent="0.3">
      <c r="C320" s="155">
        <v>37</v>
      </c>
      <c r="D320" s="90" t="s">
        <v>458</v>
      </c>
      <c r="E320" s="155">
        <v>1917</v>
      </c>
      <c r="F320" s="155"/>
      <c r="G320" s="155" t="s">
        <v>63</v>
      </c>
      <c r="H320" s="155">
        <v>1</v>
      </c>
      <c r="I320" s="160">
        <v>534.6</v>
      </c>
      <c r="J320" s="160">
        <v>235</v>
      </c>
      <c r="K320" s="90" t="s">
        <v>42</v>
      </c>
      <c r="L320" s="49">
        <f>I320*O320</f>
        <v>69498</v>
      </c>
      <c r="M320" s="163">
        <f>I320*P320</f>
        <v>8478.7559999999994</v>
      </c>
      <c r="N320" s="163">
        <f t="shared" si="24"/>
        <v>77976.755999999994</v>
      </c>
      <c r="O320" s="167">
        <v>130</v>
      </c>
      <c r="P320" s="171">
        <v>15.86</v>
      </c>
      <c r="Q320" s="162"/>
      <c r="R320" s="89"/>
      <c r="S320" s="162" t="s">
        <v>37</v>
      </c>
      <c r="T320" s="162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3:42" s="6" customFormat="1" ht="33.75" customHeight="1" x14ac:dyDescent="0.3">
      <c r="C321" s="155">
        <v>38</v>
      </c>
      <c r="D321" s="90" t="s">
        <v>459</v>
      </c>
      <c r="E321" s="155">
        <v>1959</v>
      </c>
      <c r="F321" s="155"/>
      <c r="G321" s="155" t="s">
        <v>34</v>
      </c>
      <c r="H321" s="155">
        <v>4</v>
      </c>
      <c r="I321" s="160">
        <v>1923</v>
      </c>
      <c r="J321" s="160">
        <v>1302.7</v>
      </c>
      <c r="K321" s="90" t="s">
        <v>42</v>
      </c>
      <c r="L321" s="49">
        <f>O321*I321</f>
        <v>307680</v>
      </c>
      <c r="M321" s="163">
        <f>P321*I321</f>
        <v>29921.88</v>
      </c>
      <c r="N321" s="163">
        <f t="shared" si="24"/>
        <v>337601.88</v>
      </c>
      <c r="O321" s="171">
        <v>160</v>
      </c>
      <c r="P321" s="171">
        <v>15.56</v>
      </c>
      <c r="Q321" s="162"/>
      <c r="R321" s="89"/>
      <c r="S321" s="162" t="s">
        <v>37</v>
      </c>
      <c r="T321" s="162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3:42" s="6" customFormat="1" ht="37.5" x14ac:dyDescent="0.3">
      <c r="C322" s="155">
        <v>39</v>
      </c>
      <c r="D322" s="90" t="s">
        <v>460</v>
      </c>
      <c r="E322" s="155">
        <v>1937</v>
      </c>
      <c r="F322" s="155"/>
      <c r="G322" s="155" t="s">
        <v>63</v>
      </c>
      <c r="H322" s="155">
        <v>2</v>
      </c>
      <c r="I322" s="160">
        <f>J322*1.8</f>
        <v>901.62</v>
      </c>
      <c r="J322" s="160">
        <v>500.9</v>
      </c>
      <c r="K322" s="90" t="s">
        <v>42</v>
      </c>
      <c r="L322" s="49">
        <f>O322*I322</f>
        <v>117210.6</v>
      </c>
      <c r="M322" s="163">
        <f t="shared" ref="M322:M327" si="31">I322*P322</f>
        <v>14299.6932</v>
      </c>
      <c r="N322" s="163">
        <f t="shared" si="24"/>
        <v>131510.29320000001</v>
      </c>
      <c r="O322" s="171">
        <v>130</v>
      </c>
      <c r="P322" s="171">
        <v>15.86</v>
      </c>
      <c r="Q322" s="162"/>
      <c r="R322" s="89"/>
      <c r="S322" s="162" t="s">
        <v>37</v>
      </c>
      <c r="T322" s="162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3:42" s="6" customFormat="1" ht="37.5" x14ac:dyDescent="0.3">
      <c r="C323" s="155">
        <v>40</v>
      </c>
      <c r="D323" s="90" t="s">
        <v>461</v>
      </c>
      <c r="E323" s="155">
        <v>1956</v>
      </c>
      <c r="F323" s="155"/>
      <c r="G323" s="155" t="s">
        <v>63</v>
      </c>
      <c r="H323" s="155">
        <v>2</v>
      </c>
      <c r="I323" s="160">
        <v>996.7</v>
      </c>
      <c r="J323" s="160">
        <v>620</v>
      </c>
      <c r="K323" s="90" t="s">
        <v>42</v>
      </c>
      <c r="L323" s="49">
        <f>I323*O323</f>
        <v>129571</v>
      </c>
      <c r="M323" s="163">
        <f t="shared" si="31"/>
        <v>15807.662</v>
      </c>
      <c r="N323" s="163">
        <f t="shared" si="24"/>
        <v>145378.66200000001</v>
      </c>
      <c r="O323" s="171">
        <v>130</v>
      </c>
      <c r="P323" s="171">
        <v>15.86</v>
      </c>
      <c r="Q323" s="162"/>
      <c r="R323" s="89"/>
      <c r="S323" s="162" t="s">
        <v>37</v>
      </c>
      <c r="T323" s="162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3:42" s="6" customFormat="1" ht="37.5" x14ac:dyDescent="0.3">
      <c r="C324" s="155">
        <v>41</v>
      </c>
      <c r="D324" s="90" t="s">
        <v>462</v>
      </c>
      <c r="E324" s="155">
        <v>1964</v>
      </c>
      <c r="F324" s="155"/>
      <c r="G324" s="155" t="s">
        <v>63</v>
      </c>
      <c r="H324" s="155">
        <v>2</v>
      </c>
      <c r="I324" s="160">
        <v>456.2</v>
      </c>
      <c r="J324" s="160">
        <v>247.3</v>
      </c>
      <c r="K324" s="90" t="s">
        <v>42</v>
      </c>
      <c r="L324" s="49">
        <f>I324*O324</f>
        <v>59306</v>
      </c>
      <c r="M324" s="163">
        <f t="shared" si="31"/>
        <v>7235.3319999999994</v>
      </c>
      <c r="N324" s="163">
        <f t="shared" si="24"/>
        <v>66541.331999999995</v>
      </c>
      <c r="O324" s="171">
        <v>130</v>
      </c>
      <c r="P324" s="171">
        <v>15.86</v>
      </c>
      <c r="Q324" s="162"/>
      <c r="R324" s="89"/>
      <c r="S324" s="162" t="s">
        <v>37</v>
      </c>
      <c r="T324" s="162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</row>
    <row r="325" spans="3:42" s="6" customFormat="1" ht="37.5" x14ac:dyDescent="0.3">
      <c r="C325" s="155">
        <v>42</v>
      </c>
      <c r="D325" s="90" t="s">
        <v>463</v>
      </c>
      <c r="E325" s="155"/>
      <c r="F325" s="155"/>
      <c r="G325" s="155" t="s">
        <v>63</v>
      </c>
      <c r="H325" s="155">
        <v>2</v>
      </c>
      <c r="I325" s="160">
        <v>912.4</v>
      </c>
      <c r="J325" s="160">
        <v>496.2</v>
      </c>
      <c r="K325" s="90" t="s">
        <v>42</v>
      </c>
      <c r="L325" s="49">
        <f>I325*O325</f>
        <v>118612</v>
      </c>
      <c r="M325" s="163">
        <f t="shared" si="31"/>
        <v>14470.663999999999</v>
      </c>
      <c r="N325" s="163">
        <f t="shared" si="24"/>
        <v>133082.66399999999</v>
      </c>
      <c r="O325" s="171">
        <v>130</v>
      </c>
      <c r="P325" s="171">
        <v>15.86</v>
      </c>
      <c r="Q325" s="162"/>
      <c r="R325" s="89"/>
      <c r="S325" s="162" t="s">
        <v>37</v>
      </c>
      <c r="T325" s="162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</row>
    <row r="326" spans="3:42" s="6" customFormat="1" ht="37.5" x14ac:dyDescent="0.3">
      <c r="C326" s="155">
        <v>43</v>
      </c>
      <c r="D326" s="90" t="s">
        <v>464</v>
      </c>
      <c r="E326" s="155">
        <v>1976</v>
      </c>
      <c r="F326" s="155"/>
      <c r="G326" s="155" t="s">
        <v>63</v>
      </c>
      <c r="H326" s="155">
        <v>2</v>
      </c>
      <c r="I326" s="160">
        <v>1025.4000000000001</v>
      </c>
      <c r="J326" s="160">
        <v>515.4</v>
      </c>
      <c r="K326" s="90" t="s">
        <v>42</v>
      </c>
      <c r="L326" s="49">
        <f>I326*O326</f>
        <v>133302</v>
      </c>
      <c r="M326" s="163">
        <f t="shared" si="31"/>
        <v>16262.844000000001</v>
      </c>
      <c r="N326" s="163">
        <f t="shared" si="24"/>
        <v>149564.84400000001</v>
      </c>
      <c r="O326" s="171">
        <v>130</v>
      </c>
      <c r="P326" s="171">
        <v>15.86</v>
      </c>
      <c r="Q326" s="162"/>
      <c r="R326" s="89"/>
      <c r="S326" s="162" t="s">
        <v>37</v>
      </c>
      <c r="T326" s="162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</row>
    <row r="327" spans="3:42" s="6" customFormat="1" ht="56.25" x14ac:dyDescent="0.3">
      <c r="C327" s="155">
        <v>44</v>
      </c>
      <c r="D327" s="161" t="s">
        <v>465</v>
      </c>
      <c r="E327" s="155">
        <v>1990</v>
      </c>
      <c r="F327" s="155"/>
      <c r="G327" s="155" t="s">
        <v>83</v>
      </c>
      <c r="H327" s="155">
        <v>10</v>
      </c>
      <c r="I327" s="160">
        <v>5841.4</v>
      </c>
      <c r="J327" s="160">
        <v>3909.6</v>
      </c>
      <c r="K327" s="90" t="s">
        <v>452</v>
      </c>
      <c r="L327" s="93">
        <f>O327*I327</f>
        <v>4399800.8940000003</v>
      </c>
      <c r="M327" s="93">
        <f t="shared" si="31"/>
        <v>90541.7</v>
      </c>
      <c r="N327" s="163">
        <f t="shared" si="24"/>
        <v>4490342.5940000005</v>
      </c>
      <c r="O327" s="93">
        <v>753.21</v>
      </c>
      <c r="P327" s="93">
        <v>15.5</v>
      </c>
      <c r="Q327" s="92"/>
      <c r="R327" s="89"/>
      <c r="S327" s="162" t="s">
        <v>37</v>
      </c>
      <c r="T327" s="162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</row>
    <row r="328" spans="3:42" s="6" customFormat="1" ht="37.5" x14ac:dyDescent="0.3">
      <c r="C328" s="155">
        <v>45</v>
      </c>
      <c r="D328" s="90" t="s">
        <v>466</v>
      </c>
      <c r="E328" s="155">
        <v>1971</v>
      </c>
      <c r="F328" s="91"/>
      <c r="G328" s="162" t="s">
        <v>34</v>
      </c>
      <c r="H328" s="155">
        <v>5</v>
      </c>
      <c r="I328" s="160">
        <f>J328*1.8</f>
        <v>6766.92</v>
      </c>
      <c r="J328" s="160">
        <v>3759.4</v>
      </c>
      <c r="K328" s="90" t="s">
        <v>42</v>
      </c>
      <c r="L328" s="49">
        <v>565601.73</v>
      </c>
      <c r="M328" s="163">
        <v>56240.624000000003</v>
      </c>
      <c r="N328" s="163">
        <f t="shared" si="24"/>
        <v>621842.35399999993</v>
      </c>
      <c r="O328" s="171">
        <v>160</v>
      </c>
      <c r="P328" s="171">
        <v>15.56</v>
      </c>
      <c r="Q328" s="162"/>
      <c r="R328" s="89"/>
      <c r="S328" s="162" t="s">
        <v>37</v>
      </c>
      <c r="T328" s="162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</row>
    <row r="329" spans="3:42" s="6" customFormat="1" ht="37.5" x14ac:dyDescent="0.3">
      <c r="C329" s="155">
        <v>46</v>
      </c>
      <c r="D329" s="90" t="s">
        <v>467</v>
      </c>
      <c r="E329" s="155">
        <v>79</v>
      </c>
      <c r="F329" s="91"/>
      <c r="G329" s="162" t="s">
        <v>34</v>
      </c>
      <c r="H329" s="155">
        <v>5</v>
      </c>
      <c r="I329" s="160">
        <f>J329*1.8</f>
        <v>5602.2659999999996</v>
      </c>
      <c r="J329" s="160">
        <v>3112.37</v>
      </c>
      <c r="K329" s="90" t="s">
        <v>42</v>
      </c>
      <c r="L329" s="49">
        <v>464830.31999999995</v>
      </c>
      <c r="M329" s="163">
        <v>46220.416000000005</v>
      </c>
      <c r="N329" s="163">
        <f t="shared" si="24"/>
        <v>511050.73599999998</v>
      </c>
      <c r="O329" s="171">
        <v>160</v>
      </c>
      <c r="P329" s="171">
        <v>15.56</v>
      </c>
      <c r="Q329" s="162"/>
      <c r="R329" s="89"/>
      <c r="S329" s="162" t="s">
        <v>37</v>
      </c>
      <c r="T329" s="162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</row>
    <row r="330" spans="3:42" s="6" customFormat="1" ht="37.5" x14ac:dyDescent="0.3">
      <c r="C330" s="155">
        <v>47</v>
      </c>
      <c r="D330" s="90" t="s">
        <v>468</v>
      </c>
      <c r="E330" s="155" t="s">
        <v>469</v>
      </c>
      <c r="F330" s="16"/>
      <c r="G330" s="162" t="s">
        <v>34</v>
      </c>
      <c r="H330" s="155">
        <v>5</v>
      </c>
      <c r="I330" s="160">
        <f t="shared" ref="I330:I335" si="32">J330*1.8</f>
        <v>12729.366</v>
      </c>
      <c r="J330" s="160">
        <v>7071.87</v>
      </c>
      <c r="K330" s="90" t="s">
        <v>42</v>
      </c>
      <c r="L330" s="49">
        <v>1072904.085</v>
      </c>
      <c r="M330" s="163">
        <v>106684.24800000001</v>
      </c>
      <c r="N330" s="163">
        <f t="shared" si="24"/>
        <v>1179588.3329999999</v>
      </c>
      <c r="O330" s="171">
        <v>160</v>
      </c>
      <c r="P330" s="171">
        <v>15.56</v>
      </c>
      <c r="Q330" s="162"/>
      <c r="R330" s="89"/>
      <c r="S330" s="162" t="s">
        <v>37</v>
      </c>
      <c r="T330" s="162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</row>
    <row r="331" spans="3:42" s="6" customFormat="1" ht="37.5" x14ac:dyDescent="0.3">
      <c r="C331" s="155">
        <v>48</v>
      </c>
      <c r="D331" s="90" t="s">
        <v>470</v>
      </c>
      <c r="E331" s="155">
        <v>78</v>
      </c>
      <c r="F331" s="91"/>
      <c r="G331" s="162" t="s">
        <v>34</v>
      </c>
      <c r="H331" s="155">
        <v>5</v>
      </c>
      <c r="I331" s="160">
        <f t="shared" si="32"/>
        <v>5512.482</v>
      </c>
      <c r="J331" s="160">
        <v>3062.49</v>
      </c>
      <c r="K331" s="90" t="s">
        <v>42</v>
      </c>
      <c r="L331" s="49">
        <v>458541.51</v>
      </c>
      <c r="M331" s="163">
        <v>45595.088000000003</v>
      </c>
      <c r="N331" s="163">
        <f t="shared" si="24"/>
        <v>504136.598</v>
      </c>
      <c r="O331" s="171">
        <v>160</v>
      </c>
      <c r="P331" s="171">
        <v>15.56</v>
      </c>
      <c r="Q331" s="162"/>
      <c r="R331" s="89"/>
      <c r="S331" s="162" t="s">
        <v>37</v>
      </c>
      <c r="T331" s="162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3:42" s="6" customFormat="1" ht="37.5" x14ac:dyDescent="0.3">
      <c r="C332" s="155">
        <v>49</v>
      </c>
      <c r="D332" s="90" t="s">
        <v>471</v>
      </c>
      <c r="E332" s="155">
        <v>80</v>
      </c>
      <c r="F332" s="91"/>
      <c r="G332" s="162" t="s">
        <v>34</v>
      </c>
      <c r="H332" s="155">
        <v>5</v>
      </c>
      <c r="I332" s="160">
        <f t="shared" si="32"/>
        <v>5846.4000000000005</v>
      </c>
      <c r="J332" s="160">
        <v>3248</v>
      </c>
      <c r="K332" s="90" t="s">
        <v>42</v>
      </c>
      <c r="L332" s="49">
        <v>489925.38</v>
      </c>
      <c r="M332" s="163">
        <v>48715.744000000006</v>
      </c>
      <c r="N332" s="163">
        <f t="shared" si="24"/>
        <v>538641.12400000007</v>
      </c>
      <c r="O332" s="171">
        <v>160</v>
      </c>
      <c r="P332" s="171">
        <v>15.56</v>
      </c>
      <c r="Q332" s="162"/>
      <c r="R332" s="89"/>
      <c r="S332" s="162" t="s">
        <v>37</v>
      </c>
      <c r="T332" s="162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</row>
    <row r="333" spans="3:42" s="6" customFormat="1" ht="37.5" x14ac:dyDescent="0.3">
      <c r="C333" s="155">
        <v>50</v>
      </c>
      <c r="D333" s="90" t="s">
        <v>472</v>
      </c>
      <c r="E333" s="155">
        <v>1975</v>
      </c>
      <c r="F333" s="91"/>
      <c r="G333" s="162" t="s">
        <v>34</v>
      </c>
      <c r="H333" s="155">
        <v>5</v>
      </c>
      <c r="I333" s="160">
        <f t="shared" si="32"/>
        <v>7098.12</v>
      </c>
      <c r="J333" s="160">
        <v>3943.4</v>
      </c>
      <c r="K333" s="90" t="s">
        <v>42</v>
      </c>
      <c r="L333" s="49">
        <v>583565.46</v>
      </c>
      <c r="M333" s="163">
        <v>58026.848000000005</v>
      </c>
      <c r="N333" s="163">
        <f t="shared" si="24"/>
        <v>641592.30799999996</v>
      </c>
      <c r="O333" s="171">
        <v>160</v>
      </c>
      <c r="P333" s="171">
        <v>15.56</v>
      </c>
      <c r="Q333" s="162"/>
      <c r="R333" s="89"/>
      <c r="S333" s="162" t="s">
        <v>37</v>
      </c>
      <c r="T333" s="162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</row>
    <row r="334" spans="3:42" s="6" customFormat="1" ht="37.5" x14ac:dyDescent="0.3">
      <c r="C334" s="155">
        <v>51</v>
      </c>
      <c r="D334" s="90" t="s">
        <v>473</v>
      </c>
      <c r="E334" s="155">
        <v>1972</v>
      </c>
      <c r="F334" s="91"/>
      <c r="G334" s="162" t="s">
        <v>34</v>
      </c>
      <c r="H334" s="155">
        <v>5</v>
      </c>
      <c r="I334" s="160">
        <f t="shared" si="32"/>
        <v>6973.7400000000007</v>
      </c>
      <c r="J334" s="160">
        <v>3874.3</v>
      </c>
      <c r="K334" s="90" t="s">
        <v>42</v>
      </c>
      <c r="L334" s="49">
        <v>582888.43499999994</v>
      </c>
      <c r="M334" s="163">
        <v>57959.528000000006</v>
      </c>
      <c r="N334" s="163">
        <f t="shared" si="24"/>
        <v>640847.96299999999</v>
      </c>
      <c r="O334" s="171">
        <v>160</v>
      </c>
      <c r="P334" s="171">
        <v>15.56</v>
      </c>
      <c r="Q334" s="162"/>
      <c r="R334" s="89"/>
      <c r="S334" s="162" t="s">
        <v>37</v>
      </c>
      <c r="T334" s="162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</row>
    <row r="335" spans="3:42" s="9" customFormat="1" ht="37.5" x14ac:dyDescent="0.3">
      <c r="C335" s="155">
        <v>52</v>
      </c>
      <c r="D335" s="90" t="s">
        <v>474</v>
      </c>
      <c r="E335" s="155">
        <v>1973</v>
      </c>
      <c r="F335" s="91"/>
      <c r="G335" s="162" t="s">
        <v>34</v>
      </c>
      <c r="H335" s="155">
        <v>5</v>
      </c>
      <c r="I335" s="160">
        <f t="shared" si="32"/>
        <v>11281.140000000001</v>
      </c>
      <c r="J335" s="160">
        <v>6267.3</v>
      </c>
      <c r="K335" s="90" t="s">
        <v>42</v>
      </c>
      <c r="L335" s="49">
        <v>942915.28499999992</v>
      </c>
      <c r="M335" s="163">
        <v>93758.808000000005</v>
      </c>
      <c r="N335" s="163">
        <f t="shared" si="24"/>
        <v>1036674.0929999999</v>
      </c>
      <c r="O335" s="171">
        <v>160</v>
      </c>
      <c r="P335" s="171">
        <v>15.56</v>
      </c>
      <c r="Q335" s="162"/>
      <c r="R335" s="89"/>
      <c r="S335" s="162" t="s">
        <v>37</v>
      </c>
      <c r="T335" s="162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</row>
    <row r="336" spans="3:42" s="9" customFormat="1" ht="37.5" x14ac:dyDescent="0.3">
      <c r="C336" s="155">
        <v>53</v>
      </c>
      <c r="D336" s="90" t="s">
        <v>475</v>
      </c>
      <c r="E336" s="155">
        <v>1964</v>
      </c>
      <c r="F336" s="155"/>
      <c r="G336" s="59" t="s">
        <v>34</v>
      </c>
      <c r="H336" s="56">
        <v>4</v>
      </c>
      <c r="I336" s="160">
        <v>2183.6999999999998</v>
      </c>
      <c r="J336" s="160">
        <v>1261.9000000000001</v>
      </c>
      <c r="K336" s="90" t="s">
        <v>42</v>
      </c>
      <c r="L336" s="49">
        <f>O336*I336</f>
        <v>349392</v>
      </c>
      <c r="M336" s="163">
        <f t="shared" ref="M336:M344" si="33">I336*P336</f>
        <v>33978.371999999996</v>
      </c>
      <c r="N336" s="163">
        <f t="shared" si="24"/>
        <v>383370.37199999997</v>
      </c>
      <c r="O336" s="171">
        <v>160</v>
      </c>
      <c r="P336" s="171">
        <v>15.56</v>
      </c>
      <c r="Q336" s="162"/>
      <c r="R336" s="89"/>
      <c r="S336" s="162" t="s">
        <v>37</v>
      </c>
      <c r="T336" s="162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3:42" s="9" customFormat="1" ht="37.5" x14ac:dyDescent="0.3">
      <c r="C337" s="155">
        <v>54</v>
      </c>
      <c r="D337" s="90" t="s">
        <v>476</v>
      </c>
      <c r="E337" s="155">
        <v>1980</v>
      </c>
      <c r="F337" s="91"/>
      <c r="G337" s="162" t="s">
        <v>477</v>
      </c>
      <c r="H337" s="155">
        <v>5</v>
      </c>
      <c r="I337" s="160">
        <v>6101.7</v>
      </c>
      <c r="J337" s="160">
        <v>3261.62</v>
      </c>
      <c r="K337" s="90" t="s">
        <v>42</v>
      </c>
      <c r="L337" s="49">
        <f>O337*I337</f>
        <v>976272</v>
      </c>
      <c r="M337" s="163">
        <f t="shared" si="33"/>
        <v>94942.452000000005</v>
      </c>
      <c r="N337" s="163">
        <f t="shared" si="24"/>
        <v>1071214.452</v>
      </c>
      <c r="O337" s="171">
        <v>160</v>
      </c>
      <c r="P337" s="171">
        <v>15.56</v>
      </c>
      <c r="Q337" s="162"/>
      <c r="R337" s="89"/>
      <c r="S337" s="162" t="s">
        <v>37</v>
      </c>
      <c r="T337" s="162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3:42" s="9" customFormat="1" ht="37.5" x14ac:dyDescent="0.3">
      <c r="C338" s="155">
        <v>55</v>
      </c>
      <c r="D338" s="90" t="s">
        <v>478</v>
      </c>
      <c r="E338" s="155">
        <v>1963</v>
      </c>
      <c r="F338" s="155"/>
      <c r="G338" s="59" t="s">
        <v>34</v>
      </c>
      <c r="H338" s="56">
        <v>4</v>
      </c>
      <c r="I338" s="160">
        <v>2171</v>
      </c>
      <c r="J338" s="160">
        <v>806.3</v>
      </c>
      <c r="K338" s="90" t="s">
        <v>42</v>
      </c>
      <c r="L338" s="49">
        <f>O338*I338</f>
        <v>347360</v>
      </c>
      <c r="M338" s="163">
        <f t="shared" si="33"/>
        <v>33780.76</v>
      </c>
      <c r="N338" s="163">
        <f t="shared" si="24"/>
        <v>381140.76</v>
      </c>
      <c r="O338" s="171">
        <v>160</v>
      </c>
      <c r="P338" s="171">
        <v>15.56</v>
      </c>
      <c r="Q338" s="162"/>
      <c r="R338" s="89"/>
      <c r="S338" s="162" t="s">
        <v>37</v>
      </c>
      <c r="T338" s="162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</row>
    <row r="339" spans="3:42" s="9" customFormat="1" ht="37.5" x14ac:dyDescent="0.3">
      <c r="C339" s="155">
        <v>56</v>
      </c>
      <c r="D339" s="90" t="s">
        <v>479</v>
      </c>
      <c r="E339" s="155">
        <v>1978</v>
      </c>
      <c r="F339" s="91"/>
      <c r="G339" s="162" t="s">
        <v>477</v>
      </c>
      <c r="H339" s="155">
        <v>5</v>
      </c>
      <c r="I339" s="160">
        <f>J339*1.8</f>
        <v>6064.6140000000005</v>
      </c>
      <c r="J339" s="160">
        <v>3369.23</v>
      </c>
      <c r="K339" s="90" t="s">
        <v>42</v>
      </c>
      <c r="L339" s="49">
        <f>I339*O339</f>
        <v>970338.24000000011</v>
      </c>
      <c r="M339" s="163">
        <f t="shared" si="33"/>
        <v>94365.393840000004</v>
      </c>
      <c r="N339" s="163">
        <f t="shared" ref="N339:N402" si="34">L339+M339</f>
        <v>1064703.63384</v>
      </c>
      <c r="O339" s="171">
        <v>160</v>
      </c>
      <c r="P339" s="171">
        <v>15.56</v>
      </c>
      <c r="Q339" s="162"/>
      <c r="R339" s="89"/>
      <c r="S339" s="162" t="s">
        <v>37</v>
      </c>
      <c r="T339" s="162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3:42" s="9" customFormat="1" ht="37.5" x14ac:dyDescent="0.3">
      <c r="C340" s="155">
        <v>57</v>
      </c>
      <c r="D340" s="90" t="s">
        <v>480</v>
      </c>
      <c r="E340" s="155">
        <v>1917</v>
      </c>
      <c r="F340" s="92"/>
      <c r="G340" s="160" t="s">
        <v>63</v>
      </c>
      <c r="H340" s="155">
        <v>1</v>
      </c>
      <c r="I340" s="160">
        <v>385.4</v>
      </c>
      <c r="J340" s="160">
        <v>155.5</v>
      </c>
      <c r="K340" s="90" t="s">
        <v>42</v>
      </c>
      <c r="L340" s="160">
        <f>I340*O340</f>
        <v>50102</v>
      </c>
      <c r="M340" s="160">
        <f t="shared" si="33"/>
        <v>6112.4439999999995</v>
      </c>
      <c r="N340" s="163">
        <f t="shared" si="34"/>
        <v>56214.444000000003</v>
      </c>
      <c r="O340" s="93">
        <v>130</v>
      </c>
      <c r="P340" s="93">
        <v>15.86</v>
      </c>
      <c r="Q340" s="92"/>
      <c r="R340" s="89"/>
      <c r="S340" s="162" t="s">
        <v>37</v>
      </c>
      <c r="T340" s="162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</row>
    <row r="341" spans="3:42" s="9" customFormat="1" ht="37.5" x14ac:dyDescent="0.3">
      <c r="C341" s="155">
        <v>58</v>
      </c>
      <c r="D341" s="90" t="s">
        <v>481</v>
      </c>
      <c r="E341" s="155">
        <v>1930</v>
      </c>
      <c r="F341" s="92"/>
      <c r="G341" s="160" t="s">
        <v>63</v>
      </c>
      <c r="H341" s="155">
        <v>2</v>
      </c>
      <c r="I341" s="160">
        <v>1030.5</v>
      </c>
      <c r="J341" s="160">
        <v>586.6</v>
      </c>
      <c r="K341" s="90" t="s">
        <v>42</v>
      </c>
      <c r="L341" s="160">
        <f>I341*O341</f>
        <v>133965</v>
      </c>
      <c r="M341" s="160">
        <f t="shared" si="33"/>
        <v>16343.73</v>
      </c>
      <c r="N341" s="163">
        <f t="shared" si="34"/>
        <v>150308.73000000001</v>
      </c>
      <c r="O341" s="93">
        <v>130</v>
      </c>
      <c r="P341" s="93">
        <v>15.86</v>
      </c>
      <c r="Q341" s="92"/>
      <c r="R341" s="89"/>
      <c r="S341" s="162" t="s">
        <v>37</v>
      </c>
      <c r="T341" s="162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</row>
    <row r="342" spans="3:42" s="9" customFormat="1" ht="37.5" x14ac:dyDescent="0.3">
      <c r="C342" s="155">
        <v>59</v>
      </c>
      <c r="D342" s="90" t="s">
        <v>482</v>
      </c>
      <c r="E342" s="155">
        <v>1959</v>
      </c>
      <c r="F342" s="92"/>
      <c r="G342" s="160" t="s">
        <v>63</v>
      </c>
      <c r="H342" s="155">
        <v>2</v>
      </c>
      <c r="I342" s="160">
        <v>933.07</v>
      </c>
      <c r="J342" s="160">
        <v>500.47</v>
      </c>
      <c r="K342" s="90" t="s">
        <v>42</v>
      </c>
      <c r="L342" s="160">
        <f>O342*I342</f>
        <v>121299.1</v>
      </c>
      <c r="M342" s="160">
        <f t="shared" si="33"/>
        <v>14798.4902</v>
      </c>
      <c r="N342" s="163">
        <f t="shared" si="34"/>
        <v>136097.59020000001</v>
      </c>
      <c r="O342" s="93">
        <v>130</v>
      </c>
      <c r="P342" s="93">
        <v>15.86</v>
      </c>
      <c r="Q342" s="92"/>
      <c r="R342" s="89"/>
      <c r="S342" s="162" t="s">
        <v>37</v>
      </c>
      <c r="T342" s="162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</row>
    <row r="343" spans="3:42" s="9" customFormat="1" ht="37.5" x14ac:dyDescent="0.3">
      <c r="C343" s="155">
        <v>60</v>
      </c>
      <c r="D343" s="90" t="s">
        <v>483</v>
      </c>
      <c r="E343" s="155">
        <v>1951</v>
      </c>
      <c r="F343" s="92"/>
      <c r="G343" s="160" t="s">
        <v>34</v>
      </c>
      <c r="H343" s="155">
        <v>3</v>
      </c>
      <c r="I343" s="160">
        <v>1315</v>
      </c>
      <c r="J343" s="160">
        <v>763.9</v>
      </c>
      <c r="K343" s="90" t="s">
        <v>42</v>
      </c>
      <c r="L343" s="160">
        <f>I343*O343</f>
        <v>210400</v>
      </c>
      <c r="M343" s="160">
        <f t="shared" si="33"/>
        <v>20461.400000000001</v>
      </c>
      <c r="N343" s="163">
        <f t="shared" si="34"/>
        <v>230861.4</v>
      </c>
      <c r="O343" s="171">
        <v>160</v>
      </c>
      <c r="P343" s="171">
        <v>15.56</v>
      </c>
      <c r="Q343" s="92"/>
      <c r="R343" s="89"/>
      <c r="S343" s="162" t="s">
        <v>37</v>
      </c>
      <c r="T343" s="162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</row>
    <row r="344" spans="3:42" s="9" customFormat="1" ht="37.5" x14ac:dyDescent="0.3">
      <c r="C344" s="155">
        <v>61</v>
      </c>
      <c r="D344" s="90" t="s">
        <v>484</v>
      </c>
      <c r="E344" s="155"/>
      <c r="F344" s="92"/>
      <c r="G344" s="160" t="s">
        <v>63</v>
      </c>
      <c r="H344" s="155">
        <v>2</v>
      </c>
      <c r="I344" s="160">
        <f>J344*1.8</f>
        <v>692.28000000000009</v>
      </c>
      <c r="J344" s="160">
        <v>384.6</v>
      </c>
      <c r="K344" s="90" t="s">
        <v>42</v>
      </c>
      <c r="L344" s="160">
        <f>O344*I344</f>
        <v>89996.400000000009</v>
      </c>
      <c r="M344" s="160">
        <f t="shared" si="33"/>
        <v>10979.560800000001</v>
      </c>
      <c r="N344" s="163">
        <f t="shared" si="34"/>
        <v>100975.96080000002</v>
      </c>
      <c r="O344" s="93">
        <v>130</v>
      </c>
      <c r="P344" s="93">
        <v>15.86</v>
      </c>
      <c r="Q344" s="92"/>
      <c r="R344" s="89"/>
      <c r="S344" s="162" t="s">
        <v>37</v>
      </c>
      <c r="T344" s="162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3:42" s="9" customFormat="1" ht="37.5" x14ac:dyDescent="0.3">
      <c r="C345" s="155">
        <v>62</v>
      </c>
      <c r="D345" s="90" t="s">
        <v>485</v>
      </c>
      <c r="E345" s="155">
        <v>1958</v>
      </c>
      <c r="F345" s="92"/>
      <c r="G345" s="160" t="s">
        <v>34</v>
      </c>
      <c r="H345" s="155">
        <v>3</v>
      </c>
      <c r="I345" s="160">
        <v>1381.6</v>
      </c>
      <c r="J345" s="160">
        <v>680.3</v>
      </c>
      <c r="K345" s="90" t="s">
        <v>42</v>
      </c>
      <c r="L345" s="160">
        <f>I345*O345</f>
        <v>221056</v>
      </c>
      <c r="M345" s="160">
        <f>I345*P345</f>
        <v>21497.696</v>
      </c>
      <c r="N345" s="163">
        <f t="shared" si="34"/>
        <v>242553.696</v>
      </c>
      <c r="O345" s="171">
        <v>160</v>
      </c>
      <c r="P345" s="171">
        <v>15.56</v>
      </c>
      <c r="Q345" s="92"/>
      <c r="R345" s="89"/>
      <c r="S345" s="162" t="s">
        <v>37</v>
      </c>
      <c r="T345" s="162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</row>
    <row r="346" spans="3:42" s="9" customFormat="1" ht="37.5" x14ac:dyDescent="0.3">
      <c r="C346" s="155">
        <v>63</v>
      </c>
      <c r="D346" s="90" t="s">
        <v>486</v>
      </c>
      <c r="E346" s="155">
        <v>1952</v>
      </c>
      <c r="F346" s="92"/>
      <c r="G346" s="160" t="s">
        <v>34</v>
      </c>
      <c r="H346" s="155">
        <v>3</v>
      </c>
      <c r="I346" s="160">
        <v>3692.7</v>
      </c>
      <c r="J346" s="160">
        <v>1615.5</v>
      </c>
      <c r="K346" s="90" t="s">
        <v>42</v>
      </c>
      <c r="L346" s="160">
        <f>O346*I346</f>
        <v>590832</v>
      </c>
      <c r="M346" s="160">
        <f>P346*I346</f>
        <v>57458.411999999997</v>
      </c>
      <c r="N346" s="163">
        <f t="shared" si="34"/>
        <v>648290.41200000001</v>
      </c>
      <c r="O346" s="171">
        <v>160</v>
      </c>
      <c r="P346" s="171">
        <v>15.56</v>
      </c>
      <c r="Q346" s="92"/>
      <c r="R346" s="89"/>
      <c r="S346" s="162" t="s">
        <v>37</v>
      </c>
      <c r="T346" s="162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</row>
    <row r="347" spans="3:42" s="9" customFormat="1" ht="37.5" x14ac:dyDescent="0.3">
      <c r="C347" s="155">
        <v>64</v>
      </c>
      <c r="D347" s="90" t="s">
        <v>487</v>
      </c>
      <c r="E347" s="155">
        <v>1956</v>
      </c>
      <c r="F347" s="92"/>
      <c r="G347" s="160" t="s">
        <v>34</v>
      </c>
      <c r="H347" s="155">
        <v>3</v>
      </c>
      <c r="I347" s="160">
        <f>J347*1.8</f>
        <v>3513.5280000000002</v>
      </c>
      <c r="J347" s="160">
        <v>1951.96</v>
      </c>
      <c r="K347" s="90" t="s">
        <v>42</v>
      </c>
      <c r="L347" s="160">
        <f>O347*I347</f>
        <v>562164.47999999998</v>
      </c>
      <c r="M347" s="160">
        <f>P347*I347</f>
        <v>54670.495680000007</v>
      </c>
      <c r="N347" s="163">
        <f t="shared" si="34"/>
        <v>616834.97568000003</v>
      </c>
      <c r="O347" s="171">
        <v>160</v>
      </c>
      <c r="P347" s="171">
        <v>15.56</v>
      </c>
      <c r="Q347" s="92"/>
      <c r="R347" s="89"/>
      <c r="S347" s="162" t="s">
        <v>37</v>
      </c>
      <c r="T347" s="162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3:42" s="9" customFormat="1" ht="37.5" x14ac:dyDescent="0.3">
      <c r="C348" s="155">
        <v>65</v>
      </c>
      <c r="D348" s="90" t="s">
        <v>488</v>
      </c>
      <c r="E348" s="155">
        <v>1956</v>
      </c>
      <c r="F348" s="92"/>
      <c r="G348" s="160" t="s">
        <v>34</v>
      </c>
      <c r="H348" s="155">
        <v>3</v>
      </c>
      <c r="I348" s="160">
        <v>3957.7</v>
      </c>
      <c r="J348" s="160">
        <v>1620.8</v>
      </c>
      <c r="K348" s="90" t="s">
        <v>42</v>
      </c>
      <c r="L348" s="160">
        <f>O348*I348</f>
        <v>633232</v>
      </c>
      <c r="M348" s="160">
        <f>P348*I348</f>
        <v>61581.811999999998</v>
      </c>
      <c r="N348" s="163">
        <f t="shared" si="34"/>
        <v>694813.81200000003</v>
      </c>
      <c r="O348" s="171">
        <v>160</v>
      </c>
      <c r="P348" s="171">
        <v>15.56</v>
      </c>
      <c r="Q348" s="92"/>
      <c r="R348" s="89"/>
      <c r="S348" s="162" t="s">
        <v>37</v>
      </c>
      <c r="T348" s="162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3:42" s="9" customFormat="1" ht="37.5" x14ac:dyDescent="0.3">
      <c r="C349" s="155">
        <v>66</v>
      </c>
      <c r="D349" s="90" t="s">
        <v>489</v>
      </c>
      <c r="E349" s="155">
        <v>1961</v>
      </c>
      <c r="F349" s="92"/>
      <c r="G349" s="160" t="s">
        <v>34</v>
      </c>
      <c r="H349" s="155">
        <v>2</v>
      </c>
      <c r="I349" s="160">
        <v>953.2</v>
      </c>
      <c r="J349" s="160">
        <v>510.1</v>
      </c>
      <c r="K349" s="90" t="s">
        <v>42</v>
      </c>
      <c r="L349" s="160">
        <f>O349*I349</f>
        <v>166810</v>
      </c>
      <c r="M349" s="160">
        <f>I349*P349</f>
        <v>15127.284</v>
      </c>
      <c r="N349" s="163">
        <f t="shared" si="34"/>
        <v>181937.28399999999</v>
      </c>
      <c r="O349" s="93">
        <v>175</v>
      </c>
      <c r="P349" s="93">
        <v>15.87</v>
      </c>
      <c r="Q349" s="92"/>
      <c r="R349" s="89"/>
      <c r="S349" s="162" t="s">
        <v>37</v>
      </c>
      <c r="T349" s="162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</row>
    <row r="350" spans="3:42" s="9" customFormat="1" ht="37.5" x14ac:dyDescent="0.3">
      <c r="C350" s="155">
        <v>67</v>
      </c>
      <c r="D350" s="90" t="s">
        <v>490</v>
      </c>
      <c r="E350" s="155">
        <v>1951</v>
      </c>
      <c r="F350" s="92"/>
      <c r="G350" s="160" t="s">
        <v>63</v>
      </c>
      <c r="H350" s="155">
        <v>1</v>
      </c>
      <c r="I350" s="160">
        <v>571.1</v>
      </c>
      <c r="J350" s="160">
        <v>227.2</v>
      </c>
      <c r="K350" s="90" t="s">
        <v>42</v>
      </c>
      <c r="L350" s="160">
        <f>I350*O350</f>
        <v>74243</v>
      </c>
      <c r="M350" s="160">
        <f>I350*P350</f>
        <v>9057.6460000000006</v>
      </c>
      <c r="N350" s="163">
        <f t="shared" si="34"/>
        <v>83300.646000000008</v>
      </c>
      <c r="O350" s="93">
        <v>130</v>
      </c>
      <c r="P350" s="93">
        <v>15.86</v>
      </c>
      <c r="Q350" s="92"/>
      <c r="R350" s="89"/>
      <c r="S350" s="162" t="s">
        <v>37</v>
      </c>
      <c r="T350" s="162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</row>
    <row r="351" spans="3:42" s="9" customFormat="1" ht="37.5" x14ac:dyDescent="0.3">
      <c r="C351" s="155">
        <v>68</v>
      </c>
      <c r="D351" s="90" t="s">
        <v>491</v>
      </c>
      <c r="E351" s="155"/>
      <c r="F351" s="92"/>
      <c r="G351" s="160" t="s">
        <v>63</v>
      </c>
      <c r="H351" s="155">
        <v>2</v>
      </c>
      <c r="I351" s="160">
        <f>J351*1.8</f>
        <v>494.96400000000006</v>
      </c>
      <c r="J351" s="160">
        <v>274.98</v>
      </c>
      <c r="K351" s="90" t="s">
        <v>42</v>
      </c>
      <c r="L351" s="160">
        <f>O351*I351</f>
        <v>64345.320000000007</v>
      </c>
      <c r="M351" s="160">
        <f>I351*P351</f>
        <v>7850.1290400000007</v>
      </c>
      <c r="N351" s="163">
        <f t="shared" si="34"/>
        <v>72195.449040000007</v>
      </c>
      <c r="O351" s="93">
        <v>130</v>
      </c>
      <c r="P351" s="93">
        <v>15.86</v>
      </c>
      <c r="Q351" s="92"/>
      <c r="R351" s="89"/>
      <c r="S351" s="162" t="s">
        <v>37</v>
      </c>
      <c r="T351" s="162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3:42" s="9" customFormat="1" ht="37.5" x14ac:dyDescent="0.3">
      <c r="C352" s="155">
        <v>69</v>
      </c>
      <c r="D352" s="90" t="s">
        <v>222</v>
      </c>
      <c r="E352" s="155">
        <v>1960</v>
      </c>
      <c r="F352" s="92"/>
      <c r="G352" s="160" t="s">
        <v>34</v>
      </c>
      <c r="H352" s="155">
        <v>4</v>
      </c>
      <c r="I352" s="160">
        <v>2236.9</v>
      </c>
      <c r="J352" s="160">
        <v>1501.6</v>
      </c>
      <c r="K352" s="90" t="s">
        <v>42</v>
      </c>
      <c r="L352" s="160">
        <f>O352*I352</f>
        <v>425011</v>
      </c>
      <c r="M352" s="160">
        <f>I352*P352</f>
        <v>35857.507000000005</v>
      </c>
      <c r="N352" s="163">
        <f t="shared" si="34"/>
        <v>460868.50699999998</v>
      </c>
      <c r="O352" s="171">
        <v>190</v>
      </c>
      <c r="P352" s="171">
        <v>16.03</v>
      </c>
      <c r="Q352" s="92"/>
      <c r="R352" s="89"/>
      <c r="S352" s="162" t="s">
        <v>37</v>
      </c>
      <c r="T352" s="162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</row>
    <row r="353" spans="3:42" s="9" customFormat="1" ht="37.5" x14ac:dyDescent="0.3">
      <c r="C353" s="155">
        <v>70</v>
      </c>
      <c r="D353" s="90" t="s">
        <v>492</v>
      </c>
      <c r="E353" s="155">
        <v>1933</v>
      </c>
      <c r="F353" s="92"/>
      <c r="G353" s="160" t="s">
        <v>63</v>
      </c>
      <c r="H353" s="155">
        <v>2</v>
      </c>
      <c r="I353" s="160">
        <v>858.73</v>
      </c>
      <c r="J353" s="160">
        <v>437.23</v>
      </c>
      <c r="K353" s="90" t="s">
        <v>42</v>
      </c>
      <c r="L353" s="160">
        <f>O353*I353</f>
        <v>137396.79999999999</v>
      </c>
      <c r="M353" s="160">
        <f>P353*I353</f>
        <v>13361.838800000001</v>
      </c>
      <c r="N353" s="163">
        <f t="shared" si="34"/>
        <v>150758.63879999999</v>
      </c>
      <c r="O353" s="171">
        <v>160</v>
      </c>
      <c r="P353" s="171">
        <v>15.56</v>
      </c>
      <c r="Q353" s="92"/>
      <c r="R353" s="89"/>
      <c r="S353" s="162" t="s">
        <v>37</v>
      </c>
      <c r="T353" s="162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3:42" s="9" customFormat="1" ht="37.5" x14ac:dyDescent="0.3">
      <c r="C354" s="155">
        <v>71</v>
      </c>
      <c r="D354" s="161" t="s">
        <v>493</v>
      </c>
      <c r="E354" s="155">
        <v>1954</v>
      </c>
      <c r="F354" s="155"/>
      <c r="G354" s="155" t="s">
        <v>494</v>
      </c>
      <c r="H354" s="155">
        <v>2</v>
      </c>
      <c r="I354" s="160">
        <v>928.5</v>
      </c>
      <c r="J354" s="160">
        <v>515.70000000000005</v>
      </c>
      <c r="K354" s="161" t="s">
        <v>42</v>
      </c>
      <c r="L354" s="50">
        <f>O354*I354</f>
        <v>120705</v>
      </c>
      <c r="M354" s="163">
        <f>P354*I354</f>
        <v>14726.01</v>
      </c>
      <c r="N354" s="163">
        <f t="shared" si="34"/>
        <v>135431.01</v>
      </c>
      <c r="O354" s="93">
        <v>130</v>
      </c>
      <c r="P354" s="93">
        <v>15.86</v>
      </c>
      <c r="Q354" s="162"/>
      <c r="R354" s="89"/>
      <c r="S354" s="162" t="s">
        <v>37</v>
      </c>
      <c r="T354" s="162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3:42" s="9" customFormat="1" ht="37.5" x14ac:dyDescent="0.3">
      <c r="C355" s="155">
        <v>72</v>
      </c>
      <c r="D355" s="161" t="s">
        <v>495</v>
      </c>
      <c r="E355" s="155">
        <v>1953</v>
      </c>
      <c r="F355" s="155"/>
      <c r="G355" s="155" t="s">
        <v>34</v>
      </c>
      <c r="H355" s="155">
        <v>2</v>
      </c>
      <c r="I355" s="160">
        <v>925.4</v>
      </c>
      <c r="J355" s="160">
        <v>505.5</v>
      </c>
      <c r="K355" s="161" t="s">
        <v>42</v>
      </c>
      <c r="L355" s="50">
        <f>I355*O355</f>
        <v>120302</v>
      </c>
      <c r="M355" s="163">
        <f>I355*P355</f>
        <v>14676.843999999999</v>
      </c>
      <c r="N355" s="163">
        <f t="shared" si="34"/>
        <v>134978.84400000001</v>
      </c>
      <c r="O355" s="93">
        <v>130</v>
      </c>
      <c r="P355" s="93">
        <v>15.86</v>
      </c>
      <c r="Q355" s="162"/>
      <c r="R355" s="89"/>
      <c r="S355" s="162" t="s">
        <v>37</v>
      </c>
      <c r="T355" s="162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</row>
    <row r="356" spans="3:42" s="9" customFormat="1" ht="36" customHeight="1" x14ac:dyDescent="0.3">
      <c r="C356" s="155">
        <v>73</v>
      </c>
      <c r="D356" s="161" t="s">
        <v>496</v>
      </c>
      <c r="E356" s="155">
        <v>1953</v>
      </c>
      <c r="F356" s="155"/>
      <c r="G356" s="155" t="s">
        <v>494</v>
      </c>
      <c r="H356" s="155">
        <v>2</v>
      </c>
      <c r="I356" s="160">
        <f>J356*1.8</f>
        <v>907.29000000000008</v>
      </c>
      <c r="J356" s="160">
        <v>504.05</v>
      </c>
      <c r="K356" s="161" t="s">
        <v>42</v>
      </c>
      <c r="L356" s="50">
        <f>I356*O356</f>
        <v>117947.70000000001</v>
      </c>
      <c r="M356" s="163">
        <f>I356*P356</f>
        <v>14389.619400000001</v>
      </c>
      <c r="N356" s="163">
        <f t="shared" si="34"/>
        <v>132337.31940000001</v>
      </c>
      <c r="O356" s="93">
        <v>130</v>
      </c>
      <c r="P356" s="93">
        <v>15.86</v>
      </c>
      <c r="Q356" s="162"/>
      <c r="R356" s="89"/>
      <c r="S356" s="162" t="s">
        <v>37</v>
      </c>
      <c r="T356" s="162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3:42" s="9" customFormat="1" ht="56.25" customHeight="1" x14ac:dyDescent="0.3">
      <c r="C357" s="155">
        <v>74</v>
      </c>
      <c r="D357" s="161" t="s">
        <v>497</v>
      </c>
      <c r="E357" s="155">
        <v>1973</v>
      </c>
      <c r="F357" s="155"/>
      <c r="G357" s="155" t="s">
        <v>494</v>
      </c>
      <c r="H357" s="155">
        <v>5</v>
      </c>
      <c r="I357" s="160">
        <f>J357*1.8</f>
        <v>13168.17</v>
      </c>
      <c r="J357" s="160">
        <v>7315.65</v>
      </c>
      <c r="K357" s="161" t="s">
        <v>42</v>
      </c>
      <c r="L357" s="50">
        <f>I357*O357</f>
        <v>2106907.2000000002</v>
      </c>
      <c r="M357" s="163">
        <f>I357*P357</f>
        <v>204896.72520000002</v>
      </c>
      <c r="N357" s="163">
        <f t="shared" si="34"/>
        <v>2311803.9252000004</v>
      </c>
      <c r="O357" s="171">
        <v>160</v>
      </c>
      <c r="P357" s="171">
        <v>15.56</v>
      </c>
      <c r="Q357" s="162"/>
      <c r="R357" s="89"/>
      <c r="S357" s="162" t="s">
        <v>37</v>
      </c>
      <c r="T357" s="162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</row>
    <row r="358" spans="3:42" s="9" customFormat="1" ht="31.5" customHeight="1" x14ac:dyDescent="0.3">
      <c r="C358" s="155"/>
      <c r="D358" s="161"/>
      <c r="E358" s="155"/>
      <c r="F358" s="155"/>
      <c r="G358" s="155"/>
      <c r="H358" s="155"/>
      <c r="I358" s="160"/>
      <c r="J358" s="160"/>
      <c r="K358" s="161" t="s">
        <v>229</v>
      </c>
      <c r="L358" s="50">
        <f>I357*O358</f>
        <v>14250593.574000001</v>
      </c>
      <c r="M358" s="163">
        <f>I357*P358</f>
        <v>304974.81719999999</v>
      </c>
      <c r="N358" s="163">
        <f t="shared" si="34"/>
        <v>14555568.3912</v>
      </c>
      <c r="O358" s="171">
        <v>1082.2</v>
      </c>
      <c r="P358" s="171">
        <v>23.16</v>
      </c>
      <c r="Q358" s="162"/>
      <c r="R358" s="89"/>
      <c r="S358" s="162" t="s">
        <v>37</v>
      </c>
      <c r="T358" s="162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</row>
    <row r="359" spans="3:42" s="9" customFormat="1" ht="37.5" x14ac:dyDescent="0.3">
      <c r="C359" s="155">
        <v>75</v>
      </c>
      <c r="D359" s="161" t="s">
        <v>498</v>
      </c>
      <c r="E359" s="155">
        <v>1941</v>
      </c>
      <c r="F359" s="155"/>
      <c r="G359" s="155" t="s">
        <v>34</v>
      </c>
      <c r="H359" s="155">
        <v>4</v>
      </c>
      <c r="I359" s="160">
        <v>3803.9</v>
      </c>
      <c r="J359" s="160">
        <v>1706.8</v>
      </c>
      <c r="K359" s="161" t="s">
        <v>42</v>
      </c>
      <c r="L359" s="50">
        <f t="shared" ref="L359:L366" si="35">O359*I359</f>
        <v>608624</v>
      </c>
      <c r="M359" s="163">
        <f>P359*I359</f>
        <v>59188.684000000001</v>
      </c>
      <c r="N359" s="163">
        <f t="shared" si="34"/>
        <v>667812.68400000001</v>
      </c>
      <c r="O359" s="171">
        <v>160</v>
      </c>
      <c r="P359" s="171">
        <v>15.56</v>
      </c>
      <c r="Q359" s="162"/>
      <c r="R359" s="89"/>
      <c r="S359" s="162" t="s">
        <v>37</v>
      </c>
      <c r="T359" s="162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3:42" s="9" customFormat="1" ht="37.5" x14ac:dyDescent="0.3">
      <c r="C360" s="92">
        <v>76</v>
      </c>
      <c r="D360" s="90" t="s">
        <v>499</v>
      </c>
      <c r="E360" s="155">
        <v>1982</v>
      </c>
      <c r="F360" s="92"/>
      <c r="G360" s="160" t="s">
        <v>34</v>
      </c>
      <c r="H360" s="155">
        <v>5</v>
      </c>
      <c r="I360" s="160">
        <f>J360*1.8</f>
        <v>5912.1</v>
      </c>
      <c r="J360" s="160">
        <v>3284.5</v>
      </c>
      <c r="K360" s="90" t="s">
        <v>42</v>
      </c>
      <c r="L360" s="160">
        <f t="shared" si="35"/>
        <v>945936</v>
      </c>
      <c r="M360" s="160">
        <f t="shared" ref="M360:M363" si="36">I360*P360</f>
        <v>91992.276000000013</v>
      </c>
      <c r="N360" s="163">
        <f t="shared" si="34"/>
        <v>1037928.2760000001</v>
      </c>
      <c r="O360" s="171">
        <v>160</v>
      </c>
      <c r="P360" s="171">
        <v>15.56</v>
      </c>
      <c r="Q360" s="92"/>
      <c r="R360" s="89"/>
      <c r="S360" s="162" t="s">
        <v>37</v>
      </c>
      <c r="T360" s="162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3:42" s="9" customFormat="1" ht="37.5" x14ac:dyDescent="0.3">
      <c r="C361" s="155">
        <v>77</v>
      </c>
      <c r="D361" s="90" t="s">
        <v>500</v>
      </c>
      <c r="E361" s="155">
        <v>1973</v>
      </c>
      <c r="F361" s="92"/>
      <c r="G361" s="160" t="s">
        <v>63</v>
      </c>
      <c r="H361" s="155">
        <v>2</v>
      </c>
      <c r="I361" s="160">
        <f>J361*1.8</f>
        <v>947.88000000000011</v>
      </c>
      <c r="J361" s="160">
        <v>526.6</v>
      </c>
      <c r="K361" s="90" t="s">
        <v>42</v>
      </c>
      <c r="L361" s="160">
        <f t="shared" si="35"/>
        <v>123224.40000000001</v>
      </c>
      <c r="M361" s="160">
        <f t="shared" si="36"/>
        <v>15033.376800000002</v>
      </c>
      <c r="N361" s="163">
        <f t="shared" si="34"/>
        <v>138257.77680000002</v>
      </c>
      <c r="O361" s="93">
        <v>130</v>
      </c>
      <c r="P361" s="93">
        <v>15.86</v>
      </c>
      <c r="Q361" s="92"/>
      <c r="R361" s="89"/>
      <c r="S361" s="162" t="s">
        <v>37</v>
      </c>
      <c r="T361" s="162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3:42" s="9" customFormat="1" ht="37.5" x14ac:dyDescent="0.3">
      <c r="C362" s="155">
        <v>78</v>
      </c>
      <c r="D362" s="90" t="s">
        <v>501</v>
      </c>
      <c r="E362" s="155">
        <v>1972</v>
      </c>
      <c r="F362" s="92"/>
      <c r="G362" s="160" t="s">
        <v>63</v>
      </c>
      <c r="H362" s="155">
        <v>2</v>
      </c>
      <c r="I362" s="160">
        <v>912.3</v>
      </c>
      <c r="J362" s="160">
        <v>515.29999999999995</v>
      </c>
      <c r="K362" s="90" t="s">
        <v>42</v>
      </c>
      <c r="L362" s="160">
        <f t="shared" si="35"/>
        <v>160272.864</v>
      </c>
      <c r="M362" s="160">
        <f t="shared" si="36"/>
        <v>14058.543</v>
      </c>
      <c r="N362" s="163">
        <f t="shared" si="34"/>
        <v>174331.40700000001</v>
      </c>
      <c r="O362" s="93">
        <v>175.68</v>
      </c>
      <c r="P362" s="93">
        <v>15.41</v>
      </c>
      <c r="Q362" s="92"/>
      <c r="R362" s="89"/>
      <c r="S362" s="162" t="s">
        <v>37</v>
      </c>
      <c r="T362" s="162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3:42" s="9" customFormat="1" ht="31.5" customHeight="1" x14ac:dyDescent="0.3">
      <c r="C363" s="92">
        <v>79</v>
      </c>
      <c r="D363" s="90" t="s">
        <v>502</v>
      </c>
      <c r="E363" s="155">
        <v>1964</v>
      </c>
      <c r="F363" s="92"/>
      <c r="G363" s="160" t="s">
        <v>63</v>
      </c>
      <c r="H363" s="155">
        <v>2</v>
      </c>
      <c r="I363" s="160">
        <v>902.7</v>
      </c>
      <c r="J363" s="160">
        <v>502.7</v>
      </c>
      <c r="K363" s="90" t="s">
        <v>104</v>
      </c>
      <c r="L363" s="160">
        <f t="shared" si="35"/>
        <v>259002.68400000004</v>
      </c>
      <c r="M363" s="160">
        <f t="shared" si="36"/>
        <v>5542.5780000000004</v>
      </c>
      <c r="N363" s="163">
        <f t="shared" si="34"/>
        <v>264545.26200000005</v>
      </c>
      <c r="O363" s="93">
        <v>286.92</v>
      </c>
      <c r="P363" s="93">
        <v>6.14</v>
      </c>
      <c r="Q363" s="92"/>
      <c r="R363" s="89"/>
      <c r="S363" s="162" t="s">
        <v>37</v>
      </c>
      <c r="T363" s="162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3:42" s="9" customFormat="1" ht="30" customHeight="1" x14ac:dyDescent="0.3">
      <c r="C364" s="155">
        <v>80</v>
      </c>
      <c r="D364" s="161" t="s">
        <v>503</v>
      </c>
      <c r="E364" s="162" t="s">
        <v>504</v>
      </c>
      <c r="F364" s="92"/>
      <c r="G364" s="162" t="s">
        <v>63</v>
      </c>
      <c r="H364" s="162" t="s">
        <v>505</v>
      </c>
      <c r="I364" s="163">
        <f>J364*1.8</f>
        <v>930.96000000000015</v>
      </c>
      <c r="J364" s="163">
        <v>517.20000000000005</v>
      </c>
      <c r="K364" s="90" t="s">
        <v>104</v>
      </c>
      <c r="L364" s="160">
        <f t="shared" si="35"/>
        <v>260119.53360000005</v>
      </c>
      <c r="M364" s="160">
        <f>P364*I364</f>
        <v>5818.5000000000009</v>
      </c>
      <c r="N364" s="163">
        <f t="shared" si="34"/>
        <v>265938.03360000008</v>
      </c>
      <c r="O364" s="93">
        <v>279.41000000000003</v>
      </c>
      <c r="P364" s="93">
        <v>6.25</v>
      </c>
      <c r="Q364" s="92"/>
      <c r="R364" s="89"/>
      <c r="S364" s="162" t="s">
        <v>37</v>
      </c>
      <c r="T364" s="162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</row>
    <row r="365" spans="3:42" s="9" customFormat="1" ht="33.75" customHeight="1" x14ac:dyDescent="0.3">
      <c r="C365" s="155">
        <v>81</v>
      </c>
      <c r="D365" s="161" t="s">
        <v>506</v>
      </c>
      <c r="E365" s="162" t="s">
        <v>504</v>
      </c>
      <c r="F365" s="92"/>
      <c r="G365" s="162" t="s">
        <v>63</v>
      </c>
      <c r="H365" s="162" t="s">
        <v>505</v>
      </c>
      <c r="I365" s="163">
        <f>J365*1.8</f>
        <v>920.88000000000011</v>
      </c>
      <c r="J365" s="93">
        <v>511.6</v>
      </c>
      <c r="K365" s="90" t="s">
        <v>104</v>
      </c>
      <c r="L365" s="160">
        <f t="shared" si="35"/>
        <v>257303.08080000005</v>
      </c>
      <c r="M365" s="160">
        <f>I365*P365</f>
        <v>5755.5000000000009</v>
      </c>
      <c r="N365" s="163">
        <f t="shared" si="34"/>
        <v>263058.58080000005</v>
      </c>
      <c r="O365" s="93">
        <v>279.41000000000003</v>
      </c>
      <c r="P365" s="93">
        <v>6.25</v>
      </c>
      <c r="Q365" s="92"/>
      <c r="R365" s="89"/>
      <c r="S365" s="162" t="s">
        <v>37</v>
      </c>
      <c r="T365" s="162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3:42" s="9" customFormat="1" ht="27" customHeight="1" x14ac:dyDescent="0.3">
      <c r="C366" s="92">
        <v>82</v>
      </c>
      <c r="D366" s="161" t="s">
        <v>507</v>
      </c>
      <c r="E366" s="155">
        <v>1968</v>
      </c>
      <c r="F366" s="92"/>
      <c r="G366" s="155" t="s">
        <v>63</v>
      </c>
      <c r="H366" s="155">
        <v>2</v>
      </c>
      <c r="I366" s="160">
        <v>851.8</v>
      </c>
      <c r="J366" s="160">
        <v>330.5</v>
      </c>
      <c r="K366" s="161" t="s">
        <v>104</v>
      </c>
      <c r="L366" s="94">
        <f t="shared" si="35"/>
        <v>238001.43799999999</v>
      </c>
      <c r="M366" s="163">
        <f>P366*I366</f>
        <v>5323.75</v>
      </c>
      <c r="N366" s="163">
        <f t="shared" si="34"/>
        <v>243325.18799999999</v>
      </c>
      <c r="O366" s="93">
        <v>279.41000000000003</v>
      </c>
      <c r="P366" s="93">
        <v>6.25</v>
      </c>
      <c r="Q366" s="162"/>
      <c r="R366" s="89"/>
      <c r="S366" s="162" t="s">
        <v>37</v>
      </c>
      <c r="T366" s="162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3:42" s="9" customFormat="1" ht="37.5" x14ac:dyDescent="0.3">
      <c r="C367" s="92"/>
      <c r="D367" s="161"/>
      <c r="E367" s="155"/>
      <c r="F367" s="92"/>
      <c r="G367" s="155"/>
      <c r="H367" s="155"/>
      <c r="I367" s="160"/>
      <c r="J367" s="160"/>
      <c r="K367" s="161" t="s">
        <v>42</v>
      </c>
      <c r="L367" s="94">
        <f>I366*O367</f>
        <v>110734</v>
      </c>
      <c r="M367" s="163">
        <f>I366*P367</f>
        <v>13509.547999999999</v>
      </c>
      <c r="N367" s="163">
        <f t="shared" si="34"/>
        <v>124243.548</v>
      </c>
      <c r="O367" s="171">
        <v>130</v>
      </c>
      <c r="P367" s="171">
        <v>15.86</v>
      </c>
      <c r="Q367" s="162"/>
      <c r="R367" s="89"/>
      <c r="S367" s="162" t="s">
        <v>37</v>
      </c>
      <c r="T367" s="162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3:42" s="9" customFormat="1" ht="36" customHeight="1" x14ac:dyDescent="0.3">
      <c r="C368" s="92">
        <v>83</v>
      </c>
      <c r="D368" s="161" t="s">
        <v>508</v>
      </c>
      <c r="E368" s="155" t="s">
        <v>509</v>
      </c>
      <c r="F368" s="92"/>
      <c r="G368" s="155" t="s">
        <v>63</v>
      </c>
      <c r="H368" s="155" t="s">
        <v>505</v>
      </c>
      <c r="I368" s="160">
        <v>913.12</v>
      </c>
      <c r="J368" s="160">
        <v>516.20000000000005</v>
      </c>
      <c r="K368" s="161" t="s">
        <v>104</v>
      </c>
      <c r="L368" s="94">
        <f>I368*O368</f>
        <v>261992.3904</v>
      </c>
      <c r="M368" s="163">
        <f>I368*P368</f>
        <v>5606.5567999999994</v>
      </c>
      <c r="N368" s="163">
        <f t="shared" si="34"/>
        <v>267598.9472</v>
      </c>
      <c r="O368" s="93">
        <v>286.92</v>
      </c>
      <c r="P368" s="93">
        <v>6.14</v>
      </c>
      <c r="Q368" s="162"/>
      <c r="R368" s="89"/>
      <c r="S368" s="162" t="s">
        <v>37</v>
      </c>
      <c r="T368" s="162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3:42" s="9" customFormat="1" ht="35.25" customHeight="1" x14ac:dyDescent="0.3">
      <c r="C369" s="155">
        <v>84</v>
      </c>
      <c r="D369" s="161" t="s">
        <v>510</v>
      </c>
      <c r="E369" s="155">
        <v>1964</v>
      </c>
      <c r="F369" s="155"/>
      <c r="G369" s="59" t="s">
        <v>63</v>
      </c>
      <c r="H369" s="56">
        <v>2</v>
      </c>
      <c r="I369" s="160">
        <v>843.9</v>
      </c>
      <c r="J369" s="160">
        <v>321.2</v>
      </c>
      <c r="K369" s="161" t="s">
        <v>104</v>
      </c>
      <c r="L369" s="94">
        <f>I369*O369</f>
        <v>235794.09900000002</v>
      </c>
      <c r="M369" s="163">
        <f>I369*P369</f>
        <v>5274.375</v>
      </c>
      <c r="N369" s="163">
        <f t="shared" si="34"/>
        <v>241068.47400000002</v>
      </c>
      <c r="O369" s="93">
        <v>279.41000000000003</v>
      </c>
      <c r="P369" s="93">
        <v>6.25</v>
      </c>
      <c r="Q369" s="162"/>
      <c r="R369" s="89"/>
      <c r="S369" s="162" t="s">
        <v>37</v>
      </c>
      <c r="T369" s="162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3:42" s="9" customFormat="1" ht="23.25" customHeight="1" x14ac:dyDescent="0.3">
      <c r="C370" s="155">
        <v>85</v>
      </c>
      <c r="D370" s="161" t="s">
        <v>511</v>
      </c>
      <c r="E370" s="155">
        <v>1967</v>
      </c>
      <c r="F370" s="155"/>
      <c r="G370" s="59" t="s">
        <v>63</v>
      </c>
      <c r="H370" s="56">
        <v>2</v>
      </c>
      <c r="I370" s="160">
        <v>835.26</v>
      </c>
      <c r="J370" s="160">
        <v>332.3</v>
      </c>
      <c r="K370" s="161" t="s">
        <v>104</v>
      </c>
      <c r="L370" s="94">
        <f>O370*I370</f>
        <v>233379.99660000001</v>
      </c>
      <c r="M370" s="163">
        <f>I370*P370</f>
        <v>5220.375</v>
      </c>
      <c r="N370" s="163">
        <f t="shared" si="34"/>
        <v>238600.37160000001</v>
      </c>
      <c r="O370" s="93">
        <v>279.41000000000003</v>
      </c>
      <c r="P370" s="93">
        <v>6.25</v>
      </c>
      <c r="Q370" s="162"/>
      <c r="R370" s="89"/>
      <c r="S370" s="162" t="s">
        <v>37</v>
      </c>
      <c r="T370" s="162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3:42" s="9" customFormat="1" ht="37.5" x14ac:dyDescent="0.3">
      <c r="C371" s="155"/>
      <c r="D371" s="161"/>
      <c r="E371" s="155"/>
      <c r="F371" s="155"/>
      <c r="G371" s="59"/>
      <c r="H371" s="56"/>
      <c r="I371" s="160"/>
      <c r="J371" s="160"/>
      <c r="K371" s="161" t="s">
        <v>42</v>
      </c>
      <c r="L371" s="94">
        <f>I370*O371</f>
        <v>108583.8</v>
      </c>
      <c r="M371" s="163">
        <f>I370*P371</f>
        <v>13247.223599999999</v>
      </c>
      <c r="N371" s="163">
        <f t="shared" si="34"/>
        <v>121831.0236</v>
      </c>
      <c r="O371" s="171">
        <v>130</v>
      </c>
      <c r="P371" s="171">
        <v>15.86</v>
      </c>
      <c r="Q371" s="162"/>
      <c r="R371" s="89"/>
      <c r="S371" s="162" t="s">
        <v>37</v>
      </c>
      <c r="T371" s="162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</row>
    <row r="372" spans="3:42" s="9" customFormat="1" ht="37.5" x14ac:dyDescent="0.3">
      <c r="C372" s="92">
        <v>86</v>
      </c>
      <c r="D372" s="90" t="s">
        <v>512</v>
      </c>
      <c r="E372" s="155">
        <v>1977</v>
      </c>
      <c r="F372" s="92"/>
      <c r="G372" s="160" t="s">
        <v>34</v>
      </c>
      <c r="H372" s="155">
        <v>3</v>
      </c>
      <c r="I372" s="160">
        <f>J372*1.8</f>
        <v>1736.712</v>
      </c>
      <c r="J372" s="160">
        <v>964.84</v>
      </c>
      <c r="K372" s="90" t="s">
        <v>42</v>
      </c>
      <c r="L372" s="160">
        <f>O372*I372</f>
        <v>277873.91999999998</v>
      </c>
      <c r="M372" s="160">
        <f>I372*P372</f>
        <v>27023.238720000001</v>
      </c>
      <c r="N372" s="163">
        <f t="shared" si="34"/>
        <v>304897.15872000001</v>
      </c>
      <c r="O372" s="171">
        <v>160</v>
      </c>
      <c r="P372" s="171">
        <v>15.56</v>
      </c>
      <c r="Q372" s="92"/>
      <c r="R372" s="89"/>
      <c r="S372" s="162" t="s">
        <v>37</v>
      </c>
      <c r="T372" s="162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3:42" s="9" customFormat="1" ht="37.5" customHeight="1" x14ac:dyDescent="0.3">
      <c r="C373" s="155">
        <v>87</v>
      </c>
      <c r="D373" s="161" t="s">
        <v>513</v>
      </c>
      <c r="E373" s="155">
        <v>1983</v>
      </c>
      <c r="F373" s="155"/>
      <c r="G373" s="155" t="s">
        <v>34</v>
      </c>
      <c r="H373" s="155">
        <v>5</v>
      </c>
      <c r="I373" s="160">
        <f>J373*1.8</f>
        <v>6012.6840000000002</v>
      </c>
      <c r="J373" s="160">
        <v>3340.38</v>
      </c>
      <c r="K373" s="161" t="s">
        <v>104</v>
      </c>
      <c r="L373" s="94">
        <f>O373*I373</f>
        <v>1017646.767</v>
      </c>
      <c r="M373" s="163">
        <f>I373*P373</f>
        <v>21826.04292</v>
      </c>
      <c r="N373" s="163">
        <f t="shared" si="34"/>
        <v>1039472.80992</v>
      </c>
      <c r="O373" s="171">
        <v>169.25</v>
      </c>
      <c r="P373" s="171">
        <v>3.63</v>
      </c>
      <c r="Q373" s="162"/>
      <c r="R373" s="89"/>
      <c r="S373" s="162" t="s">
        <v>37</v>
      </c>
      <c r="T373" s="162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3:42" s="9" customFormat="1" ht="37.5" x14ac:dyDescent="0.3">
      <c r="C374" s="155"/>
      <c r="D374" s="161"/>
      <c r="E374" s="155"/>
      <c r="F374" s="155"/>
      <c r="G374" s="155"/>
      <c r="H374" s="155"/>
      <c r="I374" s="160"/>
      <c r="J374" s="160"/>
      <c r="K374" s="161" t="s">
        <v>514</v>
      </c>
      <c r="L374" s="94">
        <f>O374*I373</f>
        <v>962029.44000000006</v>
      </c>
      <c r="M374" s="163">
        <f>I373*P374</f>
        <v>93557.363040000011</v>
      </c>
      <c r="N374" s="163">
        <f t="shared" si="34"/>
        <v>1055586.8030400001</v>
      </c>
      <c r="O374" s="171">
        <v>160</v>
      </c>
      <c r="P374" s="171">
        <v>15.56</v>
      </c>
      <c r="Q374" s="162"/>
      <c r="R374" s="89"/>
      <c r="S374" s="162" t="s">
        <v>37</v>
      </c>
      <c r="T374" s="162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3:42" s="9" customFormat="1" x14ac:dyDescent="0.3">
      <c r="C375" s="155"/>
      <c r="D375" s="161"/>
      <c r="E375" s="155"/>
      <c r="F375" s="155"/>
      <c r="G375" s="155"/>
      <c r="H375" s="155"/>
      <c r="I375" s="160"/>
      <c r="J375" s="160"/>
      <c r="K375" s="161" t="s">
        <v>48</v>
      </c>
      <c r="L375" s="94">
        <f>I373*O375</f>
        <v>6506926.6248000003</v>
      </c>
      <c r="M375" s="163">
        <f>I373*P375</f>
        <v>139253.76144</v>
      </c>
      <c r="N375" s="163">
        <f t="shared" si="34"/>
        <v>6646180.3862399999</v>
      </c>
      <c r="O375" s="167">
        <v>1082.2</v>
      </c>
      <c r="P375" s="171">
        <v>23.16</v>
      </c>
      <c r="Q375" s="162"/>
      <c r="R375" s="89"/>
      <c r="S375" s="162" t="s">
        <v>37</v>
      </c>
      <c r="T375" s="162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3:42" s="9" customFormat="1" ht="37.5" x14ac:dyDescent="0.3">
      <c r="C376" s="155">
        <v>88</v>
      </c>
      <c r="D376" s="90" t="s">
        <v>515</v>
      </c>
      <c r="E376" s="155">
        <v>1981</v>
      </c>
      <c r="F376" s="92"/>
      <c r="G376" s="160" t="s">
        <v>34</v>
      </c>
      <c r="H376" s="155">
        <v>3</v>
      </c>
      <c r="I376" s="160">
        <f>J376*1.8</f>
        <v>1651.4640000000002</v>
      </c>
      <c r="J376" s="160">
        <v>917.48</v>
      </c>
      <c r="K376" s="90" t="s">
        <v>42</v>
      </c>
      <c r="L376" s="160">
        <f>O376*I376</f>
        <v>264234.24000000005</v>
      </c>
      <c r="M376" s="160">
        <f>I376*P376</f>
        <v>25696.779840000003</v>
      </c>
      <c r="N376" s="163">
        <f t="shared" si="34"/>
        <v>289931.01984000008</v>
      </c>
      <c r="O376" s="171">
        <v>160</v>
      </c>
      <c r="P376" s="171">
        <v>15.56</v>
      </c>
      <c r="Q376" s="92"/>
      <c r="R376" s="89"/>
      <c r="S376" s="162" t="s">
        <v>37</v>
      </c>
      <c r="T376" s="162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3:42" s="9" customFormat="1" ht="56.25" x14ac:dyDescent="0.3">
      <c r="C377" s="155">
        <v>89</v>
      </c>
      <c r="D377" s="161" t="s">
        <v>516</v>
      </c>
      <c r="E377" s="155">
        <v>1991</v>
      </c>
      <c r="F377" s="155"/>
      <c r="G377" s="155" t="s">
        <v>83</v>
      </c>
      <c r="H377" s="155">
        <v>10</v>
      </c>
      <c r="I377" s="160">
        <v>9992.02</v>
      </c>
      <c r="J377" s="160">
        <v>6864</v>
      </c>
      <c r="K377" s="161" t="s">
        <v>447</v>
      </c>
      <c r="L377" s="49">
        <v>6486727.9840000002</v>
      </c>
      <c r="M377" s="163">
        <v>138827.30000000002</v>
      </c>
      <c r="N377" s="163">
        <f t="shared" si="34"/>
        <v>6625555.284</v>
      </c>
      <c r="O377" s="171">
        <v>753.21</v>
      </c>
      <c r="P377" s="171">
        <v>15.5</v>
      </c>
      <c r="Q377" s="162"/>
      <c r="R377" s="89"/>
      <c r="S377" s="162" t="s">
        <v>37</v>
      </c>
      <c r="T377" s="162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3:42" s="9" customFormat="1" ht="37.5" x14ac:dyDescent="0.3">
      <c r="C378" s="92">
        <v>90</v>
      </c>
      <c r="D378" s="90" t="s">
        <v>517</v>
      </c>
      <c r="E378" s="92" t="s">
        <v>518</v>
      </c>
      <c r="F378" s="92"/>
      <c r="G378" s="155" t="s">
        <v>63</v>
      </c>
      <c r="H378" s="92" t="s">
        <v>505</v>
      </c>
      <c r="I378" s="93">
        <v>1489</v>
      </c>
      <c r="J378" s="93">
        <v>844.5</v>
      </c>
      <c r="K378" s="90" t="s">
        <v>42</v>
      </c>
      <c r="L378" s="160">
        <f>O378*I378</f>
        <v>261587.52000000002</v>
      </c>
      <c r="M378" s="160">
        <f t="shared" ref="M378:M430" si="37">I378*P378</f>
        <v>22945.49</v>
      </c>
      <c r="N378" s="163">
        <f t="shared" si="34"/>
        <v>284533.01</v>
      </c>
      <c r="O378" s="93">
        <v>175.68</v>
      </c>
      <c r="P378" s="93">
        <v>15.41</v>
      </c>
      <c r="Q378" s="92"/>
      <c r="R378" s="89"/>
      <c r="S378" s="162" t="s">
        <v>37</v>
      </c>
      <c r="T378" s="162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3:42" s="9" customFormat="1" ht="37.5" x14ac:dyDescent="0.3">
      <c r="C379" s="92">
        <v>91</v>
      </c>
      <c r="D379" s="34" t="s">
        <v>519</v>
      </c>
      <c r="E379" s="155">
        <v>1980</v>
      </c>
      <c r="F379" s="92"/>
      <c r="G379" s="155" t="s">
        <v>83</v>
      </c>
      <c r="H379" s="155">
        <v>5</v>
      </c>
      <c r="I379" s="160">
        <v>6747.6</v>
      </c>
      <c r="J379" s="160">
        <v>3892.4</v>
      </c>
      <c r="K379" s="90" t="s">
        <v>42</v>
      </c>
      <c r="L379" s="160">
        <f>O379*I379</f>
        <v>1037241.072</v>
      </c>
      <c r="M379" s="160">
        <f t="shared" si="37"/>
        <v>104655.276</v>
      </c>
      <c r="N379" s="163">
        <f t="shared" si="34"/>
        <v>1141896.348</v>
      </c>
      <c r="O379" s="93">
        <v>153.72</v>
      </c>
      <c r="P379" s="93">
        <v>15.51</v>
      </c>
      <c r="Q379" s="92"/>
      <c r="R379" s="89"/>
      <c r="S379" s="162" t="s">
        <v>37</v>
      </c>
      <c r="T379" s="162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3:42" s="9" customFormat="1" ht="37.5" x14ac:dyDescent="0.3">
      <c r="C380" s="92">
        <v>92</v>
      </c>
      <c r="D380" s="90" t="s">
        <v>520</v>
      </c>
      <c r="E380" s="92">
        <v>1961</v>
      </c>
      <c r="F380" s="92"/>
      <c r="G380" s="155" t="s">
        <v>63</v>
      </c>
      <c r="H380" s="92" t="s">
        <v>505</v>
      </c>
      <c r="I380" s="93">
        <f t="shared" ref="I380:I385" si="38">J380*1.8</f>
        <v>560.34</v>
      </c>
      <c r="J380" s="93">
        <v>311.3</v>
      </c>
      <c r="K380" s="90" t="s">
        <v>42</v>
      </c>
      <c r="L380" s="160">
        <f>O380*I380</f>
        <v>93834.536400000012</v>
      </c>
      <c r="M380" s="160">
        <f t="shared" si="37"/>
        <v>8550.7884000000013</v>
      </c>
      <c r="N380" s="163">
        <f t="shared" si="34"/>
        <v>102385.32480000002</v>
      </c>
      <c r="O380" s="93">
        <v>167.46</v>
      </c>
      <c r="P380" s="93">
        <v>15.26</v>
      </c>
      <c r="Q380" s="92"/>
      <c r="R380" s="89"/>
      <c r="S380" s="162" t="s">
        <v>37</v>
      </c>
      <c r="T380" s="162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3:42" s="9" customFormat="1" ht="37.5" x14ac:dyDescent="0.3">
      <c r="C381" s="92">
        <v>93</v>
      </c>
      <c r="D381" s="90" t="s">
        <v>521</v>
      </c>
      <c r="E381" s="92">
        <v>1963</v>
      </c>
      <c r="F381" s="92"/>
      <c r="G381" s="92" t="s">
        <v>522</v>
      </c>
      <c r="H381" s="92">
        <v>2</v>
      </c>
      <c r="I381" s="93">
        <f t="shared" si="38"/>
        <v>1091.52</v>
      </c>
      <c r="J381" s="93">
        <v>606.4</v>
      </c>
      <c r="K381" s="90" t="s">
        <v>42</v>
      </c>
      <c r="L381" s="160">
        <f>I381*O381</f>
        <v>179096.60160000002</v>
      </c>
      <c r="M381" s="160">
        <f t="shared" si="37"/>
        <v>16602.019200000002</v>
      </c>
      <c r="N381" s="163">
        <f t="shared" si="34"/>
        <v>195698.62080000003</v>
      </c>
      <c r="O381" s="93">
        <v>164.08</v>
      </c>
      <c r="P381" s="93">
        <v>15.21</v>
      </c>
      <c r="Q381" s="92"/>
      <c r="R381" s="89"/>
      <c r="S381" s="162" t="s">
        <v>37</v>
      </c>
      <c r="T381" s="162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</row>
    <row r="382" spans="3:42" s="9" customFormat="1" ht="37.5" x14ac:dyDescent="0.3">
      <c r="C382" s="92">
        <v>94</v>
      </c>
      <c r="D382" s="90" t="s">
        <v>523</v>
      </c>
      <c r="E382" s="92" t="s">
        <v>509</v>
      </c>
      <c r="F382" s="92"/>
      <c r="G382" s="155" t="s">
        <v>421</v>
      </c>
      <c r="H382" s="92" t="s">
        <v>505</v>
      </c>
      <c r="I382" s="93">
        <f t="shared" si="38"/>
        <v>1123.74</v>
      </c>
      <c r="J382" s="93" t="s">
        <v>524</v>
      </c>
      <c r="K382" s="90" t="s">
        <v>42</v>
      </c>
      <c r="L382" s="160">
        <f>O382*I382</f>
        <v>184225.9356</v>
      </c>
      <c r="M382" s="160">
        <f t="shared" si="37"/>
        <v>17092.0854</v>
      </c>
      <c r="N382" s="163">
        <f t="shared" si="34"/>
        <v>201318.02100000001</v>
      </c>
      <c r="O382" s="93">
        <v>163.94</v>
      </c>
      <c r="P382" s="93">
        <v>15.21</v>
      </c>
      <c r="Q382" s="92"/>
      <c r="R382" s="89"/>
      <c r="S382" s="162" t="s">
        <v>37</v>
      </c>
      <c r="T382" s="162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3:42" s="9" customFormat="1" ht="37.5" x14ac:dyDescent="0.3">
      <c r="C383" s="92">
        <v>95</v>
      </c>
      <c r="D383" s="90" t="s">
        <v>525</v>
      </c>
      <c r="E383" s="92">
        <v>1954</v>
      </c>
      <c r="F383" s="92"/>
      <c r="G383" s="92" t="s">
        <v>63</v>
      </c>
      <c r="H383" s="92">
        <v>2</v>
      </c>
      <c r="I383" s="93">
        <f t="shared" si="38"/>
        <v>542.34</v>
      </c>
      <c r="J383" s="93">
        <v>301.3</v>
      </c>
      <c r="K383" s="90" t="s">
        <v>42</v>
      </c>
      <c r="L383" s="160">
        <f t="shared" ref="L383:L390" si="39">I383*O383</f>
        <v>95278.291200000007</v>
      </c>
      <c r="M383" s="160">
        <f t="shared" si="37"/>
        <v>8357.4593999999997</v>
      </c>
      <c r="N383" s="163">
        <f t="shared" si="34"/>
        <v>103635.7506</v>
      </c>
      <c r="O383" s="93">
        <v>175.68</v>
      </c>
      <c r="P383" s="93">
        <v>15.41</v>
      </c>
      <c r="Q383" s="92"/>
      <c r="R383" s="89"/>
      <c r="S383" s="162" t="s">
        <v>37</v>
      </c>
      <c r="T383" s="162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3:42" s="9" customFormat="1" ht="37.5" x14ac:dyDescent="0.3">
      <c r="C384" s="92">
        <v>96</v>
      </c>
      <c r="D384" s="90" t="s">
        <v>526</v>
      </c>
      <c r="E384" s="92">
        <v>1960</v>
      </c>
      <c r="F384" s="92"/>
      <c r="G384" s="92" t="s">
        <v>522</v>
      </c>
      <c r="H384" s="92">
        <v>2</v>
      </c>
      <c r="I384" s="93">
        <f t="shared" si="38"/>
        <v>1250.46</v>
      </c>
      <c r="J384" s="93">
        <v>694.7</v>
      </c>
      <c r="K384" s="90" t="s">
        <v>42</v>
      </c>
      <c r="L384" s="160">
        <f t="shared" si="39"/>
        <v>192058.1514</v>
      </c>
      <c r="M384" s="160">
        <f t="shared" si="37"/>
        <v>19019.496600000002</v>
      </c>
      <c r="N384" s="163">
        <f t="shared" si="34"/>
        <v>211077.64800000002</v>
      </c>
      <c r="O384" s="93">
        <v>153.59</v>
      </c>
      <c r="P384" s="93">
        <v>15.21</v>
      </c>
      <c r="Q384" s="92"/>
      <c r="R384" s="89"/>
      <c r="S384" s="162" t="s">
        <v>37</v>
      </c>
      <c r="T384" s="162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3:42" s="9" customFormat="1" ht="37.5" x14ac:dyDescent="0.3">
      <c r="C385" s="92">
        <v>97</v>
      </c>
      <c r="D385" s="95" t="s">
        <v>527</v>
      </c>
      <c r="E385" s="92">
        <v>1935</v>
      </c>
      <c r="F385" s="92"/>
      <c r="G385" s="92" t="s">
        <v>63</v>
      </c>
      <c r="H385" s="92">
        <v>2</v>
      </c>
      <c r="I385" s="93">
        <f t="shared" si="38"/>
        <v>1571.22</v>
      </c>
      <c r="J385" s="93">
        <v>872.9</v>
      </c>
      <c r="K385" s="90" t="s">
        <v>42</v>
      </c>
      <c r="L385" s="160">
        <f t="shared" si="39"/>
        <v>276031.92960000003</v>
      </c>
      <c r="M385" s="160">
        <f t="shared" si="37"/>
        <v>24212.500200000002</v>
      </c>
      <c r="N385" s="163">
        <f t="shared" si="34"/>
        <v>300244.42980000004</v>
      </c>
      <c r="O385" s="93">
        <v>175.68</v>
      </c>
      <c r="P385" s="93">
        <v>15.41</v>
      </c>
      <c r="Q385" s="92"/>
      <c r="R385" s="89"/>
      <c r="S385" s="162" t="s">
        <v>37</v>
      </c>
      <c r="T385" s="162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</row>
    <row r="386" spans="3:42" s="9" customFormat="1" ht="56.25" x14ac:dyDescent="0.3">
      <c r="C386" s="92">
        <v>98</v>
      </c>
      <c r="D386" s="90" t="s">
        <v>528</v>
      </c>
      <c r="E386" s="92">
        <v>1947</v>
      </c>
      <c r="F386" s="92"/>
      <c r="G386" s="92" t="s">
        <v>56</v>
      </c>
      <c r="H386" s="92">
        <v>2</v>
      </c>
      <c r="I386" s="93">
        <v>2779</v>
      </c>
      <c r="J386" s="93">
        <v>1369.3</v>
      </c>
      <c r="K386" s="90" t="s">
        <v>42</v>
      </c>
      <c r="L386" s="160">
        <f t="shared" si="39"/>
        <v>426826.61</v>
      </c>
      <c r="M386" s="160">
        <f t="shared" si="37"/>
        <v>42268.590000000004</v>
      </c>
      <c r="N386" s="163">
        <f t="shared" si="34"/>
        <v>469095.2</v>
      </c>
      <c r="O386" s="93">
        <v>153.59</v>
      </c>
      <c r="P386" s="93">
        <v>15.21</v>
      </c>
      <c r="Q386" s="92"/>
      <c r="R386" s="89"/>
      <c r="S386" s="162" t="s">
        <v>37</v>
      </c>
      <c r="T386" s="162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</row>
    <row r="387" spans="3:42" s="9" customFormat="1" ht="37.5" x14ac:dyDescent="0.3">
      <c r="C387" s="92">
        <v>99</v>
      </c>
      <c r="D387" s="90" t="s">
        <v>529</v>
      </c>
      <c r="E387" s="92">
        <v>1952</v>
      </c>
      <c r="F387" s="92"/>
      <c r="G387" s="92" t="s">
        <v>63</v>
      </c>
      <c r="H387" s="92">
        <v>2</v>
      </c>
      <c r="I387" s="93">
        <v>1015.8</v>
      </c>
      <c r="J387" s="93">
        <v>576.79999999999995</v>
      </c>
      <c r="K387" s="90" t="s">
        <v>42</v>
      </c>
      <c r="L387" s="160">
        <f t="shared" si="39"/>
        <v>178455.74400000001</v>
      </c>
      <c r="M387" s="160">
        <f t="shared" si="37"/>
        <v>15653.477999999999</v>
      </c>
      <c r="N387" s="163">
        <f t="shared" si="34"/>
        <v>194109.22200000001</v>
      </c>
      <c r="O387" s="93">
        <v>175.68</v>
      </c>
      <c r="P387" s="93">
        <v>15.41</v>
      </c>
      <c r="Q387" s="92"/>
      <c r="R387" s="89"/>
      <c r="S387" s="162" t="s">
        <v>37</v>
      </c>
      <c r="T387" s="162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</row>
    <row r="388" spans="3:42" s="9" customFormat="1" ht="37.5" x14ac:dyDescent="0.3">
      <c r="C388" s="92">
        <v>100</v>
      </c>
      <c r="D388" s="90" t="s">
        <v>530</v>
      </c>
      <c r="E388" s="92">
        <v>1958</v>
      </c>
      <c r="F388" s="92"/>
      <c r="G388" s="92" t="s">
        <v>63</v>
      </c>
      <c r="H388" s="92">
        <v>2</v>
      </c>
      <c r="I388" s="93">
        <v>362.9</v>
      </c>
      <c r="J388" s="93">
        <v>213.4</v>
      </c>
      <c r="K388" s="90" t="s">
        <v>42</v>
      </c>
      <c r="L388" s="160">
        <f t="shared" si="39"/>
        <v>47177</v>
      </c>
      <c r="M388" s="160">
        <f>I388*P388</f>
        <v>5755.5939999999991</v>
      </c>
      <c r="N388" s="163">
        <f t="shared" si="34"/>
        <v>52932.593999999997</v>
      </c>
      <c r="O388" s="93">
        <v>130</v>
      </c>
      <c r="P388" s="93">
        <v>15.86</v>
      </c>
      <c r="Q388" s="92"/>
      <c r="R388" s="89"/>
      <c r="S388" s="162" t="s">
        <v>37</v>
      </c>
      <c r="T388" s="162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</row>
    <row r="389" spans="3:42" s="9" customFormat="1" ht="37.5" x14ac:dyDescent="0.3">
      <c r="C389" s="92">
        <v>101</v>
      </c>
      <c r="D389" s="90" t="s">
        <v>531</v>
      </c>
      <c r="E389" s="92">
        <v>1952</v>
      </c>
      <c r="F389" s="92"/>
      <c r="G389" s="92" t="s">
        <v>63</v>
      </c>
      <c r="H389" s="92">
        <v>2</v>
      </c>
      <c r="I389" s="93">
        <v>421.5</v>
      </c>
      <c r="J389" s="93">
        <v>177.5</v>
      </c>
      <c r="K389" s="90" t="s">
        <v>42</v>
      </c>
      <c r="L389" s="160">
        <f t="shared" si="39"/>
        <v>54795</v>
      </c>
      <c r="M389" s="160">
        <f>I389*P389</f>
        <v>6684.99</v>
      </c>
      <c r="N389" s="163">
        <f t="shared" si="34"/>
        <v>61479.99</v>
      </c>
      <c r="O389" s="93">
        <v>130</v>
      </c>
      <c r="P389" s="93">
        <v>15.86</v>
      </c>
      <c r="Q389" s="92"/>
      <c r="R389" s="89"/>
      <c r="S389" s="162" t="s">
        <v>37</v>
      </c>
      <c r="T389" s="162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</row>
    <row r="390" spans="3:42" s="9" customFormat="1" ht="37.5" x14ac:dyDescent="0.3">
      <c r="C390" s="92">
        <v>102</v>
      </c>
      <c r="D390" s="90" t="s">
        <v>532</v>
      </c>
      <c r="E390" s="92">
        <v>1928</v>
      </c>
      <c r="F390" s="92"/>
      <c r="G390" s="92" t="s">
        <v>63</v>
      </c>
      <c r="H390" s="92">
        <v>2</v>
      </c>
      <c r="I390" s="93">
        <v>832.1</v>
      </c>
      <c r="J390" s="93">
        <v>472.9</v>
      </c>
      <c r="K390" s="90" t="s">
        <v>42</v>
      </c>
      <c r="L390" s="160">
        <f t="shared" si="39"/>
        <v>108173</v>
      </c>
      <c r="M390" s="160">
        <f>I390*P390</f>
        <v>13197.106</v>
      </c>
      <c r="N390" s="163">
        <f t="shared" si="34"/>
        <v>121370.106</v>
      </c>
      <c r="O390" s="93">
        <v>130</v>
      </c>
      <c r="P390" s="93">
        <v>15.86</v>
      </c>
      <c r="Q390" s="92"/>
      <c r="R390" s="89"/>
      <c r="S390" s="162" t="s">
        <v>37</v>
      </c>
      <c r="T390" s="162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</row>
    <row r="391" spans="3:42" s="9" customFormat="1" ht="37.5" x14ac:dyDescent="0.3">
      <c r="C391" s="92">
        <v>103</v>
      </c>
      <c r="D391" s="90" t="s">
        <v>235</v>
      </c>
      <c r="E391" s="92">
        <v>1947</v>
      </c>
      <c r="F391" s="92"/>
      <c r="G391" s="92" t="s">
        <v>63</v>
      </c>
      <c r="H391" s="92">
        <v>2</v>
      </c>
      <c r="I391" s="93">
        <v>1105.4000000000001</v>
      </c>
      <c r="J391" s="93">
        <v>618</v>
      </c>
      <c r="K391" s="90" t="s">
        <v>42</v>
      </c>
      <c r="L391" s="160">
        <f>O391*I391</f>
        <v>143702</v>
      </c>
      <c r="M391" s="160">
        <f>P391*I391</f>
        <v>17531.644</v>
      </c>
      <c r="N391" s="163">
        <f t="shared" si="34"/>
        <v>161233.644</v>
      </c>
      <c r="O391" s="171">
        <v>130</v>
      </c>
      <c r="P391" s="171">
        <v>15.86</v>
      </c>
      <c r="Q391" s="92"/>
      <c r="R391" s="89"/>
      <c r="S391" s="162" t="s">
        <v>37</v>
      </c>
      <c r="T391" s="162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</row>
    <row r="392" spans="3:42" s="9" customFormat="1" ht="37.5" x14ac:dyDescent="0.3">
      <c r="C392" s="92">
        <v>104</v>
      </c>
      <c r="D392" s="90" t="s">
        <v>238</v>
      </c>
      <c r="E392" s="92">
        <v>1927</v>
      </c>
      <c r="F392" s="92"/>
      <c r="G392" s="92" t="s">
        <v>63</v>
      </c>
      <c r="H392" s="92">
        <v>2</v>
      </c>
      <c r="I392" s="93">
        <v>891.8</v>
      </c>
      <c r="J392" s="93">
        <v>492.1</v>
      </c>
      <c r="K392" s="90" t="s">
        <v>42</v>
      </c>
      <c r="L392" s="160">
        <f>O392*I392</f>
        <v>115934</v>
      </c>
      <c r="M392" s="160">
        <f>P392*I392</f>
        <v>14143.947999999999</v>
      </c>
      <c r="N392" s="163">
        <f t="shared" si="34"/>
        <v>130077.948</v>
      </c>
      <c r="O392" s="171">
        <v>130</v>
      </c>
      <c r="P392" s="171">
        <v>15.86</v>
      </c>
      <c r="Q392" s="92"/>
      <c r="R392" s="89"/>
      <c r="S392" s="162" t="s">
        <v>37</v>
      </c>
      <c r="T392" s="162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</row>
    <row r="393" spans="3:42" s="9" customFormat="1" ht="37.5" x14ac:dyDescent="0.3">
      <c r="C393" s="92">
        <v>105</v>
      </c>
      <c r="D393" s="90" t="s">
        <v>533</v>
      </c>
      <c r="E393" s="92">
        <v>1936</v>
      </c>
      <c r="F393" s="92"/>
      <c r="G393" s="92" t="s">
        <v>63</v>
      </c>
      <c r="H393" s="92">
        <v>2</v>
      </c>
      <c r="I393" s="93">
        <v>790.3</v>
      </c>
      <c r="J393" s="93">
        <v>404.3</v>
      </c>
      <c r="K393" s="90" t="s">
        <v>42</v>
      </c>
      <c r="L393" s="160">
        <f>I393*O393</f>
        <v>102739</v>
      </c>
      <c r="M393" s="160">
        <f t="shared" ref="M393:M399" si="40">I393*P393</f>
        <v>12534.157999999999</v>
      </c>
      <c r="N393" s="163">
        <f t="shared" si="34"/>
        <v>115273.158</v>
      </c>
      <c r="O393" s="171">
        <v>130</v>
      </c>
      <c r="P393" s="171">
        <v>15.86</v>
      </c>
      <c r="Q393" s="92"/>
      <c r="R393" s="89"/>
      <c r="S393" s="162" t="s">
        <v>37</v>
      </c>
      <c r="T393" s="162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</row>
    <row r="394" spans="3:42" ht="37.5" x14ac:dyDescent="0.3">
      <c r="C394" s="92">
        <v>106</v>
      </c>
      <c r="D394" s="90" t="s">
        <v>534</v>
      </c>
      <c r="E394" s="92">
        <v>1917</v>
      </c>
      <c r="F394" s="92"/>
      <c r="G394" s="92" t="s">
        <v>63</v>
      </c>
      <c r="H394" s="92">
        <v>1</v>
      </c>
      <c r="I394" s="93">
        <v>563.79999999999995</v>
      </c>
      <c r="J394" s="93">
        <v>191.8</v>
      </c>
      <c r="K394" s="90" t="s">
        <v>42</v>
      </c>
      <c r="L394" s="160">
        <f>I394*O394</f>
        <v>73294</v>
      </c>
      <c r="M394" s="160">
        <f t="shared" si="40"/>
        <v>8941.8679999999986</v>
      </c>
      <c r="N394" s="163">
        <f t="shared" si="34"/>
        <v>82235.868000000002</v>
      </c>
      <c r="O394" s="171">
        <v>130</v>
      </c>
      <c r="P394" s="171">
        <v>15.86</v>
      </c>
      <c r="Q394" s="92"/>
      <c r="R394" s="89"/>
      <c r="S394" s="162" t="s">
        <v>37</v>
      </c>
      <c r="T394" s="162" t="s">
        <v>265</v>
      </c>
    </row>
    <row r="395" spans="3:42" ht="37.5" x14ac:dyDescent="0.3">
      <c r="C395" s="92">
        <v>107</v>
      </c>
      <c r="D395" s="90" t="s">
        <v>535</v>
      </c>
      <c r="E395" s="92">
        <v>1940</v>
      </c>
      <c r="F395" s="92"/>
      <c r="G395" s="92" t="s">
        <v>63</v>
      </c>
      <c r="H395" s="92">
        <v>2</v>
      </c>
      <c r="I395" s="93">
        <v>1107.5</v>
      </c>
      <c r="J395" s="93">
        <v>628.20000000000005</v>
      </c>
      <c r="K395" s="90" t="s">
        <v>42</v>
      </c>
      <c r="L395" s="160">
        <f>I395*O395</f>
        <v>143975</v>
      </c>
      <c r="M395" s="160">
        <f t="shared" si="40"/>
        <v>17564.95</v>
      </c>
      <c r="N395" s="163">
        <f t="shared" si="34"/>
        <v>161539.95000000001</v>
      </c>
      <c r="O395" s="171">
        <v>130</v>
      </c>
      <c r="P395" s="171">
        <v>15.86</v>
      </c>
      <c r="Q395" s="92"/>
      <c r="R395" s="89"/>
      <c r="S395" s="162" t="s">
        <v>37</v>
      </c>
      <c r="T395" s="162" t="s">
        <v>265</v>
      </c>
    </row>
    <row r="396" spans="3:42" ht="37.5" x14ac:dyDescent="0.3">
      <c r="C396" s="92">
        <v>108</v>
      </c>
      <c r="D396" s="90" t="s">
        <v>536</v>
      </c>
      <c r="E396" s="92">
        <v>1917</v>
      </c>
      <c r="F396" s="92"/>
      <c r="G396" s="92" t="s">
        <v>63</v>
      </c>
      <c r="H396" s="92">
        <v>1</v>
      </c>
      <c r="I396" s="93">
        <f>J396*1.8</f>
        <v>251.64000000000001</v>
      </c>
      <c r="J396" s="93">
        <v>139.80000000000001</v>
      </c>
      <c r="K396" s="90" t="s">
        <v>42</v>
      </c>
      <c r="L396" s="160">
        <f>O396*I396</f>
        <v>32713.200000000001</v>
      </c>
      <c r="M396" s="160">
        <f t="shared" si="40"/>
        <v>3991.0104000000001</v>
      </c>
      <c r="N396" s="163">
        <f t="shared" si="34"/>
        <v>36704.210400000004</v>
      </c>
      <c r="O396" s="93">
        <v>130</v>
      </c>
      <c r="P396" s="93">
        <v>15.86</v>
      </c>
      <c r="Q396" s="92"/>
      <c r="R396" s="89"/>
      <c r="S396" s="162" t="s">
        <v>37</v>
      </c>
      <c r="T396" s="162" t="s">
        <v>265</v>
      </c>
    </row>
    <row r="397" spans="3:42" ht="37.5" x14ac:dyDescent="0.3">
      <c r="C397" s="92">
        <v>109</v>
      </c>
      <c r="D397" s="90" t="s">
        <v>236</v>
      </c>
      <c r="E397" s="92">
        <v>1937</v>
      </c>
      <c r="F397" s="92"/>
      <c r="G397" s="92" t="s">
        <v>63</v>
      </c>
      <c r="H397" s="92">
        <v>2</v>
      </c>
      <c r="I397" s="93">
        <v>922.4</v>
      </c>
      <c r="J397" s="93">
        <v>495.2</v>
      </c>
      <c r="K397" s="90" t="s">
        <v>42</v>
      </c>
      <c r="L397" s="160">
        <f>O397*I397</f>
        <v>119912</v>
      </c>
      <c r="M397" s="160">
        <f t="shared" si="40"/>
        <v>14629.263999999999</v>
      </c>
      <c r="N397" s="163">
        <f t="shared" si="34"/>
        <v>134541.264</v>
      </c>
      <c r="O397" s="171">
        <v>130</v>
      </c>
      <c r="P397" s="171">
        <v>15.86</v>
      </c>
      <c r="Q397" s="92"/>
      <c r="R397" s="89"/>
      <c r="S397" s="162" t="s">
        <v>37</v>
      </c>
      <c r="T397" s="162" t="s">
        <v>265</v>
      </c>
    </row>
    <row r="398" spans="3:42" ht="37.5" x14ac:dyDescent="0.3">
      <c r="C398" s="92">
        <v>110</v>
      </c>
      <c r="D398" s="90" t="s">
        <v>537</v>
      </c>
      <c r="E398" s="92">
        <v>1917</v>
      </c>
      <c r="F398" s="92"/>
      <c r="G398" s="92" t="s">
        <v>63</v>
      </c>
      <c r="H398" s="92">
        <v>2</v>
      </c>
      <c r="I398" s="93">
        <v>497.9</v>
      </c>
      <c r="J398" s="93">
        <v>294.39999999999998</v>
      </c>
      <c r="K398" s="90" t="s">
        <v>42</v>
      </c>
      <c r="L398" s="160">
        <f>I398*O398</f>
        <v>64727</v>
      </c>
      <c r="M398" s="160">
        <f t="shared" si="40"/>
        <v>7896.6939999999995</v>
      </c>
      <c r="N398" s="163">
        <f t="shared" si="34"/>
        <v>72623.694000000003</v>
      </c>
      <c r="O398" s="171">
        <v>130</v>
      </c>
      <c r="P398" s="171">
        <v>15.86</v>
      </c>
      <c r="Q398" s="92"/>
      <c r="R398" s="89"/>
      <c r="S398" s="162" t="s">
        <v>37</v>
      </c>
      <c r="T398" s="162" t="s">
        <v>265</v>
      </c>
    </row>
    <row r="399" spans="3:42" ht="37.5" x14ac:dyDescent="0.3">
      <c r="C399" s="92">
        <v>111</v>
      </c>
      <c r="D399" s="90" t="s">
        <v>538</v>
      </c>
      <c r="E399" s="92">
        <v>1937</v>
      </c>
      <c r="F399" s="92"/>
      <c r="G399" s="92" t="s">
        <v>63</v>
      </c>
      <c r="H399" s="92">
        <v>2</v>
      </c>
      <c r="I399" s="93">
        <v>967.8</v>
      </c>
      <c r="J399" s="93">
        <v>527</v>
      </c>
      <c r="K399" s="90" t="s">
        <v>42</v>
      </c>
      <c r="L399" s="160">
        <f>I399*O399</f>
        <v>125814</v>
      </c>
      <c r="M399" s="160">
        <f t="shared" si="40"/>
        <v>15349.307999999999</v>
      </c>
      <c r="N399" s="163">
        <f t="shared" si="34"/>
        <v>141163.30799999999</v>
      </c>
      <c r="O399" s="171">
        <v>130</v>
      </c>
      <c r="P399" s="171">
        <v>15.86</v>
      </c>
      <c r="Q399" s="92"/>
      <c r="R399" s="89"/>
      <c r="S399" s="162" t="s">
        <v>37</v>
      </c>
      <c r="T399" s="162" t="s">
        <v>265</v>
      </c>
    </row>
    <row r="400" spans="3:42" ht="37.5" x14ac:dyDescent="0.3">
      <c r="C400" s="92">
        <v>112</v>
      </c>
      <c r="D400" s="90" t="s">
        <v>239</v>
      </c>
      <c r="E400" s="92">
        <v>1925</v>
      </c>
      <c r="F400" s="92"/>
      <c r="G400" s="92" t="s">
        <v>63</v>
      </c>
      <c r="H400" s="92">
        <v>2</v>
      </c>
      <c r="I400" s="93">
        <v>1000.7</v>
      </c>
      <c r="J400" s="93">
        <v>636.4</v>
      </c>
      <c r="K400" s="90" t="s">
        <v>42</v>
      </c>
      <c r="L400" s="160">
        <f>O400*I400</f>
        <v>130091</v>
      </c>
      <c r="M400" s="160">
        <f>P400*I400</f>
        <v>15871.102000000001</v>
      </c>
      <c r="N400" s="163">
        <f t="shared" si="34"/>
        <v>145962.10200000001</v>
      </c>
      <c r="O400" s="171">
        <v>130</v>
      </c>
      <c r="P400" s="171">
        <v>15.86</v>
      </c>
      <c r="Q400" s="92"/>
      <c r="R400" s="89"/>
      <c r="S400" s="162" t="s">
        <v>37</v>
      </c>
      <c r="T400" s="162" t="s">
        <v>265</v>
      </c>
    </row>
    <row r="401" spans="3:20" ht="37.5" x14ac:dyDescent="0.3">
      <c r="C401" s="92">
        <v>113</v>
      </c>
      <c r="D401" s="90" t="s">
        <v>539</v>
      </c>
      <c r="E401" s="92">
        <v>1973</v>
      </c>
      <c r="F401" s="92"/>
      <c r="G401" s="92" t="s">
        <v>83</v>
      </c>
      <c r="H401" s="92">
        <v>5</v>
      </c>
      <c r="I401" s="93">
        <v>5632.1</v>
      </c>
      <c r="J401" s="93">
        <v>3578.8</v>
      </c>
      <c r="K401" s="90" t="s">
        <v>42</v>
      </c>
      <c r="L401" s="160">
        <f>O401*I401</f>
        <v>865766.41200000001</v>
      </c>
      <c r="M401" s="160">
        <f>P401*I401</f>
        <v>87353.870999999999</v>
      </c>
      <c r="N401" s="163">
        <f t="shared" si="34"/>
        <v>953120.28300000005</v>
      </c>
      <c r="O401" s="171">
        <v>153.72</v>
      </c>
      <c r="P401" s="171">
        <v>15.51</v>
      </c>
      <c r="Q401" s="92"/>
      <c r="R401" s="89"/>
      <c r="S401" s="162" t="s">
        <v>37</v>
      </c>
      <c r="T401" s="162" t="s">
        <v>265</v>
      </c>
    </row>
    <row r="402" spans="3:20" ht="37.5" x14ac:dyDescent="0.3">
      <c r="C402" s="92">
        <v>114</v>
      </c>
      <c r="D402" s="90" t="s">
        <v>540</v>
      </c>
      <c r="E402" s="92">
        <v>1953</v>
      </c>
      <c r="F402" s="92"/>
      <c r="G402" s="92" t="s">
        <v>63</v>
      </c>
      <c r="H402" s="92">
        <v>2</v>
      </c>
      <c r="I402" s="93">
        <v>911.9</v>
      </c>
      <c r="J402" s="93">
        <v>487.8</v>
      </c>
      <c r="K402" s="90" t="s">
        <v>42</v>
      </c>
      <c r="L402" s="160">
        <f>I402*O402</f>
        <v>118547</v>
      </c>
      <c r="M402" s="160">
        <f>I402*P402</f>
        <v>14462.733999999999</v>
      </c>
      <c r="N402" s="163">
        <f t="shared" si="34"/>
        <v>133009.734</v>
      </c>
      <c r="O402" s="171">
        <v>130</v>
      </c>
      <c r="P402" s="171">
        <v>15.86</v>
      </c>
      <c r="Q402" s="92"/>
      <c r="R402" s="89"/>
      <c r="S402" s="162" t="s">
        <v>37</v>
      </c>
      <c r="T402" s="162" t="s">
        <v>265</v>
      </c>
    </row>
    <row r="403" spans="3:20" ht="37.5" x14ac:dyDescent="0.3">
      <c r="C403" s="92">
        <v>115</v>
      </c>
      <c r="D403" s="90" t="s">
        <v>541</v>
      </c>
      <c r="E403" s="92">
        <v>1952</v>
      </c>
      <c r="F403" s="92"/>
      <c r="G403" s="92" t="s">
        <v>63</v>
      </c>
      <c r="H403" s="92">
        <v>2</v>
      </c>
      <c r="I403" s="93">
        <f>J403*1.8</f>
        <v>424.8</v>
      </c>
      <c r="J403" s="93">
        <v>236</v>
      </c>
      <c r="K403" s="90" t="s">
        <v>42</v>
      </c>
      <c r="L403" s="160">
        <f>O403*I403</f>
        <v>55224</v>
      </c>
      <c r="M403" s="160">
        <f>P403*I403</f>
        <v>6737.3279999999995</v>
      </c>
      <c r="N403" s="163">
        <f t="shared" ref="N403:N457" si="41">L403+M403</f>
        <v>61961.328000000001</v>
      </c>
      <c r="O403" s="171">
        <v>130</v>
      </c>
      <c r="P403" s="171">
        <v>15.86</v>
      </c>
      <c r="Q403" s="92"/>
      <c r="R403" s="89"/>
      <c r="S403" s="162" t="s">
        <v>37</v>
      </c>
      <c r="T403" s="162" t="s">
        <v>265</v>
      </c>
    </row>
    <row r="404" spans="3:20" ht="37.5" x14ac:dyDescent="0.3">
      <c r="C404" s="92">
        <v>116</v>
      </c>
      <c r="D404" s="161" t="s">
        <v>542</v>
      </c>
      <c r="E404" s="155">
        <v>1959</v>
      </c>
      <c r="F404" s="162"/>
      <c r="G404" s="155" t="s">
        <v>63</v>
      </c>
      <c r="H404" s="155">
        <v>2</v>
      </c>
      <c r="I404" s="160">
        <f>J404*1.8</f>
        <v>1048.68</v>
      </c>
      <c r="J404" s="160">
        <v>582.6</v>
      </c>
      <c r="K404" s="161" t="s">
        <v>42</v>
      </c>
      <c r="L404" s="50">
        <f>I404*O404</f>
        <v>136328.4</v>
      </c>
      <c r="M404" s="163">
        <f>I404*P404</f>
        <v>16632.0648</v>
      </c>
      <c r="N404" s="163">
        <f t="shared" si="41"/>
        <v>152960.46479999999</v>
      </c>
      <c r="O404" s="171">
        <v>130</v>
      </c>
      <c r="P404" s="171">
        <v>15.86</v>
      </c>
      <c r="Q404" s="162"/>
      <c r="R404" s="89"/>
      <c r="S404" s="162" t="s">
        <v>37</v>
      </c>
      <c r="T404" s="162" t="s">
        <v>265</v>
      </c>
    </row>
    <row r="405" spans="3:20" ht="37.5" x14ac:dyDescent="0.3">
      <c r="C405" s="92">
        <v>117</v>
      </c>
      <c r="D405" s="161" t="s">
        <v>543</v>
      </c>
      <c r="E405" s="155">
        <v>1958</v>
      </c>
      <c r="F405" s="155"/>
      <c r="G405" s="155" t="s">
        <v>63</v>
      </c>
      <c r="H405" s="155">
        <v>2</v>
      </c>
      <c r="I405" s="160">
        <v>849.3</v>
      </c>
      <c r="J405" s="160">
        <v>491.7</v>
      </c>
      <c r="K405" s="161" t="s">
        <v>42</v>
      </c>
      <c r="L405" s="50">
        <f>O405*I405</f>
        <v>110409</v>
      </c>
      <c r="M405" s="163">
        <f>I405*P405</f>
        <v>13469.897999999999</v>
      </c>
      <c r="N405" s="163">
        <f t="shared" si="41"/>
        <v>123878.898</v>
      </c>
      <c r="O405" s="171">
        <v>130</v>
      </c>
      <c r="P405" s="171">
        <v>15.86</v>
      </c>
      <c r="Q405" s="162"/>
      <c r="R405" s="89"/>
      <c r="S405" s="162" t="s">
        <v>37</v>
      </c>
      <c r="T405" s="162" t="s">
        <v>265</v>
      </c>
    </row>
    <row r="406" spans="3:20" ht="37.5" x14ac:dyDescent="0.3">
      <c r="C406" s="92">
        <v>118</v>
      </c>
      <c r="D406" s="161" t="s">
        <v>544</v>
      </c>
      <c r="E406" s="155">
        <v>1930</v>
      </c>
      <c r="F406" s="155"/>
      <c r="G406" s="155" t="s">
        <v>63</v>
      </c>
      <c r="H406" s="155">
        <v>2</v>
      </c>
      <c r="I406" s="160">
        <v>893.1</v>
      </c>
      <c r="J406" s="160">
        <v>507.4</v>
      </c>
      <c r="K406" s="161" t="s">
        <v>545</v>
      </c>
      <c r="L406" s="50">
        <f>O406*I406</f>
        <v>156899.80800000002</v>
      </c>
      <c r="M406" s="163">
        <f>I406*P406</f>
        <v>13762.671</v>
      </c>
      <c r="N406" s="163">
        <f t="shared" si="41"/>
        <v>170662.47900000002</v>
      </c>
      <c r="O406" s="171">
        <v>175.68</v>
      </c>
      <c r="P406" s="171">
        <v>15.41</v>
      </c>
      <c r="Q406" s="162"/>
      <c r="R406" s="89"/>
      <c r="S406" s="162" t="s">
        <v>37</v>
      </c>
      <c r="T406" s="162" t="s">
        <v>265</v>
      </c>
    </row>
    <row r="407" spans="3:20" ht="37.5" x14ac:dyDescent="0.3">
      <c r="C407" s="92">
        <v>119</v>
      </c>
      <c r="D407" s="161" t="s">
        <v>546</v>
      </c>
      <c r="E407" s="155">
        <v>1928</v>
      </c>
      <c r="F407" s="155"/>
      <c r="G407" s="155" t="s">
        <v>63</v>
      </c>
      <c r="H407" s="155">
        <v>2</v>
      </c>
      <c r="I407" s="160">
        <v>659.4</v>
      </c>
      <c r="J407" s="160">
        <v>380</v>
      </c>
      <c r="K407" s="161" t="s">
        <v>42</v>
      </c>
      <c r="L407" s="50">
        <f>O407*I407</f>
        <v>115395</v>
      </c>
      <c r="M407" s="163">
        <f>I407*P407</f>
        <v>10464.678</v>
      </c>
      <c r="N407" s="163">
        <f t="shared" si="41"/>
        <v>125859.678</v>
      </c>
      <c r="O407" s="171">
        <v>175</v>
      </c>
      <c r="P407" s="171">
        <v>15.87</v>
      </c>
      <c r="Q407" s="162"/>
      <c r="R407" s="89"/>
      <c r="S407" s="162" t="s">
        <v>37</v>
      </c>
      <c r="T407" s="162" t="s">
        <v>265</v>
      </c>
    </row>
    <row r="408" spans="3:20" ht="37.5" x14ac:dyDescent="0.3">
      <c r="C408" s="92">
        <v>120</v>
      </c>
      <c r="D408" s="90" t="s">
        <v>237</v>
      </c>
      <c r="E408" s="92">
        <v>1934</v>
      </c>
      <c r="F408" s="92"/>
      <c r="G408" s="92" t="s">
        <v>63</v>
      </c>
      <c r="H408" s="92">
        <v>2</v>
      </c>
      <c r="I408" s="93">
        <v>936.6</v>
      </c>
      <c r="J408" s="93">
        <v>499.37</v>
      </c>
      <c r="K408" s="90" t="s">
        <v>42</v>
      </c>
      <c r="L408" s="160">
        <f>O408*I408</f>
        <v>121758</v>
      </c>
      <c r="M408" s="160">
        <f>P408*I408</f>
        <v>14854.476000000001</v>
      </c>
      <c r="N408" s="163">
        <f t="shared" si="41"/>
        <v>136612.476</v>
      </c>
      <c r="O408" s="171">
        <v>130</v>
      </c>
      <c r="P408" s="171">
        <v>15.86</v>
      </c>
      <c r="Q408" s="92"/>
      <c r="R408" s="89"/>
      <c r="S408" s="162" t="s">
        <v>37</v>
      </c>
      <c r="T408" s="162" t="s">
        <v>265</v>
      </c>
    </row>
    <row r="409" spans="3:20" ht="37.5" x14ac:dyDescent="0.3">
      <c r="C409" s="92">
        <v>121</v>
      </c>
      <c r="D409" s="90" t="s">
        <v>547</v>
      </c>
      <c r="E409" s="92">
        <v>1936</v>
      </c>
      <c r="F409" s="92"/>
      <c r="G409" s="92" t="s">
        <v>63</v>
      </c>
      <c r="H409" s="92">
        <v>2</v>
      </c>
      <c r="I409" s="93">
        <v>1006.5</v>
      </c>
      <c r="J409" s="93">
        <v>567.5</v>
      </c>
      <c r="K409" s="90" t="s">
        <v>42</v>
      </c>
      <c r="L409" s="160">
        <f>I409*O409</f>
        <v>130845</v>
      </c>
      <c r="M409" s="160">
        <f>I409*P409</f>
        <v>15963.09</v>
      </c>
      <c r="N409" s="163">
        <f t="shared" si="41"/>
        <v>146808.09</v>
      </c>
      <c r="O409" s="171">
        <v>130</v>
      </c>
      <c r="P409" s="171">
        <v>15.86</v>
      </c>
      <c r="Q409" s="92"/>
      <c r="R409" s="89"/>
      <c r="S409" s="162" t="s">
        <v>37</v>
      </c>
      <c r="T409" s="162" t="s">
        <v>265</v>
      </c>
    </row>
    <row r="410" spans="3:20" ht="37.5" x14ac:dyDescent="0.3">
      <c r="C410" s="92">
        <v>122</v>
      </c>
      <c r="D410" s="90" t="s">
        <v>548</v>
      </c>
      <c r="E410" s="92">
        <v>1943</v>
      </c>
      <c r="F410" s="92"/>
      <c r="G410" s="92" t="s">
        <v>63</v>
      </c>
      <c r="H410" s="92">
        <v>2</v>
      </c>
      <c r="I410" s="93">
        <v>883.3</v>
      </c>
      <c r="J410" s="93">
        <v>488</v>
      </c>
      <c r="K410" s="90" t="s">
        <v>42</v>
      </c>
      <c r="L410" s="160">
        <f>I410*O410</f>
        <v>114829</v>
      </c>
      <c r="M410" s="160">
        <f>I410*P410</f>
        <v>14009.137999999999</v>
      </c>
      <c r="N410" s="163">
        <f t="shared" si="41"/>
        <v>128838.13800000001</v>
      </c>
      <c r="O410" s="171">
        <v>130</v>
      </c>
      <c r="P410" s="171">
        <v>15.86</v>
      </c>
      <c r="Q410" s="92"/>
      <c r="R410" s="89"/>
      <c r="S410" s="162" t="s">
        <v>37</v>
      </c>
      <c r="T410" s="162" t="s">
        <v>265</v>
      </c>
    </row>
    <row r="411" spans="3:20" ht="56.25" x14ac:dyDescent="0.3">
      <c r="C411" s="92">
        <v>123</v>
      </c>
      <c r="D411" s="90" t="s">
        <v>549</v>
      </c>
      <c r="E411" s="92">
        <v>1987</v>
      </c>
      <c r="F411" s="92"/>
      <c r="G411" s="92" t="s">
        <v>83</v>
      </c>
      <c r="H411" s="92">
        <v>9</v>
      </c>
      <c r="I411" s="160">
        <v>9758.08</v>
      </c>
      <c r="J411" s="160">
        <v>5950.3</v>
      </c>
      <c r="K411" s="90" t="s">
        <v>452</v>
      </c>
      <c r="L411" s="93">
        <f>O411*I411</f>
        <v>7535970.0224000001</v>
      </c>
      <c r="M411" s="93">
        <f t="shared" si="37"/>
        <v>161301.06240000002</v>
      </c>
      <c r="N411" s="163">
        <f t="shared" si="41"/>
        <v>7697271.0848000003</v>
      </c>
      <c r="O411" s="93">
        <v>772.28</v>
      </c>
      <c r="P411" s="93">
        <v>16.53</v>
      </c>
      <c r="Q411" s="92"/>
      <c r="R411" s="89"/>
      <c r="S411" s="162" t="s">
        <v>37</v>
      </c>
      <c r="T411" s="162" t="s">
        <v>265</v>
      </c>
    </row>
    <row r="412" spans="3:20" ht="37.5" x14ac:dyDescent="0.3">
      <c r="C412" s="92">
        <v>124</v>
      </c>
      <c r="D412" s="90" t="s">
        <v>550</v>
      </c>
      <c r="E412" s="92">
        <v>1958</v>
      </c>
      <c r="F412" s="92"/>
      <c r="G412" s="92" t="s">
        <v>63</v>
      </c>
      <c r="H412" s="92">
        <v>2</v>
      </c>
      <c r="I412" s="93">
        <v>533.79999999999995</v>
      </c>
      <c r="J412" s="93">
        <v>306.3</v>
      </c>
      <c r="K412" s="90" t="s">
        <v>42</v>
      </c>
      <c r="L412" s="160">
        <f t="shared" ref="L412:L430" si="42">I412*O412</f>
        <v>89390.148000000001</v>
      </c>
      <c r="M412" s="160">
        <f t="shared" si="37"/>
        <v>8145.7879999999996</v>
      </c>
      <c r="N412" s="163">
        <f t="shared" si="41"/>
        <v>97535.936000000002</v>
      </c>
      <c r="O412" s="93">
        <v>167.46</v>
      </c>
      <c r="P412" s="93">
        <v>15.26</v>
      </c>
      <c r="Q412" s="92"/>
      <c r="R412" s="89"/>
      <c r="S412" s="162" t="s">
        <v>37</v>
      </c>
      <c r="T412" s="162" t="s">
        <v>265</v>
      </c>
    </row>
    <row r="413" spans="3:20" ht="37.5" x14ac:dyDescent="0.3">
      <c r="C413" s="92">
        <v>125</v>
      </c>
      <c r="D413" s="90" t="s">
        <v>551</v>
      </c>
      <c r="E413" s="92">
        <v>1958</v>
      </c>
      <c r="F413" s="92"/>
      <c r="G413" s="92" t="s">
        <v>63</v>
      </c>
      <c r="H413" s="92">
        <v>2</v>
      </c>
      <c r="I413" s="93">
        <v>534.79999999999995</v>
      </c>
      <c r="J413" s="93">
        <v>302.60000000000002</v>
      </c>
      <c r="K413" s="90" t="s">
        <v>42</v>
      </c>
      <c r="L413" s="160">
        <f t="shared" si="42"/>
        <v>89557.607999999993</v>
      </c>
      <c r="M413" s="160">
        <f t="shared" si="37"/>
        <v>8161.0479999999989</v>
      </c>
      <c r="N413" s="163">
        <f t="shared" si="41"/>
        <v>97718.655999999988</v>
      </c>
      <c r="O413" s="93">
        <v>167.46</v>
      </c>
      <c r="P413" s="93">
        <v>15.26</v>
      </c>
      <c r="Q413" s="92"/>
      <c r="R413" s="89"/>
      <c r="S413" s="162" t="s">
        <v>37</v>
      </c>
      <c r="T413" s="162" t="s">
        <v>265</v>
      </c>
    </row>
    <row r="414" spans="3:20" ht="37.5" x14ac:dyDescent="0.3">
      <c r="C414" s="92">
        <v>126</v>
      </c>
      <c r="D414" s="90" t="s">
        <v>552</v>
      </c>
      <c r="E414" s="155">
        <v>1958</v>
      </c>
      <c r="F414" s="155"/>
      <c r="G414" s="155" t="s">
        <v>63</v>
      </c>
      <c r="H414" s="155">
        <v>2</v>
      </c>
      <c r="I414" s="160">
        <v>522.1</v>
      </c>
      <c r="J414" s="160">
        <v>300.7</v>
      </c>
      <c r="K414" s="90" t="s">
        <v>42</v>
      </c>
      <c r="L414" s="160">
        <f>I414*O414</f>
        <v>91722.528000000006</v>
      </c>
      <c r="M414" s="160">
        <f>I414*P414</f>
        <v>8045.5610000000006</v>
      </c>
      <c r="N414" s="163">
        <f t="shared" si="41"/>
        <v>99768.089000000007</v>
      </c>
      <c r="O414" s="93">
        <v>175.68</v>
      </c>
      <c r="P414" s="93">
        <v>15.41</v>
      </c>
      <c r="Q414" s="92"/>
      <c r="R414" s="89"/>
      <c r="S414" s="162" t="s">
        <v>37</v>
      </c>
      <c r="T414" s="162" t="s">
        <v>265</v>
      </c>
    </row>
    <row r="415" spans="3:20" ht="37.5" x14ac:dyDescent="0.3">
      <c r="C415" s="92">
        <v>127</v>
      </c>
      <c r="D415" s="90" t="s">
        <v>553</v>
      </c>
      <c r="E415" s="92">
        <v>1961</v>
      </c>
      <c r="F415" s="92"/>
      <c r="G415" s="155" t="s">
        <v>63</v>
      </c>
      <c r="H415" s="92">
        <v>2</v>
      </c>
      <c r="I415" s="93">
        <v>518.4</v>
      </c>
      <c r="J415" s="93">
        <v>298.8</v>
      </c>
      <c r="K415" s="90" t="s">
        <v>42</v>
      </c>
      <c r="L415" s="160">
        <f t="shared" si="42"/>
        <v>67392</v>
      </c>
      <c r="M415" s="160">
        <f t="shared" si="37"/>
        <v>8221.8239999999987</v>
      </c>
      <c r="N415" s="163">
        <f t="shared" si="41"/>
        <v>75613.823999999993</v>
      </c>
      <c r="O415" s="93">
        <v>130</v>
      </c>
      <c r="P415" s="93">
        <v>15.86</v>
      </c>
      <c r="Q415" s="92"/>
      <c r="R415" s="89"/>
      <c r="S415" s="162" t="s">
        <v>37</v>
      </c>
      <c r="T415" s="162" t="s">
        <v>265</v>
      </c>
    </row>
    <row r="416" spans="3:20" ht="37.5" x14ac:dyDescent="0.3">
      <c r="C416" s="92">
        <v>128</v>
      </c>
      <c r="D416" s="90" t="s">
        <v>554</v>
      </c>
      <c r="E416" s="92">
        <v>1959</v>
      </c>
      <c r="F416" s="92"/>
      <c r="G416" s="155" t="s">
        <v>63</v>
      </c>
      <c r="H416" s="92">
        <v>2</v>
      </c>
      <c r="I416" s="93">
        <v>509</v>
      </c>
      <c r="J416" s="93">
        <v>292.2</v>
      </c>
      <c r="K416" s="90" t="s">
        <v>42</v>
      </c>
      <c r="L416" s="160">
        <f t="shared" si="42"/>
        <v>66170</v>
      </c>
      <c r="M416" s="160">
        <f t="shared" si="37"/>
        <v>8072.74</v>
      </c>
      <c r="N416" s="163">
        <f t="shared" si="41"/>
        <v>74242.740000000005</v>
      </c>
      <c r="O416" s="93">
        <v>130</v>
      </c>
      <c r="P416" s="93">
        <v>15.86</v>
      </c>
      <c r="Q416" s="92"/>
      <c r="R416" s="89"/>
      <c r="S416" s="162" t="s">
        <v>37</v>
      </c>
      <c r="T416" s="162" t="s">
        <v>265</v>
      </c>
    </row>
    <row r="417" spans="3:20" ht="37.5" x14ac:dyDescent="0.3">
      <c r="C417" s="92">
        <v>129</v>
      </c>
      <c r="D417" s="90" t="s">
        <v>555</v>
      </c>
      <c r="E417" s="92">
        <v>1959</v>
      </c>
      <c r="F417" s="92"/>
      <c r="G417" s="155" t="s">
        <v>63</v>
      </c>
      <c r="H417" s="92">
        <v>2</v>
      </c>
      <c r="I417" s="93">
        <v>538.9</v>
      </c>
      <c r="J417" s="93">
        <v>316</v>
      </c>
      <c r="K417" s="90" t="s">
        <v>42</v>
      </c>
      <c r="L417" s="160">
        <f t="shared" si="42"/>
        <v>70057</v>
      </c>
      <c r="M417" s="160">
        <f t="shared" si="37"/>
        <v>8546.9539999999997</v>
      </c>
      <c r="N417" s="163">
        <f t="shared" si="41"/>
        <v>78603.953999999998</v>
      </c>
      <c r="O417" s="93">
        <v>130</v>
      </c>
      <c r="P417" s="93">
        <v>15.86</v>
      </c>
      <c r="Q417" s="92"/>
      <c r="R417" s="89"/>
      <c r="S417" s="162" t="s">
        <v>37</v>
      </c>
      <c r="T417" s="162" t="s">
        <v>265</v>
      </c>
    </row>
    <row r="418" spans="3:20" ht="37.5" x14ac:dyDescent="0.3">
      <c r="C418" s="92">
        <v>130</v>
      </c>
      <c r="D418" s="90" t="s">
        <v>556</v>
      </c>
      <c r="E418" s="92">
        <v>1961</v>
      </c>
      <c r="F418" s="92"/>
      <c r="G418" s="155" t="s">
        <v>63</v>
      </c>
      <c r="H418" s="92">
        <v>2</v>
      </c>
      <c r="I418" s="93">
        <v>517.70000000000005</v>
      </c>
      <c r="J418" s="93">
        <v>296.2</v>
      </c>
      <c r="K418" s="90" t="s">
        <v>42</v>
      </c>
      <c r="L418" s="160">
        <f t="shared" si="42"/>
        <v>67301</v>
      </c>
      <c r="M418" s="160">
        <f t="shared" si="37"/>
        <v>8210.7219999999998</v>
      </c>
      <c r="N418" s="163">
        <f t="shared" si="41"/>
        <v>75511.721999999994</v>
      </c>
      <c r="O418" s="93">
        <v>130</v>
      </c>
      <c r="P418" s="93">
        <v>15.86</v>
      </c>
      <c r="Q418" s="92"/>
      <c r="R418" s="89"/>
      <c r="S418" s="162" t="s">
        <v>37</v>
      </c>
      <c r="T418" s="162" t="s">
        <v>265</v>
      </c>
    </row>
    <row r="419" spans="3:20" ht="37.5" x14ac:dyDescent="0.3">
      <c r="C419" s="92">
        <v>131</v>
      </c>
      <c r="D419" s="90" t="s">
        <v>557</v>
      </c>
      <c r="E419" s="92">
        <v>1962</v>
      </c>
      <c r="F419" s="92"/>
      <c r="G419" s="155" t="s">
        <v>63</v>
      </c>
      <c r="H419" s="92">
        <v>2</v>
      </c>
      <c r="I419" s="93">
        <v>531.6</v>
      </c>
      <c r="J419" s="93">
        <v>308.10000000000002</v>
      </c>
      <c r="K419" s="90" t="s">
        <v>42</v>
      </c>
      <c r="L419" s="160">
        <f t="shared" si="42"/>
        <v>69108</v>
      </c>
      <c r="M419" s="160">
        <f t="shared" si="37"/>
        <v>8431.1759999999995</v>
      </c>
      <c r="N419" s="163">
        <f t="shared" si="41"/>
        <v>77539.176000000007</v>
      </c>
      <c r="O419" s="93">
        <v>130</v>
      </c>
      <c r="P419" s="93">
        <v>15.86</v>
      </c>
      <c r="Q419" s="92"/>
      <c r="R419" s="89"/>
      <c r="S419" s="162" t="s">
        <v>37</v>
      </c>
      <c r="T419" s="162" t="s">
        <v>265</v>
      </c>
    </row>
    <row r="420" spans="3:20" ht="37.5" x14ac:dyDescent="0.3">
      <c r="C420" s="92">
        <v>132</v>
      </c>
      <c r="D420" s="90" t="s">
        <v>558</v>
      </c>
      <c r="E420" s="92">
        <v>1948</v>
      </c>
      <c r="F420" s="92"/>
      <c r="G420" s="155" t="s">
        <v>63</v>
      </c>
      <c r="H420" s="92">
        <v>2</v>
      </c>
      <c r="I420" s="93">
        <v>511.9</v>
      </c>
      <c r="J420" s="93">
        <v>295.7</v>
      </c>
      <c r="K420" s="90" t="s">
        <v>42</v>
      </c>
      <c r="L420" s="160">
        <f t="shared" si="42"/>
        <v>66547</v>
      </c>
      <c r="M420" s="160">
        <f t="shared" si="37"/>
        <v>8118.7339999999995</v>
      </c>
      <c r="N420" s="163">
        <f t="shared" si="41"/>
        <v>74665.733999999997</v>
      </c>
      <c r="O420" s="93">
        <v>130</v>
      </c>
      <c r="P420" s="93">
        <v>15.86</v>
      </c>
      <c r="Q420" s="92"/>
      <c r="R420" s="89"/>
      <c r="S420" s="162" t="s">
        <v>37</v>
      </c>
      <c r="T420" s="162" t="s">
        <v>265</v>
      </c>
    </row>
    <row r="421" spans="3:20" ht="37.5" x14ac:dyDescent="0.3">
      <c r="C421" s="92">
        <v>133</v>
      </c>
      <c r="D421" s="90" t="s">
        <v>559</v>
      </c>
      <c r="E421" s="92">
        <v>1961</v>
      </c>
      <c r="F421" s="92"/>
      <c r="G421" s="155" t="s">
        <v>63</v>
      </c>
      <c r="H421" s="92">
        <v>2</v>
      </c>
      <c r="I421" s="93">
        <v>529.29999999999995</v>
      </c>
      <c r="J421" s="93">
        <v>306.8</v>
      </c>
      <c r="K421" s="90" t="s">
        <v>42</v>
      </c>
      <c r="L421" s="160">
        <f t="shared" si="42"/>
        <v>68809</v>
      </c>
      <c r="M421" s="160">
        <f t="shared" si="37"/>
        <v>8394.6979999999985</v>
      </c>
      <c r="N421" s="163">
        <f t="shared" si="41"/>
        <v>77203.698000000004</v>
      </c>
      <c r="O421" s="93">
        <v>130</v>
      </c>
      <c r="P421" s="93">
        <v>15.86</v>
      </c>
      <c r="Q421" s="92"/>
      <c r="R421" s="89"/>
      <c r="S421" s="162" t="s">
        <v>37</v>
      </c>
      <c r="T421" s="162" t="s">
        <v>265</v>
      </c>
    </row>
    <row r="422" spans="3:20" ht="37.5" x14ac:dyDescent="0.3">
      <c r="C422" s="92">
        <v>134</v>
      </c>
      <c r="D422" s="90" t="s">
        <v>560</v>
      </c>
      <c r="E422" s="92">
        <v>1960</v>
      </c>
      <c r="F422" s="92"/>
      <c r="G422" s="155" t="s">
        <v>63</v>
      </c>
      <c r="H422" s="92">
        <v>2</v>
      </c>
      <c r="I422" s="93">
        <v>505.5</v>
      </c>
      <c r="J422" s="93">
        <v>288.60000000000002</v>
      </c>
      <c r="K422" s="90" t="s">
        <v>42</v>
      </c>
      <c r="L422" s="160">
        <f t="shared" si="42"/>
        <v>65715</v>
      </c>
      <c r="M422" s="160">
        <f t="shared" si="37"/>
        <v>8017.23</v>
      </c>
      <c r="N422" s="163">
        <f t="shared" si="41"/>
        <v>73732.23</v>
      </c>
      <c r="O422" s="93">
        <v>130</v>
      </c>
      <c r="P422" s="93">
        <v>15.86</v>
      </c>
      <c r="Q422" s="92"/>
      <c r="R422" s="89"/>
      <c r="S422" s="162" t="s">
        <v>37</v>
      </c>
      <c r="T422" s="162" t="s">
        <v>265</v>
      </c>
    </row>
    <row r="423" spans="3:20" ht="37.5" x14ac:dyDescent="0.3">
      <c r="C423" s="92">
        <v>135</v>
      </c>
      <c r="D423" s="90" t="s">
        <v>561</v>
      </c>
      <c r="E423" s="92">
        <v>1960</v>
      </c>
      <c r="F423" s="92"/>
      <c r="G423" s="155" t="s">
        <v>63</v>
      </c>
      <c r="H423" s="92">
        <v>2</v>
      </c>
      <c r="I423" s="93">
        <v>508.3</v>
      </c>
      <c r="J423" s="93">
        <v>284.7</v>
      </c>
      <c r="K423" s="90" t="s">
        <v>42</v>
      </c>
      <c r="L423" s="160">
        <f t="shared" si="42"/>
        <v>66079</v>
      </c>
      <c r="M423" s="160">
        <f t="shared" si="37"/>
        <v>8061.6379999999999</v>
      </c>
      <c r="N423" s="163">
        <f t="shared" si="41"/>
        <v>74140.638000000006</v>
      </c>
      <c r="O423" s="93">
        <v>130</v>
      </c>
      <c r="P423" s="93">
        <v>15.86</v>
      </c>
      <c r="Q423" s="92"/>
      <c r="R423" s="89"/>
      <c r="S423" s="162" t="s">
        <v>37</v>
      </c>
      <c r="T423" s="162" t="s">
        <v>265</v>
      </c>
    </row>
    <row r="424" spans="3:20" ht="37.5" x14ac:dyDescent="0.3">
      <c r="C424" s="92">
        <v>136</v>
      </c>
      <c r="D424" s="90" t="s">
        <v>562</v>
      </c>
      <c r="E424" s="92">
        <v>1961</v>
      </c>
      <c r="F424" s="92"/>
      <c r="G424" s="155" t="s">
        <v>63</v>
      </c>
      <c r="H424" s="92">
        <v>2</v>
      </c>
      <c r="I424" s="93">
        <v>520.29999999999995</v>
      </c>
      <c r="J424" s="93">
        <v>298.89999999999998</v>
      </c>
      <c r="K424" s="90" t="s">
        <v>42</v>
      </c>
      <c r="L424" s="160">
        <f t="shared" si="42"/>
        <v>67639</v>
      </c>
      <c r="M424" s="160">
        <f t="shared" si="37"/>
        <v>8251.9579999999987</v>
      </c>
      <c r="N424" s="163">
        <f t="shared" si="41"/>
        <v>75890.957999999999</v>
      </c>
      <c r="O424" s="93">
        <v>130</v>
      </c>
      <c r="P424" s="93">
        <v>15.86</v>
      </c>
      <c r="Q424" s="92"/>
      <c r="R424" s="89"/>
      <c r="S424" s="162" t="s">
        <v>37</v>
      </c>
      <c r="T424" s="162" t="s">
        <v>265</v>
      </c>
    </row>
    <row r="425" spans="3:20" ht="37.5" x14ac:dyDescent="0.3">
      <c r="C425" s="92">
        <v>137</v>
      </c>
      <c r="D425" s="90" t="s">
        <v>563</v>
      </c>
      <c r="E425" s="92">
        <v>1961</v>
      </c>
      <c r="F425" s="92"/>
      <c r="G425" s="155" t="s">
        <v>63</v>
      </c>
      <c r="H425" s="92">
        <v>2</v>
      </c>
      <c r="I425" s="93">
        <v>520.79999999999995</v>
      </c>
      <c r="J425" s="93">
        <v>297.7</v>
      </c>
      <c r="K425" s="90" t="s">
        <v>42</v>
      </c>
      <c r="L425" s="160">
        <f t="shared" si="42"/>
        <v>67704</v>
      </c>
      <c r="M425" s="160">
        <f t="shared" si="37"/>
        <v>8259.887999999999</v>
      </c>
      <c r="N425" s="163">
        <f t="shared" si="41"/>
        <v>75963.888000000006</v>
      </c>
      <c r="O425" s="93">
        <v>130</v>
      </c>
      <c r="P425" s="93">
        <v>15.86</v>
      </c>
      <c r="Q425" s="92"/>
      <c r="R425" s="89"/>
      <c r="S425" s="162" t="s">
        <v>37</v>
      </c>
      <c r="T425" s="162" t="s">
        <v>265</v>
      </c>
    </row>
    <row r="426" spans="3:20" ht="37.5" x14ac:dyDescent="0.3">
      <c r="C426" s="92">
        <v>138</v>
      </c>
      <c r="D426" s="90" t="s">
        <v>564</v>
      </c>
      <c r="E426" s="92">
        <v>1960</v>
      </c>
      <c r="F426" s="108"/>
      <c r="G426" s="155" t="s">
        <v>63</v>
      </c>
      <c r="H426" s="92">
        <v>2</v>
      </c>
      <c r="I426" s="93">
        <v>525.4</v>
      </c>
      <c r="J426" s="93">
        <v>301</v>
      </c>
      <c r="K426" s="90" t="s">
        <v>42</v>
      </c>
      <c r="L426" s="160">
        <f t="shared" si="42"/>
        <v>68302</v>
      </c>
      <c r="M426" s="160">
        <f t="shared" si="37"/>
        <v>8332.8439999999991</v>
      </c>
      <c r="N426" s="163">
        <f t="shared" si="41"/>
        <v>76634.843999999997</v>
      </c>
      <c r="O426" s="93">
        <v>130</v>
      </c>
      <c r="P426" s="93">
        <v>15.86</v>
      </c>
      <c r="Q426" s="92"/>
      <c r="R426" s="89"/>
      <c r="S426" s="162" t="s">
        <v>37</v>
      </c>
      <c r="T426" s="162" t="s">
        <v>265</v>
      </c>
    </row>
    <row r="427" spans="3:20" ht="56.25" x14ac:dyDescent="0.3">
      <c r="C427" s="92">
        <v>139</v>
      </c>
      <c r="D427" s="90" t="s">
        <v>565</v>
      </c>
      <c r="E427" s="92">
        <v>1960</v>
      </c>
      <c r="F427" s="108"/>
      <c r="G427" s="155" t="s">
        <v>56</v>
      </c>
      <c r="H427" s="92">
        <v>2</v>
      </c>
      <c r="I427" s="93">
        <v>503.2</v>
      </c>
      <c r="J427" s="93">
        <v>273</v>
      </c>
      <c r="K427" s="90" t="s">
        <v>42</v>
      </c>
      <c r="L427" s="160">
        <f t="shared" si="42"/>
        <v>61360.207999999999</v>
      </c>
      <c r="M427" s="160">
        <f t="shared" si="37"/>
        <v>7643.6079999999993</v>
      </c>
      <c r="N427" s="163">
        <f t="shared" si="41"/>
        <v>69003.815999999992</v>
      </c>
      <c r="O427" s="93">
        <v>121.94</v>
      </c>
      <c r="P427" s="93">
        <v>15.19</v>
      </c>
      <c r="Q427" s="92"/>
      <c r="R427" s="89"/>
      <c r="S427" s="162" t="s">
        <v>37</v>
      </c>
      <c r="T427" s="162" t="s">
        <v>265</v>
      </c>
    </row>
    <row r="428" spans="3:20" ht="37.5" x14ac:dyDescent="0.3">
      <c r="C428" s="92">
        <v>140</v>
      </c>
      <c r="D428" s="90" t="s">
        <v>566</v>
      </c>
      <c r="E428" s="92">
        <v>1960</v>
      </c>
      <c r="F428" s="108"/>
      <c r="G428" s="155" t="s">
        <v>34</v>
      </c>
      <c r="H428" s="92">
        <v>2</v>
      </c>
      <c r="I428" s="93">
        <v>501.2</v>
      </c>
      <c r="J428" s="93">
        <v>268.89999999999998</v>
      </c>
      <c r="K428" s="90" t="s">
        <v>42</v>
      </c>
      <c r="L428" s="160">
        <f>I428*O428</f>
        <v>61021.1</v>
      </c>
      <c r="M428" s="160">
        <f>I428*P428</f>
        <v>7613.2279999999992</v>
      </c>
      <c r="N428" s="163">
        <f t="shared" si="41"/>
        <v>68634.327999999994</v>
      </c>
      <c r="O428" s="93">
        <v>121.75</v>
      </c>
      <c r="P428" s="93">
        <v>15.19</v>
      </c>
      <c r="Q428" s="92"/>
      <c r="R428" s="89"/>
      <c r="S428" s="162" t="s">
        <v>37</v>
      </c>
      <c r="T428" s="162" t="s">
        <v>265</v>
      </c>
    </row>
    <row r="429" spans="3:20" ht="37.5" x14ac:dyDescent="0.3">
      <c r="C429" s="92">
        <v>141</v>
      </c>
      <c r="D429" s="90" t="s">
        <v>567</v>
      </c>
      <c r="E429" s="92">
        <v>1972</v>
      </c>
      <c r="F429" s="92"/>
      <c r="G429" s="92" t="s">
        <v>34</v>
      </c>
      <c r="H429" s="92">
        <v>4</v>
      </c>
      <c r="I429" s="93">
        <v>11375.2</v>
      </c>
      <c r="J429" s="93">
        <v>5212.7</v>
      </c>
      <c r="K429" s="90" t="s">
        <v>42</v>
      </c>
      <c r="L429" s="160">
        <f>I429*O429</f>
        <v>1820032</v>
      </c>
      <c r="M429" s="160">
        <f>I429*P429</f>
        <v>176998.11200000002</v>
      </c>
      <c r="N429" s="163">
        <f t="shared" si="41"/>
        <v>1997030.112</v>
      </c>
      <c r="O429" s="93">
        <v>160</v>
      </c>
      <c r="P429" s="93">
        <v>15.56</v>
      </c>
      <c r="Q429" s="92"/>
      <c r="R429" s="89"/>
      <c r="S429" s="162" t="s">
        <v>37</v>
      </c>
      <c r="T429" s="162" t="s">
        <v>265</v>
      </c>
    </row>
    <row r="430" spans="3:20" ht="37.5" x14ac:dyDescent="0.3">
      <c r="C430" s="92">
        <v>142</v>
      </c>
      <c r="D430" s="90" t="s">
        <v>568</v>
      </c>
      <c r="E430" s="92">
        <v>1961</v>
      </c>
      <c r="F430" s="92"/>
      <c r="G430" s="155" t="s">
        <v>63</v>
      </c>
      <c r="H430" s="155">
        <v>2</v>
      </c>
      <c r="I430" s="160">
        <v>521.4</v>
      </c>
      <c r="J430" s="160">
        <v>298.8</v>
      </c>
      <c r="K430" s="90" t="s">
        <v>42</v>
      </c>
      <c r="L430" s="160">
        <f t="shared" si="42"/>
        <v>87334.5</v>
      </c>
      <c r="M430" s="160">
        <f t="shared" si="37"/>
        <v>7956.5639999999994</v>
      </c>
      <c r="N430" s="163">
        <f t="shared" si="41"/>
        <v>95291.063999999998</v>
      </c>
      <c r="O430" s="93">
        <v>167.5</v>
      </c>
      <c r="P430" s="93">
        <v>15.26</v>
      </c>
      <c r="Q430" s="92"/>
      <c r="R430" s="89"/>
      <c r="S430" s="162" t="s">
        <v>37</v>
      </c>
      <c r="T430" s="162" t="s">
        <v>265</v>
      </c>
    </row>
    <row r="431" spans="3:20" ht="37.5" x14ac:dyDescent="0.3">
      <c r="C431" s="92">
        <v>143</v>
      </c>
      <c r="D431" s="90" t="s">
        <v>569</v>
      </c>
      <c r="E431" s="155">
        <v>1965</v>
      </c>
      <c r="F431" s="155"/>
      <c r="G431" s="162" t="s">
        <v>34</v>
      </c>
      <c r="H431" s="155">
        <v>3</v>
      </c>
      <c r="I431" s="160">
        <f>J431*1.8</f>
        <v>1977.4079999999999</v>
      </c>
      <c r="J431" s="160">
        <v>1098.56</v>
      </c>
      <c r="K431" s="90" t="s">
        <v>42</v>
      </c>
      <c r="L431" s="49">
        <v>281572.76699999999</v>
      </c>
      <c r="M431" s="163">
        <v>26761.114799999996</v>
      </c>
      <c r="N431" s="163">
        <f t="shared" si="41"/>
        <v>308333.88179999997</v>
      </c>
      <c r="O431" s="171">
        <v>190</v>
      </c>
      <c r="P431" s="171">
        <v>16.03</v>
      </c>
      <c r="Q431" s="162"/>
      <c r="R431" s="89"/>
      <c r="S431" s="162" t="s">
        <v>37</v>
      </c>
      <c r="T431" s="162" t="s">
        <v>265</v>
      </c>
    </row>
    <row r="432" spans="3:20" ht="29.25" customHeight="1" x14ac:dyDescent="0.3">
      <c r="C432" s="92">
        <v>144</v>
      </c>
      <c r="D432" s="90" t="s">
        <v>570</v>
      </c>
      <c r="E432" s="155">
        <v>1967</v>
      </c>
      <c r="F432" s="155"/>
      <c r="G432" s="162" t="s">
        <v>34</v>
      </c>
      <c r="H432" s="155">
        <v>5</v>
      </c>
      <c r="I432" s="160">
        <f>J432*1.8</f>
        <v>4039.0739999999996</v>
      </c>
      <c r="J432" s="160">
        <v>2243.9299999999998</v>
      </c>
      <c r="K432" s="90" t="s">
        <v>229</v>
      </c>
      <c r="L432" s="49">
        <v>3519345.6179999998</v>
      </c>
      <c r="M432" s="163">
        <v>75319.366999999998</v>
      </c>
      <c r="N432" s="163">
        <f t="shared" si="41"/>
        <v>3594664.9849999999</v>
      </c>
      <c r="O432" s="171">
        <v>1082.2</v>
      </c>
      <c r="P432" s="171">
        <v>23.16</v>
      </c>
      <c r="Q432" s="162"/>
      <c r="R432" s="89"/>
      <c r="S432" s="162" t="s">
        <v>37</v>
      </c>
      <c r="T432" s="162" t="s">
        <v>265</v>
      </c>
    </row>
    <row r="433" spans="3:20" ht="33.75" customHeight="1" x14ac:dyDescent="0.3">
      <c r="C433" s="92">
        <v>145</v>
      </c>
      <c r="D433" s="90" t="s">
        <v>571</v>
      </c>
      <c r="E433" s="155">
        <v>38</v>
      </c>
      <c r="F433" s="155"/>
      <c r="G433" s="162" t="s">
        <v>63</v>
      </c>
      <c r="H433" s="155">
        <v>2</v>
      </c>
      <c r="I433" s="160">
        <f>J433*1.8</f>
        <v>862.56</v>
      </c>
      <c r="J433" s="160">
        <v>479.2</v>
      </c>
      <c r="K433" s="90" t="s">
        <v>229</v>
      </c>
      <c r="L433" s="49">
        <v>617902.04400000011</v>
      </c>
      <c r="M433" s="163">
        <v>19699.392000000003</v>
      </c>
      <c r="N433" s="163">
        <f t="shared" si="41"/>
        <v>637601.4360000001</v>
      </c>
      <c r="O433" s="171">
        <v>1500</v>
      </c>
      <c r="P433" s="171">
        <v>35.520000000000003</v>
      </c>
      <c r="Q433" s="162"/>
      <c r="R433" s="89"/>
      <c r="S433" s="162" t="s">
        <v>37</v>
      </c>
      <c r="T433" s="162" t="s">
        <v>265</v>
      </c>
    </row>
    <row r="434" spans="3:20" ht="33.75" customHeight="1" x14ac:dyDescent="0.3">
      <c r="C434" s="92">
        <v>146</v>
      </c>
      <c r="D434" s="90" t="s">
        <v>572</v>
      </c>
      <c r="E434" s="155">
        <v>38</v>
      </c>
      <c r="F434" s="155"/>
      <c r="G434" s="162" t="s">
        <v>63</v>
      </c>
      <c r="H434" s="155">
        <v>2</v>
      </c>
      <c r="I434" s="160">
        <f>J434*1.8</f>
        <v>884.16</v>
      </c>
      <c r="J434" s="160">
        <v>491.2</v>
      </c>
      <c r="K434" s="90" t="s">
        <v>229</v>
      </c>
      <c r="L434" s="49">
        <v>620353.152</v>
      </c>
      <c r="M434" s="163">
        <v>19777.536</v>
      </c>
      <c r="N434" s="163">
        <f t="shared" si="41"/>
        <v>640130.68799999997</v>
      </c>
      <c r="O434" s="171">
        <v>1500</v>
      </c>
      <c r="P434" s="171">
        <v>35.520000000000003</v>
      </c>
      <c r="Q434" s="162"/>
      <c r="R434" s="89"/>
      <c r="S434" s="162" t="s">
        <v>37</v>
      </c>
      <c r="T434" s="162" t="s">
        <v>265</v>
      </c>
    </row>
    <row r="435" spans="3:20" ht="56.25" x14ac:dyDescent="0.3">
      <c r="C435" s="92">
        <v>147</v>
      </c>
      <c r="D435" s="161" t="s">
        <v>573</v>
      </c>
      <c r="E435" s="155">
        <v>1993</v>
      </c>
      <c r="F435" s="155"/>
      <c r="G435" s="155" t="s">
        <v>83</v>
      </c>
      <c r="H435" s="155">
        <v>10</v>
      </c>
      <c r="I435" s="160">
        <v>5908.2</v>
      </c>
      <c r="J435" s="160">
        <v>4278.1000000000004</v>
      </c>
      <c r="K435" s="161" t="s">
        <v>447</v>
      </c>
      <c r="L435" s="49">
        <v>3332807.6320000002</v>
      </c>
      <c r="M435" s="163">
        <v>71327.900000000009</v>
      </c>
      <c r="N435" s="163">
        <f t="shared" si="41"/>
        <v>3404135.5320000001</v>
      </c>
      <c r="O435" s="171">
        <v>753.21</v>
      </c>
      <c r="P435" s="171">
        <v>15.5</v>
      </c>
      <c r="Q435" s="162"/>
      <c r="R435" s="89"/>
      <c r="S435" s="162" t="s">
        <v>37</v>
      </c>
      <c r="T435" s="162" t="s">
        <v>265</v>
      </c>
    </row>
    <row r="436" spans="3:20" ht="37.5" x14ac:dyDescent="0.3">
      <c r="C436" s="92">
        <v>148</v>
      </c>
      <c r="D436" s="90" t="s">
        <v>574</v>
      </c>
      <c r="E436" s="155">
        <v>1968</v>
      </c>
      <c r="F436" s="155"/>
      <c r="G436" s="162" t="s">
        <v>34</v>
      </c>
      <c r="H436" s="155">
        <v>5</v>
      </c>
      <c r="I436" s="160">
        <v>6512.5</v>
      </c>
      <c r="J436" s="160">
        <v>3933.2</v>
      </c>
      <c r="K436" s="90" t="s">
        <v>42</v>
      </c>
      <c r="L436" s="49">
        <v>776923.79999999993</v>
      </c>
      <c r="M436" s="163">
        <v>77253.440000000002</v>
      </c>
      <c r="N436" s="163">
        <f t="shared" si="41"/>
        <v>854177.24</v>
      </c>
      <c r="O436" s="171">
        <v>160</v>
      </c>
      <c r="P436" s="171">
        <v>15.56</v>
      </c>
      <c r="Q436" s="162"/>
      <c r="R436" s="89"/>
      <c r="S436" s="162" t="s">
        <v>37</v>
      </c>
      <c r="T436" s="162" t="s">
        <v>265</v>
      </c>
    </row>
    <row r="437" spans="3:20" ht="37.5" x14ac:dyDescent="0.3">
      <c r="C437" s="92">
        <v>149</v>
      </c>
      <c r="D437" s="90" t="s">
        <v>575</v>
      </c>
      <c r="E437" s="155">
        <v>1967</v>
      </c>
      <c r="F437" s="155"/>
      <c r="G437" s="162" t="s">
        <v>34</v>
      </c>
      <c r="H437" s="155">
        <v>5</v>
      </c>
      <c r="I437" s="160">
        <v>6486.1</v>
      </c>
      <c r="J437" s="160">
        <v>3919.2</v>
      </c>
      <c r="K437" s="90" t="s">
        <v>42</v>
      </c>
      <c r="L437" s="49">
        <v>774065.24999999988</v>
      </c>
      <c r="M437" s="163">
        <v>76969.200000000012</v>
      </c>
      <c r="N437" s="163">
        <f t="shared" si="41"/>
        <v>851034.45</v>
      </c>
      <c r="O437" s="171">
        <v>160</v>
      </c>
      <c r="P437" s="171">
        <v>15.56</v>
      </c>
      <c r="Q437" s="162"/>
      <c r="R437" s="89"/>
      <c r="S437" s="162" t="s">
        <v>37</v>
      </c>
      <c r="T437" s="162" t="s">
        <v>265</v>
      </c>
    </row>
    <row r="438" spans="3:20" ht="37.5" x14ac:dyDescent="0.3">
      <c r="C438" s="92">
        <v>150</v>
      </c>
      <c r="D438" s="90" t="s">
        <v>576</v>
      </c>
      <c r="E438" s="155">
        <v>1969</v>
      </c>
      <c r="F438" s="155"/>
      <c r="G438" s="162" t="s">
        <v>34</v>
      </c>
      <c r="H438" s="155">
        <v>5</v>
      </c>
      <c r="I438" s="160">
        <v>6445.6</v>
      </c>
      <c r="J438" s="160">
        <v>3925.6</v>
      </c>
      <c r="K438" s="90" t="s">
        <v>42</v>
      </c>
      <c r="L438" s="49">
        <v>770604.89999999991</v>
      </c>
      <c r="M438" s="163">
        <v>76625.12000000001</v>
      </c>
      <c r="N438" s="163">
        <f t="shared" si="41"/>
        <v>847230.0199999999</v>
      </c>
      <c r="O438" s="171">
        <v>160</v>
      </c>
      <c r="P438" s="171">
        <v>15.56</v>
      </c>
      <c r="Q438" s="162"/>
      <c r="R438" s="89"/>
      <c r="S438" s="162" t="s">
        <v>37</v>
      </c>
      <c r="T438" s="162" t="s">
        <v>265</v>
      </c>
    </row>
    <row r="439" spans="3:20" ht="37.5" x14ac:dyDescent="0.3">
      <c r="C439" s="92">
        <v>151</v>
      </c>
      <c r="D439" s="90" t="s">
        <v>577</v>
      </c>
      <c r="E439" s="155">
        <v>1956</v>
      </c>
      <c r="F439" s="155"/>
      <c r="G439" s="162" t="s">
        <v>34</v>
      </c>
      <c r="H439" s="155">
        <v>5</v>
      </c>
      <c r="I439" s="160">
        <v>6068.2</v>
      </c>
      <c r="J439" s="160">
        <v>3868.8</v>
      </c>
      <c r="K439" s="90" t="s">
        <v>42</v>
      </c>
      <c r="L439" s="49">
        <v>885458.42999999993</v>
      </c>
      <c r="M439" s="163">
        <v>88045.584000000003</v>
      </c>
      <c r="N439" s="163">
        <f t="shared" si="41"/>
        <v>973504.01399999997</v>
      </c>
      <c r="O439" s="171">
        <v>160</v>
      </c>
      <c r="P439" s="171">
        <v>15.56</v>
      </c>
      <c r="Q439" s="162"/>
      <c r="R439" s="89"/>
      <c r="S439" s="162" t="s">
        <v>37</v>
      </c>
      <c r="T439" s="162" t="s">
        <v>265</v>
      </c>
    </row>
    <row r="440" spans="3:20" ht="37.5" x14ac:dyDescent="0.3">
      <c r="C440" s="92">
        <v>152</v>
      </c>
      <c r="D440" s="90" t="s">
        <v>578</v>
      </c>
      <c r="E440" s="155">
        <v>1966</v>
      </c>
      <c r="F440" s="155"/>
      <c r="G440" s="162" t="s">
        <v>34</v>
      </c>
      <c r="H440" s="155">
        <v>5</v>
      </c>
      <c r="I440" s="160">
        <v>5564.1</v>
      </c>
      <c r="J440" s="160">
        <v>3416</v>
      </c>
      <c r="K440" s="90" t="s">
        <v>42</v>
      </c>
      <c r="L440" s="49">
        <v>837118.84499999997</v>
      </c>
      <c r="M440" s="163">
        <v>83238.936000000016</v>
      </c>
      <c r="N440" s="163">
        <f t="shared" si="41"/>
        <v>920357.78099999996</v>
      </c>
      <c r="O440" s="171">
        <v>160</v>
      </c>
      <c r="P440" s="171">
        <v>15.56</v>
      </c>
      <c r="Q440" s="162"/>
      <c r="R440" s="89"/>
      <c r="S440" s="162" t="s">
        <v>37</v>
      </c>
      <c r="T440" s="162" t="s">
        <v>265</v>
      </c>
    </row>
    <row r="441" spans="3:20" ht="37.5" x14ac:dyDescent="0.3">
      <c r="C441" s="92">
        <v>153</v>
      </c>
      <c r="D441" s="90" t="s">
        <v>579</v>
      </c>
      <c r="E441" s="155">
        <v>1968</v>
      </c>
      <c r="F441" s="155"/>
      <c r="G441" s="162" t="s">
        <v>34</v>
      </c>
      <c r="H441" s="155">
        <v>5</v>
      </c>
      <c r="I441" s="160">
        <v>6590.1</v>
      </c>
      <c r="J441" s="160">
        <v>4008.1</v>
      </c>
      <c r="K441" s="90" t="s">
        <v>42</v>
      </c>
      <c r="L441" s="49">
        <v>936581.33999999985</v>
      </c>
      <c r="M441" s="163">
        <v>93128.991999999998</v>
      </c>
      <c r="N441" s="163">
        <f t="shared" si="41"/>
        <v>1029710.3319999998</v>
      </c>
      <c r="O441" s="171">
        <v>160</v>
      </c>
      <c r="P441" s="171">
        <v>15.56</v>
      </c>
      <c r="Q441" s="162"/>
      <c r="R441" s="89"/>
      <c r="S441" s="162" t="s">
        <v>37</v>
      </c>
      <c r="T441" s="162" t="s">
        <v>265</v>
      </c>
    </row>
    <row r="442" spans="3:20" ht="37.5" x14ac:dyDescent="0.3">
      <c r="C442" s="92">
        <v>154</v>
      </c>
      <c r="D442" s="90" t="s">
        <v>580</v>
      </c>
      <c r="E442" s="155">
        <v>1978</v>
      </c>
      <c r="F442" s="155"/>
      <c r="G442" s="162" t="s">
        <v>34</v>
      </c>
      <c r="H442" s="155">
        <v>5</v>
      </c>
      <c r="I442" s="160">
        <f>J442*1.8</f>
        <v>11302.992</v>
      </c>
      <c r="J442" s="160">
        <v>6279.44</v>
      </c>
      <c r="K442" s="90" t="s">
        <v>42</v>
      </c>
      <c r="L442" s="49">
        <v>944478.46049999981</v>
      </c>
      <c r="M442" s="163">
        <v>93914.242400000003</v>
      </c>
      <c r="N442" s="163">
        <f t="shared" si="41"/>
        <v>1038392.7028999998</v>
      </c>
      <c r="O442" s="171">
        <v>160</v>
      </c>
      <c r="P442" s="171">
        <v>15.56</v>
      </c>
      <c r="Q442" s="162"/>
      <c r="R442" s="89"/>
      <c r="S442" s="162" t="s">
        <v>37</v>
      </c>
      <c r="T442" s="162" t="s">
        <v>265</v>
      </c>
    </row>
    <row r="443" spans="3:20" ht="37.5" x14ac:dyDescent="0.3">
      <c r="C443" s="92">
        <v>155</v>
      </c>
      <c r="D443" s="90" t="s">
        <v>581</v>
      </c>
      <c r="E443" s="155">
        <v>1986</v>
      </c>
      <c r="F443" s="155"/>
      <c r="G443" s="162" t="s">
        <v>34</v>
      </c>
      <c r="H443" s="155">
        <v>5</v>
      </c>
      <c r="I443" s="160">
        <f>J443*1.8</f>
        <v>10952.1</v>
      </c>
      <c r="J443" s="160">
        <v>6084.5</v>
      </c>
      <c r="K443" s="90" t="s">
        <v>42</v>
      </c>
      <c r="L443" s="49">
        <v>1510788.8099999998</v>
      </c>
      <c r="M443" s="163">
        <v>150225.32800000001</v>
      </c>
      <c r="N443" s="163">
        <f t="shared" si="41"/>
        <v>1661014.1379999998</v>
      </c>
      <c r="O443" s="171">
        <v>160</v>
      </c>
      <c r="P443" s="171">
        <v>15.56</v>
      </c>
      <c r="Q443" s="162"/>
      <c r="R443" s="89"/>
      <c r="S443" s="162" t="s">
        <v>37</v>
      </c>
      <c r="T443" s="162" t="s">
        <v>265</v>
      </c>
    </row>
    <row r="444" spans="3:20" ht="47.25" customHeight="1" x14ac:dyDescent="0.3">
      <c r="C444" s="92">
        <v>156</v>
      </c>
      <c r="D444" s="90" t="s">
        <v>582</v>
      </c>
      <c r="E444" s="155">
        <v>1989</v>
      </c>
      <c r="F444" s="155"/>
      <c r="G444" s="155" t="s">
        <v>83</v>
      </c>
      <c r="H444" s="155">
        <v>10</v>
      </c>
      <c r="I444" s="160">
        <v>9706.2000000000007</v>
      </c>
      <c r="J444" s="160">
        <v>6502</v>
      </c>
      <c r="K444" s="90" t="s">
        <v>45</v>
      </c>
      <c r="L444" s="49">
        <v>3792925.5723000006</v>
      </c>
      <c r="M444" s="163">
        <v>66725.516700000007</v>
      </c>
      <c r="N444" s="163">
        <f t="shared" si="41"/>
        <v>3859651.0890000006</v>
      </c>
      <c r="O444" s="171">
        <v>392.79</v>
      </c>
      <c r="P444" s="171">
        <v>6.91</v>
      </c>
      <c r="Q444" s="162"/>
      <c r="R444" s="89"/>
      <c r="S444" s="162" t="s">
        <v>37</v>
      </c>
      <c r="T444" s="162" t="s">
        <v>265</v>
      </c>
    </row>
    <row r="445" spans="3:20" ht="31.5" customHeight="1" x14ac:dyDescent="0.3">
      <c r="C445" s="155"/>
      <c r="D445" s="90"/>
      <c r="E445" s="155"/>
      <c r="F445" s="155"/>
      <c r="G445" s="155"/>
      <c r="H445" s="155"/>
      <c r="I445" s="160"/>
      <c r="J445" s="160"/>
      <c r="K445" s="90" t="s">
        <v>229</v>
      </c>
      <c r="L445" s="49">
        <v>3332992.6692000004</v>
      </c>
      <c r="M445" s="163">
        <v>85845.129300000015</v>
      </c>
      <c r="N445" s="163">
        <f t="shared" si="41"/>
        <v>3418837.7985000005</v>
      </c>
      <c r="O445" s="171">
        <v>345.16</v>
      </c>
      <c r="P445" s="171">
        <v>8.89</v>
      </c>
      <c r="Q445" s="162"/>
      <c r="R445" s="89"/>
      <c r="S445" s="162" t="s">
        <v>37</v>
      </c>
      <c r="T445" s="162" t="s">
        <v>265</v>
      </c>
    </row>
    <row r="446" spans="3:20" ht="38.25" customHeight="1" x14ac:dyDescent="0.3">
      <c r="C446" s="155"/>
      <c r="D446" s="90"/>
      <c r="E446" s="155"/>
      <c r="F446" s="155"/>
      <c r="G446" s="155"/>
      <c r="H446" s="155"/>
      <c r="I446" s="160"/>
      <c r="J446" s="160"/>
      <c r="K446" s="90" t="s">
        <v>583</v>
      </c>
      <c r="L446" s="49">
        <v>480404.40750000003</v>
      </c>
      <c r="M446" s="163">
        <v>12553.281000000001</v>
      </c>
      <c r="N446" s="163">
        <f t="shared" si="41"/>
        <v>492957.68850000005</v>
      </c>
      <c r="O446" s="171">
        <v>49.75</v>
      </c>
      <c r="P446" s="171">
        <v>1.3</v>
      </c>
      <c r="Q446" s="162"/>
      <c r="R446" s="89"/>
      <c r="S446" s="162" t="s">
        <v>37</v>
      </c>
      <c r="T446" s="162" t="s">
        <v>265</v>
      </c>
    </row>
    <row r="447" spans="3:20" ht="43.5" customHeight="1" x14ac:dyDescent="0.3">
      <c r="C447" s="155">
        <v>157</v>
      </c>
      <c r="D447" s="90" t="s">
        <v>584</v>
      </c>
      <c r="E447" s="155">
        <v>1990</v>
      </c>
      <c r="F447" s="155"/>
      <c r="G447" s="155" t="s">
        <v>83</v>
      </c>
      <c r="H447" s="155">
        <v>9</v>
      </c>
      <c r="I447" s="160">
        <v>9621.1</v>
      </c>
      <c r="J447" s="160">
        <v>5984.8</v>
      </c>
      <c r="K447" s="90" t="s">
        <v>45</v>
      </c>
      <c r="L447" s="49">
        <v>3588721.5520000001</v>
      </c>
      <c r="M447" s="163">
        <v>63799.879000000008</v>
      </c>
      <c r="N447" s="163">
        <f t="shared" si="41"/>
        <v>3652521.4310000003</v>
      </c>
      <c r="O447" s="171">
        <v>414.56</v>
      </c>
      <c r="P447" s="171">
        <v>7.37</v>
      </c>
      <c r="Q447" s="162"/>
      <c r="R447" s="89"/>
      <c r="S447" s="162" t="s">
        <v>37</v>
      </c>
      <c r="T447" s="162" t="s">
        <v>265</v>
      </c>
    </row>
    <row r="448" spans="3:20" ht="31.5" customHeight="1" x14ac:dyDescent="0.3">
      <c r="C448" s="155"/>
      <c r="D448" s="90"/>
      <c r="E448" s="155"/>
      <c r="F448" s="155"/>
      <c r="G448" s="155"/>
      <c r="H448" s="155"/>
      <c r="I448" s="160"/>
      <c r="J448" s="160"/>
      <c r="K448" s="90" t="s">
        <v>229</v>
      </c>
      <c r="L448" s="49">
        <v>3165928.3240000005</v>
      </c>
      <c r="M448" s="163">
        <v>80767.011000000013</v>
      </c>
      <c r="N448" s="163">
        <f t="shared" si="41"/>
        <v>3246695.3350000004</v>
      </c>
      <c r="O448" s="171">
        <v>365.72</v>
      </c>
      <c r="P448" s="171">
        <v>9.33</v>
      </c>
      <c r="Q448" s="162"/>
      <c r="R448" s="89"/>
      <c r="S448" s="162" t="s">
        <v>37</v>
      </c>
      <c r="T448" s="162" t="s">
        <v>265</v>
      </c>
    </row>
    <row r="449" spans="1:24" ht="27" customHeight="1" x14ac:dyDescent="0.3">
      <c r="C449" s="155"/>
      <c r="D449" s="90"/>
      <c r="E449" s="155"/>
      <c r="F449" s="155"/>
      <c r="G449" s="155"/>
      <c r="H449" s="155"/>
      <c r="I449" s="160"/>
      <c r="J449" s="160"/>
      <c r="K449" s="90" t="s">
        <v>583</v>
      </c>
      <c r="L449" s="49">
        <v>805073.10000000009</v>
      </c>
      <c r="M449" s="163">
        <v>19304.441000000003</v>
      </c>
      <c r="N449" s="163">
        <f t="shared" si="41"/>
        <v>824377.54100000008</v>
      </c>
      <c r="O449" s="171">
        <v>93</v>
      </c>
      <c r="P449" s="171">
        <v>2.23</v>
      </c>
      <c r="Q449" s="162"/>
      <c r="R449" s="89"/>
      <c r="S449" s="162" t="s">
        <v>37</v>
      </c>
      <c r="T449" s="162" t="s">
        <v>265</v>
      </c>
    </row>
    <row r="450" spans="1:24" ht="37.5" x14ac:dyDescent="0.3">
      <c r="C450" s="155">
        <v>158</v>
      </c>
      <c r="D450" s="90" t="s">
        <v>585</v>
      </c>
      <c r="E450" s="155">
        <v>1973</v>
      </c>
      <c r="F450" s="155"/>
      <c r="G450" s="162" t="s">
        <v>34</v>
      </c>
      <c r="H450" s="155">
        <v>5</v>
      </c>
      <c r="I450" s="160">
        <f>J450*1.8</f>
        <v>7156.4400000000005</v>
      </c>
      <c r="J450" s="160">
        <v>3975.8</v>
      </c>
      <c r="K450" s="90" t="s">
        <v>42</v>
      </c>
      <c r="L450" s="49">
        <v>952769.76</v>
      </c>
      <c r="M450" s="163">
        <v>94738.688000000009</v>
      </c>
      <c r="N450" s="163">
        <f t="shared" si="41"/>
        <v>1047508.448</v>
      </c>
      <c r="O450" s="171">
        <v>160</v>
      </c>
      <c r="P450" s="171">
        <v>15.56</v>
      </c>
      <c r="Q450" s="162"/>
      <c r="R450" s="89"/>
      <c r="S450" s="162" t="s">
        <v>37</v>
      </c>
      <c r="T450" s="162" t="s">
        <v>265</v>
      </c>
    </row>
    <row r="451" spans="1:24" ht="33.75" customHeight="1" x14ac:dyDescent="0.3">
      <c r="C451" s="155">
        <v>159</v>
      </c>
      <c r="D451" s="90" t="s">
        <v>586</v>
      </c>
      <c r="E451" s="155">
        <v>1973</v>
      </c>
      <c r="F451" s="155"/>
      <c r="G451" s="162" t="s">
        <v>34</v>
      </c>
      <c r="H451" s="155">
        <v>5</v>
      </c>
      <c r="I451" s="160">
        <f>J451*1.8</f>
        <v>8433.7379999999994</v>
      </c>
      <c r="J451" s="160">
        <v>4685.41</v>
      </c>
      <c r="K451" s="90" t="s">
        <v>229</v>
      </c>
      <c r="L451" s="49">
        <v>7900405.9397999998</v>
      </c>
      <c r="M451" s="163">
        <v>169080.74369999999</v>
      </c>
      <c r="N451" s="163">
        <f t="shared" si="41"/>
        <v>8069486.6834999993</v>
      </c>
      <c r="O451" s="171">
        <v>1082.2</v>
      </c>
      <c r="P451" s="171">
        <v>23.16</v>
      </c>
      <c r="Q451" s="162"/>
      <c r="R451" s="89"/>
      <c r="S451" s="162" t="s">
        <v>37</v>
      </c>
      <c r="T451" s="162" t="s">
        <v>265</v>
      </c>
    </row>
    <row r="452" spans="1:24" ht="37.5" x14ac:dyDescent="0.3">
      <c r="C452" s="155">
        <v>160</v>
      </c>
      <c r="D452" s="90" t="s">
        <v>587</v>
      </c>
      <c r="E452" s="155">
        <v>1977.2012</v>
      </c>
      <c r="F452" s="155"/>
      <c r="G452" s="162" t="s">
        <v>34</v>
      </c>
      <c r="H452" s="155">
        <v>3</v>
      </c>
      <c r="I452" s="160">
        <f>J452*1.8</f>
        <v>857.88000000000011</v>
      </c>
      <c r="J452" s="160">
        <v>476.6</v>
      </c>
      <c r="K452" s="90" t="s">
        <v>42</v>
      </c>
      <c r="L452" s="49">
        <v>116809.37999999999</v>
      </c>
      <c r="M452" s="163">
        <v>11614.944</v>
      </c>
      <c r="N452" s="163">
        <f t="shared" si="41"/>
        <v>128424.32399999999</v>
      </c>
      <c r="O452" s="171">
        <v>160</v>
      </c>
      <c r="P452" s="171">
        <v>15.56</v>
      </c>
      <c r="Q452" s="162"/>
      <c r="R452" s="89"/>
      <c r="S452" s="162" t="s">
        <v>37</v>
      </c>
      <c r="T452" s="162" t="s">
        <v>265</v>
      </c>
    </row>
    <row r="453" spans="1:24" ht="37.5" x14ac:dyDescent="0.3">
      <c r="C453" s="155">
        <v>161</v>
      </c>
      <c r="D453" s="90" t="s">
        <v>588</v>
      </c>
      <c r="E453" s="92">
        <v>1960</v>
      </c>
      <c r="F453" s="92"/>
      <c r="G453" s="109" t="s">
        <v>34</v>
      </c>
      <c r="H453" s="92">
        <v>2</v>
      </c>
      <c r="I453" s="160">
        <v>1272.8</v>
      </c>
      <c r="J453" s="160">
        <v>638</v>
      </c>
      <c r="K453" s="90" t="s">
        <v>42</v>
      </c>
      <c r="L453" s="160">
        <f>I453*O453</f>
        <v>208535.552</v>
      </c>
      <c r="M453" s="160">
        <f>I453*P453</f>
        <v>20135.696</v>
      </c>
      <c r="N453" s="163">
        <f t="shared" si="41"/>
        <v>228671.24799999999</v>
      </c>
      <c r="O453" s="93">
        <v>163.84</v>
      </c>
      <c r="P453" s="93">
        <v>15.82</v>
      </c>
      <c r="Q453" s="92"/>
      <c r="R453" s="89"/>
      <c r="S453" s="162" t="s">
        <v>37</v>
      </c>
      <c r="T453" s="162" t="s">
        <v>265</v>
      </c>
      <c r="U453" s="96" t="s">
        <v>589</v>
      </c>
    </row>
    <row r="454" spans="1:24" ht="37.5" x14ac:dyDescent="0.3">
      <c r="C454" s="155">
        <v>162</v>
      </c>
      <c r="D454" s="90" t="s">
        <v>590</v>
      </c>
      <c r="E454" s="92">
        <v>1959</v>
      </c>
      <c r="F454" s="92"/>
      <c r="G454" s="109" t="s">
        <v>34</v>
      </c>
      <c r="H454" s="92">
        <v>2</v>
      </c>
      <c r="I454" s="160">
        <v>1269.2</v>
      </c>
      <c r="J454" s="160">
        <v>646.79999999999995</v>
      </c>
      <c r="K454" s="90" t="s">
        <v>42</v>
      </c>
      <c r="L454" s="160">
        <f>I454*O454</f>
        <v>207945.728</v>
      </c>
      <c r="M454" s="160">
        <f>I454*P454</f>
        <v>20078.744000000002</v>
      </c>
      <c r="N454" s="163">
        <f t="shared" si="41"/>
        <v>228024.47200000001</v>
      </c>
      <c r="O454" s="93">
        <v>163.84</v>
      </c>
      <c r="P454" s="93">
        <v>15.82</v>
      </c>
      <c r="Q454" s="92"/>
      <c r="R454" s="89"/>
      <c r="S454" s="162" t="s">
        <v>37</v>
      </c>
      <c r="T454" s="162" t="s">
        <v>265</v>
      </c>
      <c r="U454" s="96" t="s">
        <v>589</v>
      </c>
    </row>
    <row r="455" spans="1:24" ht="37.5" x14ac:dyDescent="0.3">
      <c r="C455" s="155">
        <v>163</v>
      </c>
      <c r="D455" s="90" t="s">
        <v>591</v>
      </c>
      <c r="E455" s="155">
        <v>1959</v>
      </c>
      <c r="F455" s="155"/>
      <c r="G455" s="155" t="s">
        <v>34</v>
      </c>
      <c r="H455" s="155">
        <v>2</v>
      </c>
      <c r="I455" s="160">
        <v>1273.4000000000001</v>
      </c>
      <c r="J455" s="160">
        <v>634.6</v>
      </c>
      <c r="K455" s="90" t="s">
        <v>42</v>
      </c>
      <c r="L455" s="160">
        <f>I455*O455</f>
        <v>208633.85600000003</v>
      </c>
      <c r="M455" s="160">
        <f>I455*P455</f>
        <v>20145.188000000002</v>
      </c>
      <c r="N455" s="163">
        <f t="shared" si="41"/>
        <v>228779.04400000002</v>
      </c>
      <c r="O455" s="93">
        <v>163.84</v>
      </c>
      <c r="P455" s="93">
        <v>15.82</v>
      </c>
      <c r="Q455" s="92"/>
      <c r="R455" s="89"/>
      <c r="S455" s="162" t="s">
        <v>37</v>
      </c>
      <c r="T455" s="162" t="s">
        <v>265</v>
      </c>
      <c r="U455" s="96" t="s">
        <v>589</v>
      </c>
    </row>
    <row r="456" spans="1:24" ht="56.25" x14ac:dyDescent="0.3">
      <c r="C456" s="155">
        <v>164</v>
      </c>
      <c r="D456" s="161" t="s">
        <v>592</v>
      </c>
      <c r="E456" s="155">
        <v>1992</v>
      </c>
      <c r="F456" s="155"/>
      <c r="G456" s="155" t="s">
        <v>83</v>
      </c>
      <c r="H456" s="155">
        <v>9</v>
      </c>
      <c r="I456" s="160">
        <v>3161.5</v>
      </c>
      <c r="J456" s="160">
        <v>2089.8000000000002</v>
      </c>
      <c r="K456" s="161" t="s">
        <v>447</v>
      </c>
      <c r="L456" s="49">
        <v>2067625.2439999997</v>
      </c>
      <c r="M456" s="163">
        <v>44255.769</v>
      </c>
      <c r="N456" s="163">
        <f t="shared" si="41"/>
        <v>2111881.0129999998</v>
      </c>
      <c r="O456" s="171">
        <v>772.28</v>
      </c>
      <c r="P456" s="171">
        <v>16.53</v>
      </c>
      <c r="Q456" s="162"/>
      <c r="R456" s="89"/>
      <c r="S456" s="162" t="s">
        <v>37</v>
      </c>
      <c r="T456" s="162" t="s">
        <v>265</v>
      </c>
      <c r="U456" s="96" t="s">
        <v>589</v>
      </c>
    </row>
    <row r="457" spans="1:24" ht="56.25" x14ac:dyDescent="0.3">
      <c r="C457" s="155">
        <v>165</v>
      </c>
      <c r="D457" s="161" t="s">
        <v>593</v>
      </c>
      <c r="E457" s="155">
        <v>1992</v>
      </c>
      <c r="F457" s="155"/>
      <c r="G457" s="155" t="s">
        <v>83</v>
      </c>
      <c r="H457" s="155">
        <v>9</v>
      </c>
      <c r="I457" s="160">
        <v>11114.9</v>
      </c>
      <c r="J457" s="160">
        <v>8385.4</v>
      </c>
      <c r="K457" s="161" t="s">
        <v>447</v>
      </c>
      <c r="L457" s="49">
        <v>8480792.8199999984</v>
      </c>
      <c r="M457" s="163">
        <v>181524.19499999998</v>
      </c>
      <c r="N457" s="163">
        <f t="shared" si="41"/>
        <v>8662317.0149999987</v>
      </c>
      <c r="O457" s="167">
        <v>772.28</v>
      </c>
      <c r="P457" s="171">
        <v>16.53</v>
      </c>
      <c r="Q457" s="162"/>
      <c r="R457" s="89"/>
      <c r="S457" s="162" t="s">
        <v>37</v>
      </c>
      <c r="T457" s="162" t="s">
        <v>265</v>
      </c>
      <c r="U457" s="96" t="s">
        <v>589</v>
      </c>
    </row>
    <row r="458" spans="1:24" x14ac:dyDescent="0.3">
      <c r="C458" s="155"/>
      <c r="D458" s="63"/>
      <c r="E458" s="155"/>
      <c r="F458" s="155"/>
      <c r="G458" s="155"/>
      <c r="H458" s="155"/>
      <c r="I458" s="160"/>
      <c r="J458" s="160"/>
      <c r="K458" s="161"/>
      <c r="L458" s="160"/>
      <c r="M458" s="155"/>
      <c r="N458" s="162"/>
      <c r="O458" s="171"/>
      <c r="P458" s="28"/>
      <c r="Q458" s="24"/>
      <c r="R458" s="24"/>
      <c r="S458" s="162"/>
      <c r="T458" s="162"/>
    </row>
    <row r="459" spans="1:24" s="61" customFormat="1" x14ac:dyDescent="0.3">
      <c r="A459" s="133"/>
      <c r="B459" s="1">
        <f>C476+C484+C502+C508+C524+C610+C624+C630+C665+C674+C683+C685+C716+C741+C748+C774+C779+C787+C885+C798</f>
        <v>320</v>
      </c>
      <c r="C459" s="32"/>
      <c r="D459" s="62" t="s">
        <v>594</v>
      </c>
      <c r="E459" s="32"/>
      <c r="F459" s="32"/>
      <c r="G459" s="32"/>
      <c r="H459" s="26"/>
      <c r="I459" s="26"/>
      <c r="J459" s="32"/>
      <c r="K459" s="27"/>
      <c r="L459" s="30">
        <f>L460+L800</f>
        <v>274997533.28053993</v>
      </c>
      <c r="M459" s="30">
        <f>M460+M800</f>
        <v>17698017.450739998</v>
      </c>
      <c r="N459" s="30">
        <f>N460+N800</f>
        <v>292695550.73128003</v>
      </c>
      <c r="O459" s="28"/>
      <c r="P459" s="24"/>
      <c r="Q459" s="24"/>
      <c r="R459" s="24"/>
      <c r="S459" s="24"/>
      <c r="T459" s="47"/>
    </row>
    <row r="460" spans="1:24" s="61" customFormat="1" x14ac:dyDescent="0.3">
      <c r="A460" s="133"/>
      <c r="B460" s="1"/>
      <c r="C460" s="32"/>
      <c r="D460" s="62" t="s">
        <v>31</v>
      </c>
      <c r="E460" s="32"/>
      <c r="F460" s="32"/>
      <c r="G460" s="32"/>
      <c r="H460" s="26"/>
      <c r="I460" s="32"/>
      <c r="J460" s="26"/>
      <c r="K460" s="32"/>
      <c r="L460" s="30">
        <f>L461+L477+L485+L503+L509+L525+L611+L625+L631+L666+L675+L684+L686+L717+L742+L749+L775+L780+L788</f>
        <v>180662332.98069996</v>
      </c>
      <c r="M460" s="30">
        <f>M461+M477+M485+M503+M509+M525+M611+M625+M631+M666+M675+M684+M686+M717+M742+M749+M775+M780+M788</f>
        <v>11637761.251</v>
      </c>
      <c r="N460" s="30">
        <f>N461+N477+N485+N503+N509+N525+N611+N625+N631+N666+N675+N684+N686+N717+N742+N749+N775+N780+N788</f>
        <v>192300094.2317</v>
      </c>
      <c r="O460" s="24"/>
      <c r="P460" s="24"/>
      <c r="Q460" s="24"/>
      <c r="R460" s="24"/>
      <c r="S460" s="47"/>
      <c r="T460" s="47"/>
    </row>
    <row r="461" spans="1:24" s="61" customFormat="1" x14ac:dyDescent="0.3">
      <c r="A461" s="133"/>
      <c r="B461" s="1"/>
      <c r="C461" s="32"/>
      <c r="D461" s="62" t="s">
        <v>32</v>
      </c>
      <c r="E461" s="32"/>
      <c r="F461" s="32"/>
      <c r="G461" s="32"/>
      <c r="H461" s="26"/>
      <c r="I461" s="32"/>
      <c r="J461" s="26"/>
      <c r="K461" s="32"/>
      <c r="L461" s="30">
        <f>SUM(L462:L476)</f>
        <v>2440140.14</v>
      </c>
      <c r="M461" s="30">
        <f>SUM(M462:M476)</f>
        <v>184723.72900000002</v>
      </c>
      <c r="N461" s="30">
        <f>SUM(N462:N476)</f>
        <v>2624863.8689999999</v>
      </c>
      <c r="O461" s="24"/>
      <c r="P461" s="24"/>
      <c r="Q461" s="24"/>
      <c r="R461" s="24"/>
      <c r="S461" s="24"/>
      <c r="T461" s="47"/>
      <c r="U461" s="97"/>
      <c r="V461" s="97"/>
      <c r="W461" s="97"/>
    </row>
    <row r="462" spans="1:24" ht="37.5" x14ac:dyDescent="0.3">
      <c r="C462" s="155">
        <v>1</v>
      </c>
      <c r="D462" s="63" t="s">
        <v>595</v>
      </c>
      <c r="E462" s="155">
        <v>1986</v>
      </c>
      <c r="F462" s="155"/>
      <c r="G462" s="155" t="s">
        <v>34</v>
      </c>
      <c r="H462" s="155">
        <v>2</v>
      </c>
      <c r="I462" s="155">
        <v>1902.5</v>
      </c>
      <c r="J462" s="160">
        <v>879.9</v>
      </c>
      <c r="K462" s="161" t="s">
        <v>42</v>
      </c>
      <c r="L462" s="163">
        <f>I462*O462</f>
        <v>304400</v>
      </c>
      <c r="M462" s="163">
        <f>I462*P462</f>
        <v>30097.55</v>
      </c>
      <c r="N462" s="163">
        <f t="shared" ref="N462:N476" si="43">L462+M462</f>
        <v>334497.55</v>
      </c>
      <c r="O462" s="170">
        <v>160</v>
      </c>
      <c r="P462" s="170">
        <v>15.82</v>
      </c>
      <c r="Q462" s="162"/>
      <c r="R462" s="162"/>
      <c r="S462" s="162" t="s">
        <v>265</v>
      </c>
      <c r="T462" s="162" t="s">
        <v>596</v>
      </c>
      <c r="U462" s="96" t="s">
        <v>589</v>
      </c>
      <c r="V462" s="98"/>
      <c r="W462" s="99"/>
      <c r="X462" s="99"/>
    </row>
    <row r="463" spans="1:24" ht="37.5" x14ac:dyDescent="0.3">
      <c r="C463" s="155">
        <v>2</v>
      </c>
      <c r="D463" s="63" t="s">
        <v>597</v>
      </c>
      <c r="E463" s="155">
        <v>1983</v>
      </c>
      <c r="F463" s="155"/>
      <c r="G463" s="155" t="s">
        <v>34</v>
      </c>
      <c r="H463" s="155">
        <v>2</v>
      </c>
      <c r="I463" s="155">
        <v>1738.3</v>
      </c>
      <c r="J463" s="160">
        <v>835.3</v>
      </c>
      <c r="K463" s="161" t="s">
        <v>42</v>
      </c>
      <c r="L463" s="163">
        <f>I463*O463</f>
        <v>278128</v>
      </c>
      <c r="M463" s="163">
        <f>I463*P463</f>
        <v>27499.905999999999</v>
      </c>
      <c r="N463" s="163">
        <f t="shared" si="43"/>
        <v>305627.90600000002</v>
      </c>
      <c r="O463" s="170">
        <v>160</v>
      </c>
      <c r="P463" s="170">
        <v>15.82</v>
      </c>
      <c r="Q463" s="162"/>
      <c r="R463" s="162"/>
      <c r="S463" s="162" t="s">
        <v>265</v>
      </c>
      <c r="T463" s="162" t="s">
        <v>596</v>
      </c>
      <c r="U463" s="96" t="s">
        <v>589</v>
      </c>
      <c r="V463" s="98"/>
      <c r="W463" s="99"/>
      <c r="X463" s="99"/>
    </row>
    <row r="464" spans="1:24" ht="37.5" x14ac:dyDescent="0.3">
      <c r="C464" s="155">
        <v>3</v>
      </c>
      <c r="D464" s="63" t="s">
        <v>598</v>
      </c>
      <c r="E464" s="155">
        <v>1967</v>
      </c>
      <c r="F464" s="155"/>
      <c r="G464" s="155" t="s">
        <v>63</v>
      </c>
      <c r="H464" s="155">
        <v>2</v>
      </c>
      <c r="I464" s="155">
        <v>522</v>
      </c>
      <c r="J464" s="160">
        <v>348</v>
      </c>
      <c r="K464" s="161" t="s">
        <v>42</v>
      </c>
      <c r="L464" s="163">
        <f>I464*O464</f>
        <v>87414.12000000001</v>
      </c>
      <c r="M464" s="163">
        <f>I464*P464</f>
        <v>7965.72</v>
      </c>
      <c r="N464" s="163">
        <f t="shared" si="43"/>
        <v>95379.840000000011</v>
      </c>
      <c r="O464" s="170">
        <v>167.46</v>
      </c>
      <c r="P464" s="170">
        <v>15.26</v>
      </c>
      <c r="Q464" s="162"/>
      <c r="R464" s="162"/>
      <c r="S464" s="162" t="s">
        <v>265</v>
      </c>
      <c r="T464" s="162" t="s">
        <v>596</v>
      </c>
      <c r="U464" s="96" t="s">
        <v>589</v>
      </c>
      <c r="V464" s="98"/>
      <c r="W464" s="99"/>
      <c r="X464" s="99"/>
    </row>
    <row r="465" spans="1:24" x14ac:dyDescent="0.3">
      <c r="C465" s="155"/>
      <c r="D465" s="63"/>
      <c r="E465" s="155"/>
      <c r="F465" s="155"/>
      <c r="G465" s="155"/>
      <c r="H465" s="155"/>
      <c r="I465" s="155"/>
      <c r="J465" s="160"/>
      <c r="K465" s="161" t="s">
        <v>229</v>
      </c>
      <c r="L465" s="163">
        <f>I464*O465</f>
        <v>783000</v>
      </c>
      <c r="M465" s="163">
        <f>I464*P465</f>
        <v>18541.440000000002</v>
      </c>
      <c r="N465" s="163">
        <f t="shared" si="43"/>
        <v>801541.44</v>
      </c>
      <c r="O465" s="170">
        <v>1500</v>
      </c>
      <c r="P465" s="170">
        <v>35.520000000000003</v>
      </c>
      <c r="Q465" s="162"/>
      <c r="R465" s="162"/>
      <c r="S465" s="162" t="s">
        <v>265</v>
      </c>
      <c r="T465" s="162" t="s">
        <v>596</v>
      </c>
      <c r="U465" s="96"/>
      <c r="V465" s="98"/>
      <c r="W465" s="99"/>
      <c r="X465" s="99"/>
    </row>
    <row r="466" spans="1:24" ht="37.5" x14ac:dyDescent="0.3">
      <c r="C466" s="155"/>
      <c r="D466" s="63"/>
      <c r="E466" s="155"/>
      <c r="F466" s="155"/>
      <c r="G466" s="155"/>
      <c r="H466" s="155"/>
      <c r="I466" s="155"/>
      <c r="J466" s="160"/>
      <c r="K466" s="161" t="s">
        <v>45</v>
      </c>
      <c r="L466" s="163">
        <f>I464*O466</f>
        <v>242291.52000000002</v>
      </c>
      <c r="M466" s="163">
        <f>I464*P466</f>
        <v>9740.52</v>
      </c>
      <c r="N466" s="163">
        <f t="shared" si="43"/>
        <v>252032.04</v>
      </c>
      <c r="O466" s="170">
        <v>464.16</v>
      </c>
      <c r="P466" s="170">
        <v>18.66</v>
      </c>
      <c r="Q466" s="162"/>
      <c r="R466" s="162"/>
      <c r="S466" s="162" t="s">
        <v>265</v>
      </c>
      <c r="T466" s="162" t="s">
        <v>596</v>
      </c>
      <c r="U466" s="96"/>
      <c r="V466" s="98"/>
      <c r="W466" s="99"/>
      <c r="X466" s="99"/>
    </row>
    <row r="467" spans="1:24" ht="37.5" x14ac:dyDescent="0.3">
      <c r="C467" s="155">
        <v>4</v>
      </c>
      <c r="D467" s="63" t="s">
        <v>599</v>
      </c>
      <c r="E467" s="155">
        <v>1979</v>
      </c>
      <c r="F467" s="155"/>
      <c r="G467" s="155" t="s">
        <v>63</v>
      </c>
      <c r="H467" s="155">
        <v>2</v>
      </c>
      <c r="I467" s="155">
        <v>840.75</v>
      </c>
      <c r="J467" s="160">
        <v>560.5</v>
      </c>
      <c r="K467" s="161" t="s">
        <v>42</v>
      </c>
      <c r="L467" s="163">
        <f t="shared" ref="L467:L476" si="44">I467*O467</f>
        <v>109297.5</v>
      </c>
      <c r="M467" s="163">
        <f t="shared" ref="M467:M476" si="45">I467*P467</f>
        <v>13334.295</v>
      </c>
      <c r="N467" s="163">
        <f t="shared" si="43"/>
        <v>122631.795</v>
      </c>
      <c r="O467" s="170">
        <v>130</v>
      </c>
      <c r="P467" s="170">
        <v>15.86</v>
      </c>
      <c r="Q467" s="162"/>
      <c r="R467" s="162"/>
      <c r="S467" s="162" t="s">
        <v>265</v>
      </c>
      <c r="T467" s="162" t="s">
        <v>596</v>
      </c>
      <c r="U467" s="96" t="s">
        <v>600</v>
      </c>
      <c r="V467" s="98"/>
      <c r="W467" s="99"/>
      <c r="X467" s="99"/>
    </row>
    <row r="468" spans="1:24" ht="37.5" x14ac:dyDescent="0.3">
      <c r="C468" s="155">
        <v>5</v>
      </c>
      <c r="D468" s="63" t="s">
        <v>601</v>
      </c>
      <c r="E468" s="155">
        <v>1967</v>
      </c>
      <c r="F468" s="155"/>
      <c r="G468" s="155" t="s">
        <v>63</v>
      </c>
      <c r="H468" s="155">
        <v>2</v>
      </c>
      <c r="I468" s="155">
        <v>436.8</v>
      </c>
      <c r="J468" s="160">
        <v>291.2</v>
      </c>
      <c r="K468" s="161" t="s">
        <v>42</v>
      </c>
      <c r="L468" s="163">
        <f t="shared" si="44"/>
        <v>56784</v>
      </c>
      <c r="M468" s="163">
        <f t="shared" si="45"/>
        <v>6927.6480000000001</v>
      </c>
      <c r="N468" s="163">
        <f t="shared" si="43"/>
        <v>63711.648000000001</v>
      </c>
      <c r="O468" s="170">
        <v>130</v>
      </c>
      <c r="P468" s="170">
        <v>15.86</v>
      </c>
      <c r="Q468" s="162"/>
      <c r="R468" s="162"/>
      <c r="S468" s="162" t="s">
        <v>265</v>
      </c>
      <c r="T468" s="162" t="s">
        <v>596</v>
      </c>
      <c r="U468" s="96" t="s">
        <v>600</v>
      </c>
      <c r="V468" s="98"/>
      <c r="W468" s="99"/>
      <c r="X468" s="99"/>
    </row>
    <row r="469" spans="1:24" ht="37.5" x14ac:dyDescent="0.3">
      <c r="C469" s="155">
        <v>6</v>
      </c>
      <c r="D469" s="63" t="s">
        <v>602</v>
      </c>
      <c r="E469" s="155">
        <v>1968</v>
      </c>
      <c r="F469" s="155"/>
      <c r="G469" s="155" t="s">
        <v>63</v>
      </c>
      <c r="H469" s="155">
        <v>2</v>
      </c>
      <c r="I469" s="155">
        <v>515.70000000000005</v>
      </c>
      <c r="J469" s="160">
        <v>343.8</v>
      </c>
      <c r="K469" s="161" t="s">
        <v>42</v>
      </c>
      <c r="L469" s="163">
        <f t="shared" si="44"/>
        <v>67041</v>
      </c>
      <c r="M469" s="163">
        <f t="shared" si="45"/>
        <v>8179.0020000000004</v>
      </c>
      <c r="N469" s="163">
        <f t="shared" si="43"/>
        <v>75220.002000000008</v>
      </c>
      <c r="O469" s="170">
        <v>130</v>
      </c>
      <c r="P469" s="170">
        <v>15.86</v>
      </c>
      <c r="Q469" s="162"/>
      <c r="R469" s="162"/>
      <c r="S469" s="162" t="s">
        <v>265</v>
      </c>
      <c r="T469" s="162" t="s">
        <v>596</v>
      </c>
      <c r="U469" s="96" t="s">
        <v>600</v>
      </c>
      <c r="V469" s="98"/>
      <c r="W469" s="99"/>
      <c r="X469" s="99"/>
    </row>
    <row r="470" spans="1:24" ht="37.5" x14ac:dyDescent="0.3">
      <c r="C470" s="155">
        <v>7</v>
      </c>
      <c r="D470" s="63" t="s">
        <v>603</v>
      </c>
      <c r="E470" s="155">
        <v>1966</v>
      </c>
      <c r="F470" s="155"/>
      <c r="G470" s="155" t="s">
        <v>63</v>
      </c>
      <c r="H470" s="155">
        <v>2</v>
      </c>
      <c r="I470" s="155">
        <v>498.6</v>
      </c>
      <c r="J470" s="160">
        <v>332.4</v>
      </c>
      <c r="K470" s="161" t="s">
        <v>42</v>
      </c>
      <c r="L470" s="163">
        <f t="shared" si="44"/>
        <v>64818</v>
      </c>
      <c r="M470" s="163">
        <f t="shared" si="45"/>
        <v>7907.7960000000003</v>
      </c>
      <c r="N470" s="163">
        <f t="shared" si="43"/>
        <v>72725.796000000002</v>
      </c>
      <c r="O470" s="170">
        <v>130</v>
      </c>
      <c r="P470" s="170">
        <v>15.86</v>
      </c>
      <c r="Q470" s="162"/>
      <c r="R470" s="162"/>
      <c r="S470" s="162" t="s">
        <v>265</v>
      </c>
      <c r="T470" s="162" t="s">
        <v>596</v>
      </c>
      <c r="U470" s="96" t="s">
        <v>600</v>
      </c>
      <c r="V470" s="98"/>
      <c r="W470" s="99"/>
      <c r="X470" s="99"/>
    </row>
    <row r="471" spans="1:24" ht="37.5" x14ac:dyDescent="0.3">
      <c r="C471" s="155">
        <v>8</v>
      </c>
      <c r="D471" s="63" t="s">
        <v>604</v>
      </c>
      <c r="E471" s="155">
        <v>1969</v>
      </c>
      <c r="F471" s="155"/>
      <c r="G471" s="155" t="s">
        <v>63</v>
      </c>
      <c r="H471" s="155">
        <v>2</v>
      </c>
      <c r="I471" s="155">
        <v>437.4</v>
      </c>
      <c r="J471" s="160">
        <v>291.60000000000002</v>
      </c>
      <c r="K471" s="161" t="s">
        <v>42</v>
      </c>
      <c r="L471" s="163">
        <f t="shared" si="44"/>
        <v>56862</v>
      </c>
      <c r="M471" s="163">
        <f t="shared" si="45"/>
        <v>6937.1639999999998</v>
      </c>
      <c r="N471" s="163">
        <f t="shared" si="43"/>
        <v>63799.163999999997</v>
      </c>
      <c r="O471" s="170">
        <v>130</v>
      </c>
      <c r="P471" s="170">
        <v>15.86</v>
      </c>
      <c r="Q471" s="162"/>
      <c r="R471" s="162"/>
      <c r="S471" s="162" t="s">
        <v>265</v>
      </c>
      <c r="T471" s="162" t="s">
        <v>596</v>
      </c>
      <c r="U471" s="96" t="s">
        <v>600</v>
      </c>
      <c r="V471" s="98"/>
      <c r="W471" s="99"/>
      <c r="X471" s="99"/>
    </row>
    <row r="472" spans="1:24" ht="37.5" x14ac:dyDescent="0.3">
      <c r="C472" s="155">
        <v>9</v>
      </c>
      <c r="D472" s="63" t="s">
        <v>605</v>
      </c>
      <c r="E472" s="155">
        <v>1965</v>
      </c>
      <c r="F472" s="155"/>
      <c r="G472" s="155" t="s">
        <v>63</v>
      </c>
      <c r="H472" s="155">
        <v>2</v>
      </c>
      <c r="I472" s="155">
        <v>490.05</v>
      </c>
      <c r="J472" s="160">
        <v>326.7</v>
      </c>
      <c r="K472" s="161" t="s">
        <v>42</v>
      </c>
      <c r="L472" s="163">
        <f t="shared" si="44"/>
        <v>63706.5</v>
      </c>
      <c r="M472" s="163">
        <f t="shared" si="45"/>
        <v>7772.1930000000002</v>
      </c>
      <c r="N472" s="163">
        <f t="shared" si="43"/>
        <v>71478.692999999999</v>
      </c>
      <c r="O472" s="170">
        <v>130</v>
      </c>
      <c r="P472" s="170">
        <v>15.86</v>
      </c>
      <c r="Q472" s="162"/>
      <c r="R472" s="162"/>
      <c r="S472" s="162" t="s">
        <v>265</v>
      </c>
      <c r="T472" s="162" t="s">
        <v>596</v>
      </c>
      <c r="U472" s="96" t="s">
        <v>600</v>
      </c>
      <c r="V472" s="98"/>
      <c r="W472" s="99"/>
      <c r="X472" s="99"/>
    </row>
    <row r="473" spans="1:24" ht="37.5" x14ac:dyDescent="0.3">
      <c r="C473" s="155">
        <v>10</v>
      </c>
      <c r="D473" s="63" t="s">
        <v>606</v>
      </c>
      <c r="E473" s="155">
        <v>1969</v>
      </c>
      <c r="F473" s="155"/>
      <c r="G473" s="155" t="s">
        <v>63</v>
      </c>
      <c r="H473" s="155">
        <v>2</v>
      </c>
      <c r="I473" s="155">
        <v>383.85</v>
      </c>
      <c r="J473" s="160">
        <v>255.9</v>
      </c>
      <c r="K473" s="161" t="s">
        <v>42</v>
      </c>
      <c r="L473" s="163">
        <f t="shared" si="44"/>
        <v>49900.5</v>
      </c>
      <c r="M473" s="163">
        <f t="shared" si="45"/>
        <v>6087.8609999999999</v>
      </c>
      <c r="N473" s="163">
        <f t="shared" si="43"/>
        <v>55988.360999999997</v>
      </c>
      <c r="O473" s="170">
        <v>130</v>
      </c>
      <c r="P473" s="170">
        <v>15.86</v>
      </c>
      <c r="Q473" s="162"/>
      <c r="R473" s="162"/>
      <c r="S473" s="162" t="s">
        <v>265</v>
      </c>
      <c r="T473" s="162" t="s">
        <v>596</v>
      </c>
      <c r="U473" s="96" t="s">
        <v>600</v>
      </c>
      <c r="V473" s="98"/>
      <c r="W473" s="99"/>
      <c r="X473" s="99"/>
    </row>
    <row r="474" spans="1:24" ht="37.5" x14ac:dyDescent="0.3">
      <c r="C474" s="155">
        <v>11</v>
      </c>
      <c r="D474" s="63" t="s">
        <v>607</v>
      </c>
      <c r="E474" s="155">
        <v>1985</v>
      </c>
      <c r="F474" s="155"/>
      <c r="G474" s="155" t="s">
        <v>63</v>
      </c>
      <c r="H474" s="155">
        <v>2</v>
      </c>
      <c r="I474" s="155">
        <v>827.7</v>
      </c>
      <c r="J474" s="160">
        <v>522.1</v>
      </c>
      <c r="K474" s="161" t="s">
        <v>42</v>
      </c>
      <c r="L474" s="163">
        <f t="shared" si="44"/>
        <v>107601</v>
      </c>
      <c r="M474" s="163">
        <f t="shared" si="45"/>
        <v>13127.322</v>
      </c>
      <c r="N474" s="163">
        <f t="shared" si="43"/>
        <v>120728.322</v>
      </c>
      <c r="O474" s="170">
        <v>130</v>
      </c>
      <c r="P474" s="170">
        <v>15.86</v>
      </c>
      <c r="Q474" s="162"/>
      <c r="R474" s="162"/>
      <c r="S474" s="162" t="s">
        <v>265</v>
      </c>
      <c r="T474" s="162" t="s">
        <v>596</v>
      </c>
      <c r="U474" s="96"/>
      <c r="V474" s="98"/>
      <c r="W474" s="99"/>
      <c r="X474" s="99"/>
    </row>
    <row r="475" spans="1:24" ht="37.5" x14ac:dyDescent="0.3">
      <c r="C475" s="155">
        <v>12</v>
      </c>
      <c r="D475" s="63" t="s">
        <v>608</v>
      </c>
      <c r="E475" s="155">
        <v>1980</v>
      </c>
      <c r="F475" s="155"/>
      <c r="G475" s="155" t="s">
        <v>63</v>
      </c>
      <c r="H475" s="155">
        <v>2</v>
      </c>
      <c r="I475" s="155">
        <v>646.9</v>
      </c>
      <c r="J475" s="160">
        <v>407.5</v>
      </c>
      <c r="K475" s="161" t="s">
        <v>42</v>
      </c>
      <c r="L475" s="163">
        <f t="shared" si="44"/>
        <v>84097</v>
      </c>
      <c r="M475" s="163">
        <f t="shared" si="45"/>
        <v>10259.833999999999</v>
      </c>
      <c r="N475" s="163">
        <f t="shared" si="43"/>
        <v>94356.834000000003</v>
      </c>
      <c r="O475" s="170">
        <v>130</v>
      </c>
      <c r="P475" s="170">
        <v>15.86</v>
      </c>
      <c r="Q475" s="162"/>
      <c r="R475" s="162"/>
      <c r="S475" s="162" t="s">
        <v>265</v>
      </c>
      <c r="T475" s="162" t="s">
        <v>596</v>
      </c>
      <c r="U475" s="96"/>
      <c r="V475" s="98"/>
      <c r="W475" s="99"/>
      <c r="X475" s="99"/>
    </row>
    <row r="476" spans="1:24" s="61" customFormat="1" ht="37.5" x14ac:dyDescent="0.3">
      <c r="A476" s="133"/>
      <c r="B476" s="1"/>
      <c r="C476" s="155">
        <v>13</v>
      </c>
      <c r="D476" s="63" t="s">
        <v>609</v>
      </c>
      <c r="E476" s="155">
        <v>1981</v>
      </c>
      <c r="F476" s="155"/>
      <c r="G476" s="155" t="s">
        <v>63</v>
      </c>
      <c r="H476" s="155">
        <v>2</v>
      </c>
      <c r="I476" s="155">
        <v>652.29999999999995</v>
      </c>
      <c r="J476" s="160">
        <v>414.2</v>
      </c>
      <c r="K476" s="161" t="s">
        <v>42</v>
      </c>
      <c r="L476" s="163">
        <f t="shared" si="44"/>
        <v>84799</v>
      </c>
      <c r="M476" s="163">
        <f t="shared" si="45"/>
        <v>10345.477999999999</v>
      </c>
      <c r="N476" s="163">
        <f t="shared" si="43"/>
        <v>95144.478000000003</v>
      </c>
      <c r="O476" s="170">
        <v>130</v>
      </c>
      <c r="P476" s="170">
        <v>15.86</v>
      </c>
      <c r="Q476" s="162"/>
      <c r="R476" s="162"/>
      <c r="S476" s="162" t="s">
        <v>265</v>
      </c>
      <c r="T476" s="162" t="s">
        <v>596</v>
      </c>
      <c r="U476" s="100"/>
      <c r="V476" s="100"/>
      <c r="W476" s="97"/>
      <c r="X476" s="97"/>
    </row>
    <row r="477" spans="1:24" s="61" customFormat="1" x14ac:dyDescent="0.3">
      <c r="A477" s="133"/>
      <c r="B477" s="1"/>
      <c r="C477" s="32"/>
      <c r="D477" s="62" t="s">
        <v>46</v>
      </c>
      <c r="E477" s="32"/>
      <c r="F477" s="32"/>
      <c r="G477" s="32"/>
      <c r="H477" s="32"/>
      <c r="I477" s="32"/>
      <c r="J477" s="26"/>
      <c r="K477" s="25"/>
      <c r="L477" s="30">
        <f>SUM(L478:L484)</f>
        <v>3172789.5091999997</v>
      </c>
      <c r="M477" s="30">
        <f>SUM(M478:M484)</f>
        <v>180228.50979999997</v>
      </c>
      <c r="N477" s="30">
        <f>SUM(N478:N484)</f>
        <v>3353018.0189999999</v>
      </c>
      <c r="O477" s="24"/>
      <c r="P477" s="24"/>
      <c r="Q477" s="24"/>
      <c r="R477" s="24"/>
      <c r="S477" s="162"/>
      <c r="T477" s="162"/>
      <c r="U477" s="101"/>
      <c r="V477" s="100"/>
      <c r="W477" s="97"/>
      <c r="X477" s="97"/>
    </row>
    <row r="478" spans="1:24" ht="37.5" x14ac:dyDescent="0.3">
      <c r="C478" s="155">
        <v>1</v>
      </c>
      <c r="D478" s="63" t="s">
        <v>610</v>
      </c>
      <c r="E478" s="155">
        <v>1974</v>
      </c>
      <c r="F478" s="155"/>
      <c r="G478" s="155" t="s">
        <v>34</v>
      </c>
      <c r="H478" s="155">
        <v>2</v>
      </c>
      <c r="I478" s="155">
        <v>983.1</v>
      </c>
      <c r="J478" s="160">
        <v>403.43</v>
      </c>
      <c r="K478" s="161" t="s">
        <v>42</v>
      </c>
      <c r="L478" s="163">
        <f>I478*O478</f>
        <v>157296</v>
      </c>
      <c r="M478" s="163">
        <f>I478*P478</f>
        <v>15552.642</v>
      </c>
      <c r="N478" s="163">
        <f t="shared" ref="N478:N484" si="46">L478+M478</f>
        <v>172848.64199999999</v>
      </c>
      <c r="O478" s="170">
        <v>160</v>
      </c>
      <c r="P478" s="170">
        <v>15.82</v>
      </c>
      <c r="Q478" s="162"/>
      <c r="R478" s="162"/>
      <c r="S478" s="162" t="s">
        <v>265</v>
      </c>
      <c r="T478" s="162" t="s">
        <v>596</v>
      </c>
      <c r="U478" s="96" t="s">
        <v>600</v>
      </c>
      <c r="V478" s="98"/>
      <c r="W478" s="99"/>
      <c r="X478" s="99"/>
    </row>
    <row r="479" spans="1:24" ht="37.5" x14ac:dyDescent="0.3">
      <c r="C479" s="155"/>
      <c r="D479" s="63"/>
      <c r="E479" s="155"/>
      <c r="F479" s="155"/>
      <c r="G479" s="155"/>
      <c r="H479" s="155"/>
      <c r="I479" s="155"/>
      <c r="J479" s="160"/>
      <c r="K479" s="161" t="s">
        <v>45</v>
      </c>
      <c r="L479" s="163">
        <f>I478*O479</f>
        <v>456315.69600000005</v>
      </c>
      <c r="M479" s="163">
        <f>I478*P479</f>
        <v>18344.646000000001</v>
      </c>
      <c r="N479" s="163">
        <f t="shared" si="46"/>
        <v>474660.34200000006</v>
      </c>
      <c r="O479" s="170">
        <v>464.16</v>
      </c>
      <c r="P479" s="170">
        <v>18.66</v>
      </c>
      <c r="Q479" s="162"/>
      <c r="R479" s="162"/>
      <c r="S479" s="162" t="s">
        <v>265</v>
      </c>
      <c r="T479" s="162" t="s">
        <v>596</v>
      </c>
      <c r="U479" s="96"/>
      <c r="V479" s="98"/>
      <c r="W479" s="99"/>
      <c r="X479" s="99"/>
    </row>
    <row r="480" spans="1:24" x14ac:dyDescent="0.3">
      <c r="C480" s="155"/>
      <c r="D480" s="63"/>
      <c r="E480" s="155"/>
      <c r="F480" s="155"/>
      <c r="G480" s="155"/>
      <c r="H480" s="155"/>
      <c r="I480" s="155"/>
      <c r="J480" s="160"/>
      <c r="K480" s="161" t="s">
        <v>229</v>
      </c>
      <c r="L480" s="163">
        <f>I478*O480</f>
        <v>1474650</v>
      </c>
      <c r="M480" s="163">
        <f>I478*P480</f>
        <v>40071.155999999995</v>
      </c>
      <c r="N480" s="163">
        <f t="shared" si="46"/>
        <v>1514721.156</v>
      </c>
      <c r="O480" s="170">
        <v>1500</v>
      </c>
      <c r="P480" s="170">
        <v>40.76</v>
      </c>
      <c r="Q480" s="162"/>
      <c r="R480" s="162"/>
      <c r="S480" s="162" t="s">
        <v>265</v>
      </c>
      <c r="T480" s="162" t="s">
        <v>596</v>
      </c>
      <c r="U480" s="96"/>
      <c r="V480" s="98"/>
      <c r="W480" s="99"/>
      <c r="X480" s="99"/>
    </row>
    <row r="481" spans="1:24" ht="37.5" x14ac:dyDescent="0.3">
      <c r="C481" s="155">
        <v>2</v>
      </c>
      <c r="D481" s="63" t="s">
        <v>611</v>
      </c>
      <c r="E481" s="155">
        <v>1989</v>
      </c>
      <c r="F481" s="155"/>
      <c r="G481" s="155" t="s">
        <v>63</v>
      </c>
      <c r="H481" s="155">
        <v>2</v>
      </c>
      <c r="I481" s="155">
        <v>1738.62</v>
      </c>
      <c r="J481" s="160">
        <v>735.7</v>
      </c>
      <c r="K481" s="161" t="s">
        <v>42</v>
      </c>
      <c r="L481" s="163">
        <f>I481*O481</f>
        <v>271607.21639999998</v>
      </c>
      <c r="M481" s="163">
        <f>I481*P481</f>
        <v>26531.341199999999</v>
      </c>
      <c r="N481" s="163">
        <f t="shared" si="46"/>
        <v>298138.5576</v>
      </c>
      <c r="O481" s="170">
        <v>156.22</v>
      </c>
      <c r="P481" s="170">
        <v>15.26</v>
      </c>
      <c r="Q481" s="162"/>
      <c r="R481" s="162"/>
      <c r="S481" s="162" t="s">
        <v>265</v>
      </c>
      <c r="T481" s="162" t="s">
        <v>596</v>
      </c>
      <c r="U481" s="96" t="s">
        <v>600</v>
      </c>
      <c r="V481" s="98"/>
      <c r="W481" s="99"/>
      <c r="X481" s="99"/>
    </row>
    <row r="482" spans="1:24" ht="37.5" x14ac:dyDescent="0.3">
      <c r="C482" s="155">
        <v>3</v>
      </c>
      <c r="D482" s="63" t="s">
        <v>612</v>
      </c>
      <c r="E482" s="155">
        <v>1976</v>
      </c>
      <c r="F482" s="155"/>
      <c r="G482" s="155" t="s">
        <v>34</v>
      </c>
      <c r="H482" s="155">
        <v>2</v>
      </c>
      <c r="I482" s="155">
        <v>1679.61</v>
      </c>
      <c r="J482" s="160">
        <v>739.61</v>
      </c>
      <c r="K482" s="161" t="s">
        <v>42</v>
      </c>
      <c r="L482" s="163">
        <f>I482*O482</f>
        <v>268737.59999999998</v>
      </c>
      <c r="M482" s="163">
        <f>I482*P482</f>
        <v>26571.430199999999</v>
      </c>
      <c r="N482" s="163">
        <f t="shared" si="46"/>
        <v>295309.03019999998</v>
      </c>
      <c r="O482" s="170">
        <v>160</v>
      </c>
      <c r="P482" s="170">
        <v>15.82</v>
      </c>
      <c r="Q482" s="162"/>
      <c r="R482" s="162"/>
      <c r="S482" s="162" t="s">
        <v>265</v>
      </c>
      <c r="T482" s="162" t="s">
        <v>596</v>
      </c>
      <c r="U482" s="96" t="s">
        <v>600</v>
      </c>
      <c r="V482" s="98"/>
      <c r="W482" s="99"/>
      <c r="X482" s="99"/>
    </row>
    <row r="483" spans="1:24" ht="37.5" x14ac:dyDescent="0.3">
      <c r="C483" s="155">
        <v>4</v>
      </c>
      <c r="D483" s="63" t="s">
        <v>613</v>
      </c>
      <c r="E483" s="155">
        <v>1989</v>
      </c>
      <c r="F483" s="155"/>
      <c r="G483" s="155" t="s">
        <v>63</v>
      </c>
      <c r="H483" s="155">
        <v>2</v>
      </c>
      <c r="I483" s="155">
        <v>1750.12</v>
      </c>
      <c r="J483" s="64">
        <v>735.94</v>
      </c>
      <c r="K483" s="64" t="s">
        <v>42</v>
      </c>
      <c r="L483" s="163">
        <f>I483*O483</f>
        <v>273403.7464</v>
      </c>
      <c r="M483" s="163">
        <f>I483*P483</f>
        <v>26706.831199999997</v>
      </c>
      <c r="N483" s="163">
        <f t="shared" si="46"/>
        <v>300110.57760000002</v>
      </c>
      <c r="O483" s="170">
        <v>156.22</v>
      </c>
      <c r="P483" s="170">
        <v>15.26</v>
      </c>
      <c r="Q483" s="162"/>
      <c r="R483" s="102"/>
      <c r="S483" s="162" t="s">
        <v>265</v>
      </c>
      <c r="T483" s="162" t="s">
        <v>596</v>
      </c>
      <c r="U483" s="96" t="s">
        <v>600</v>
      </c>
      <c r="V483" s="99"/>
      <c r="W483" s="99"/>
    </row>
    <row r="484" spans="1:24" s="61" customFormat="1" ht="37.5" x14ac:dyDescent="0.3">
      <c r="A484" s="133"/>
      <c r="B484" s="1"/>
      <c r="C484" s="155">
        <v>5</v>
      </c>
      <c r="D484" s="63" t="s">
        <v>614</v>
      </c>
      <c r="E484" s="155">
        <v>1989</v>
      </c>
      <c r="F484" s="155"/>
      <c r="G484" s="155" t="s">
        <v>63</v>
      </c>
      <c r="H484" s="155">
        <v>2</v>
      </c>
      <c r="I484" s="155">
        <v>1733.32</v>
      </c>
      <c r="J484" s="64">
        <v>718.2</v>
      </c>
      <c r="K484" s="64" t="s">
        <v>42</v>
      </c>
      <c r="L484" s="163">
        <f>I484*O484</f>
        <v>270779.25039999996</v>
      </c>
      <c r="M484" s="163">
        <f>I484*P484</f>
        <v>26450.463199999998</v>
      </c>
      <c r="N484" s="163">
        <f t="shared" si="46"/>
        <v>297229.71359999996</v>
      </c>
      <c r="O484" s="170">
        <v>156.22</v>
      </c>
      <c r="P484" s="170">
        <v>15.26</v>
      </c>
      <c r="Q484" s="162"/>
      <c r="R484" s="102"/>
      <c r="S484" s="162" t="s">
        <v>265</v>
      </c>
      <c r="T484" s="162" t="s">
        <v>596</v>
      </c>
      <c r="U484" s="100" t="s">
        <v>600</v>
      </c>
      <c r="V484" s="97"/>
      <c r="W484" s="97"/>
    </row>
    <row r="485" spans="1:24" s="61" customFormat="1" x14ac:dyDescent="0.3">
      <c r="A485" s="133"/>
      <c r="B485" s="1"/>
      <c r="C485" s="32"/>
      <c r="D485" s="62" t="s">
        <v>50</v>
      </c>
      <c r="E485" s="32"/>
      <c r="F485" s="32"/>
      <c r="G485" s="32"/>
      <c r="H485" s="32"/>
      <c r="I485" s="32"/>
      <c r="J485" s="27"/>
      <c r="K485" s="27"/>
      <c r="L485" s="30">
        <f>SUM(L486:L502)</f>
        <v>14364296.199999997</v>
      </c>
      <c r="M485" s="30">
        <f>SUM(M486:M502)</f>
        <v>823674.46120000002</v>
      </c>
      <c r="N485" s="30">
        <f>SUM(N486:N502)</f>
        <v>15187970.6612</v>
      </c>
      <c r="O485" s="24"/>
      <c r="P485" s="24"/>
      <c r="Q485" s="24"/>
      <c r="R485" s="47"/>
      <c r="S485" s="162"/>
      <c r="T485" s="162"/>
      <c r="U485" s="101"/>
      <c r="V485" s="97"/>
      <c r="W485" s="97"/>
    </row>
    <row r="486" spans="1:24" ht="37.5" x14ac:dyDescent="0.3">
      <c r="C486" s="155">
        <v>1</v>
      </c>
      <c r="D486" s="63" t="s">
        <v>615</v>
      </c>
      <c r="E486" s="155">
        <v>1963</v>
      </c>
      <c r="F486" s="155"/>
      <c r="G486" s="155" t="s">
        <v>34</v>
      </c>
      <c r="H486" s="155">
        <v>2</v>
      </c>
      <c r="I486" s="155">
        <v>1076.4000000000001</v>
      </c>
      <c r="J486" s="64">
        <v>516.9</v>
      </c>
      <c r="K486" s="64" t="s">
        <v>229</v>
      </c>
      <c r="L486" s="163">
        <f t="shared" ref="L486:L494" si="47">I486*O486</f>
        <v>1614600.0000000002</v>
      </c>
      <c r="M486" s="163">
        <f t="shared" ref="M486:M494" si="48">I486*P486</f>
        <v>43874.063999999998</v>
      </c>
      <c r="N486" s="163">
        <f t="shared" ref="N486:N502" si="49">L486+M486</f>
        <v>1658474.0640000002</v>
      </c>
      <c r="O486" s="170">
        <v>1500</v>
      </c>
      <c r="P486" s="170">
        <v>40.76</v>
      </c>
      <c r="Q486" s="162"/>
      <c r="R486" s="102"/>
      <c r="S486" s="162" t="s">
        <v>265</v>
      </c>
      <c r="T486" s="162" t="s">
        <v>596</v>
      </c>
      <c r="U486" s="96" t="s">
        <v>600</v>
      </c>
      <c r="V486" s="99"/>
      <c r="W486" s="99"/>
    </row>
    <row r="487" spans="1:24" ht="37.5" x14ac:dyDescent="0.3">
      <c r="C487" s="155">
        <v>2</v>
      </c>
      <c r="D487" s="63" t="s">
        <v>616</v>
      </c>
      <c r="E487" s="155">
        <v>1967</v>
      </c>
      <c r="F487" s="155"/>
      <c r="G487" s="155" t="s">
        <v>34</v>
      </c>
      <c r="H487" s="155">
        <v>2</v>
      </c>
      <c r="I487" s="155">
        <v>1138</v>
      </c>
      <c r="J487" s="64">
        <v>566.9</v>
      </c>
      <c r="K487" s="64" t="s">
        <v>229</v>
      </c>
      <c r="L487" s="163">
        <f t="shared" si="47"/>
        <v>1707000</v>
      </c>
      <c r="M487" s="163">
        <f t="shared" si="48"/>
        <v>46384.88</v>
      </c>
      <c r="N487" s="163">
        <f t="shared" si="49"/>
        <v>1753384.88</v>
      </c>
      <c r="O487" s="170">
        <v>1500</v>
      </c>
      <c r="P487" s="170">
        <v>40.76</v>
      </c>
      <c r="Q487" s="162"/>
      <c r="R487" s="102"/>
      <c r="S487" s="162" t="s">
        <v>265</v>
      </c>
      <c r="T487" s="162" t="s">
        <v>596</v>
      </c>
      <c r="U487" s="96" t="s">
        <v>600</v>
      </c>
      <c r="V487" s="99"/>
      <c r="W487" s="99"/>
    </row>
    <row r="488" spans="1:24" ht="37.5" x14ac:dyDescent="0.3">
      <c r="C488" s="155">
        <v>3</v>
      </c>
      <c r="D488" s="63" t="s">
        <v>617</v>
      </c>
      <c r="E488" s="155">
        <v>1962</v>
      </c>
      <c r="F488" s="155"/>
      <c r="G488" s="155" t="s">
        <v>34</v>
      </c>
      <c r="H488" s="155">
        <v>2</v>
      </c>
      <c r="I488" s="155">
        <v>747.8</v>
      </c>
      <c r="J488" s="64">
        <v>373.9</v>
      </c>
      <c r="K488" s="64" t="s">
        <v>229</v>
      </c>
      <c r="L488" s="163">
        <f>I488*O488</f>
        <v>1121700</v>
      </c>
      <c r="M488" s="163">
        <f t="shared" si="48"/>
        <v>30480.327999999998</v>
      </c>
      <c r="N488" s="163">
        <f>L488+M488</f>
        <v>1152180.328</v>
      </c>
      <c r="O488" s="170">
        <v>1500</v>
      </c>
      <c r="P488" s="170">
        <v>40.76</v>
      </c>
      <c r="Q488" s="162"/>
      <c r="R488" s="102"/>
      <c r="S488" s="162" t="s">
        <v>265</v>
      </c>
      <c r="T488" s="162" t="s">
        <v>596</v>
      </c>
      <c r="U488" s="96" t="s">
        <v>600</v>
      </c>
      <c r="V488" s="99"/>
      <c r="W488" s="99"/>
    </row>
    <row r="489" spans="1:24" ht="37.5" x14ac:dyDescent="0.3">
      <c r="C489" s="155">
        <v>4</v>
      </c>
      <c r="D489" s="63" t="s">
        <v>618</v>
      </c>
      <c r="E489" s="155">
        <v>1962</v>
      </c>
      <c r="F489" s="155"/>
      <c r="G489" s="155" t="s">
        <v>34</v>
      </c>
      <c r="H489" s="155">
        <v>2</v>
      </c>
      <c r="I489" s="155">
        <v>1022.8</v>
      </c>
      <c r="J489" s="64">
        <v>511.4</v>
      </c>
      <c r="K489" s="64" t="s">
        <v>229</v>
      </c>
      <c r="L489" s="163">
        <f t="shared" si="47"/>
        <v>1534200</v>
      </c>
      <c r="M489" s="163">
        <f t="shared" si="48"/>
        <v>41689.327999999994</v>
      </c>
      <c r="N489" s="163">
        <f t="shared" si="49"/>
        <v>1575889.328</v>
      </c>
      <c r="O489" s="170">
        <v>1500</v>
      </c>
      <c r="P489" s="170">
        <v>40.76</v>
      </c>
      <c r="Q489" s="162"/>
      <c r="R489" s="102"/>
      <c r="S489" s="162" t="s">
        <v>265</v>
      </c>
      <c r="T489" s="162" t="s">
        <v>596</v>
      </c>
      <c r="U489" s="96" t="s">
        <v>600</v>
      </c>
      <c r="V489" s="99"/>
      <c r="W489" s="99"/>
    </row>
    <row r="490" spans="1:24" ht="37.5" x14ac:dyDescent="0.3">
      <c r="C490" s="155">
        <v>5</v>
      </c>
      <c r="D490" s="63" t="s">
        <v>619</v>
      </c>
      <c r="E490" s="155">
        <v>1980</v>
      </c>
      <c r="F490" s="155"/>
      <c r="G490" s="155" t="s">
        <v>34</v>
      </c>
      <c r="H490" s="155">
        <v>3</v>
      </c>
      <c r="I490" s="155">
        <v>1578.9</v>
      </c>
      <c r="J490" s="64">
        <v>821.4</v>
      </c>
      <c r="K490" s="64" t="s">
        <v>42</v>
      </c>
      <c r="L490" s="163">
        <f t="shared" si="47"/>
        <v>252624</v>
      </c>
      <c r="M490" s="163">
        <f t="shared" si="48"/>
        <v>24567.684000000001</v>
      </c>
      <c r="N490" s="163">
        <f t="shared" si="49"/>
        <v>277191.68400000001</v>
      </c>
      <c r="O490" s="170">
        <v>160</v>
      </c>
      <c r="P490" s="170">
        <v>15.56</v>
      </c>
      <c r="Q490" s="162"/>
      <c r="R490" s="102"/>
      <c r="S490" s="162" t="s">
        <v>265</v>
      </c>
      <c r="T490" s="162" t="s">
        <v>596</v>
      </c>
      <c r="U490" s="96" t="s">
        <v>620</v>
      </c>
      <c r="V490" s="99"/>
      <c r="W490" s="99"/>
    </row>
    <row r="491" spans="1:24" ht="37.5" x14ac:dyDescent="0.3">
      <c r="C491" s="155">
        <v>6</v>
      </c>
      <c r="D491" s="63" t="s">
        <v>621</v>
      </c>
      <c r="E491" s="155">
        <v>1978</v>
      </c>
      <c r="F491" s="155"/>
      <c r="G491" s="155" t="s">
        <v>34</v>
      </c>
      <c r="H491" s="155">
        <v>5</v>
      </c>
      <c r="I491" s="155">
        <v>4675.3</v>
      </c>
      <c r="J491" s="64">
        <v>3369.9</v>
      </c>
      <c r="K491" s="64" t="s">
        <v>42</v>
      </c>
      <c r="L491" s="163">
        <f t="shared" si="47"/>
        <v>748048</v>
      </c>
      <c r="M491" s="163">
        <f t="shared" si="48"/>
        <v>72747.668000000005</v>
      </c>
      <c r="N491" s="163">
        <f t="shared" si="49"/>
        <v>820795.66800000006</v>
      </c>
      <c r="O491" s="170">
        <v>160</v>
      </c>
      <c r="P491" s="170">
        <v>15.56</v>
      </c>
      <c r="Q491" s="162"/>
      <c r="R491" s="102"/>
      <c r="S491" s="162" t="s">
        <v>265</v>
      </c>
      <c r="T491" s="162" t="s">
        <v>596</v>
      </c>
      <c r="U491" s="96" t="s">
        <v>600</v>
      </c>
      <c r="V491" s="99"/>
      <c r="W491" s="99"/>
    </row>
    <row r="492" spans="1:24" ht="37.5" x14ac:dyDescent="0.3">
      <c r="C492" s="155">
        <v>7</v>
      </c>
      <c r="D492" s="63" t="s">
        <v>622</v>
      </c>
      <c r="E492" s="155">
        <v>1980</v>
      </c>
      <c r="F492" s="155"/>
      <c r="G492" s="155" t="s">
        <v>34</v>
      </c>
      <c r="H492" s="155">
        <v>5</v>
      </c>
      <c r="I492" s="155">
        <v>5774.3</v>
      </c>
      <c r="J492" s="64">
        <v>3766.9</v>
      </c>
      <c r="K492" s="64" t="s">
        <v>42</v>
      </c>
      <c r="L492" s="163">
        <f t="shared" si="47"/>
        <v>923888</v>
      </c>
      <c r="M492" s="163">
        <f t="shared" si="48"/>
        <v>89848.108000000007</v>
      </c>
      <c r="N492" s="163">
        <f t="shared" si="49"/>
        <v>1013736.108</v>
      </c>
      <c r="O492" s="170">
        <v>160</v>
      </c>
      <c r="P492" s="170">
        <v>15.56</v>
      </c>
      <c r="Q492" s="162"/>
      <c r="R492" s="102"/>
      <c r="S492" s="162" t="s">
        <v>265</v>
      </c>
      <c r="T492" s="162" t="s">
        <v>596</v>
      </c>
      <c r="U492" s="96"/>
      <c r="V492" s="99"/>
      <c r="W492" s="99"/>
    </row>
    <row r="493" spans="1:24" ht="37.5" x14ac:dyDescent="0.3">
      <c r="C493" s="155">
        <v>8</v>
      </c>
      <c r="D493" s="63" t="s">
        <v>623</v>
      </c>
      <c r="E493" s="155">
        <v>1980</v>
      </c>
      <c r="F493" s="155"/>
      <c r="G493" s="155" t="s">
        <v>34</v>
      </c>
      <c r="H493" s="155">
        <v>5</v>
      </c>
      <c r="I493" s="155">
        <v>5800</v>
      </c>
      <c r="J493" s="64">
        <v>3801.8</v>
      </c>
      <c r="K493" s="64" t="s">
        <v>42</v>
      </c>
      <c r="L493" s="163">
        <f t="shared" si="47"/>
        <v>928000</v>
      </c>
      <c r="M493" s="163">
        <f t="shared" si="48"/>
        <v>90248</v>
      </c>
      <c r="N493" s="163">
        <f t="shared" si="49"/>
        <v>1018248</v>
      </c>
      <c r="O493" s="170">
        <v>160</v>
      </c>
      <c r="P493" s="170">
        <v>15.56</v>
      </c>
      <c r="Q493" s="162"/>
      <c r="R493" s="102"/>
      <c r="S493" s="162" t="s">
        <v>265</v>
      </c>
      <c r="T493" s="162" t="s">
        <v>596</v>
      </c>
      <c r="U493" s="96"/>
      <c r="V493" s="99"/>
      <c r="W493" s="99"/>
    </row>
    <row r="494" spans="1:24" ht="37.5" x14ac:dyDescent="0.3">
      <c r="C494" s="155">
        <v>9</v>
      </c>
      <c r="D494" s="63" t="s">
        <v>624</v>
      </c>
      <c r="E494" s="155">
        <v>1966</v>
      </c>
      <c r="F494" s="155"/>
      <c r="G494" s="155" t="s">
        <v>34</v>
      </c>
      <c r="H494" s="155">
        <v>2</v>
      </c>
      <c r="I494" s="155">
        <v>936.7</v>
      </c>
      <c r="J494" s="64">
        <v>494.9</v>
      </c>
      <c r="K494" s="64" t="s">
        <v>42</v>
      </c>
      <c r="L494" s="163">
        <f t="shared" si="47"/>
        <v>153468.92800000001</v>
      </c>
      <c r="M494" s="163">
        <f t="shared" si="48"/>
        <v>14818.594000000001</v>
      </c>
      <c r="N494" s="163">
        <f t="shared" si="49"/>
        <v>168287.52200000003</v>
      </c>
      <c r="O494" s="170">
        <v>163.84</v>
      </c>
      <c r="P494" s="170">
        <v>15.82</v>
      </c>
      <c r="Q494" s="162"/>
      <c r="R494" s="102"/>
      <c r="S494" s="162" t="s">
        <v>265</v>
      </c>
      <c r="T494" s="162" t="s">
        <v>596</v>
      </c>
      <c r="U494" s="96"/>
      <c r="V494" s="99"/>
      <c r="W494" s="99"/>
    </row>
    <row r="495" spans="1:24" x14ac:dyDescent="0.3">
      <c r="C495" s="155"/>
      <c r="D495" s="63"/>
      <c r="E495" s="155"/>
      <c r="F495" s="155"/>
      <c r="G495" s="155"/>
      <c r="H495" s="155"/>
      <c r="I495" s="155"/>
      <c r="J495" s="64"/>
      <c r="K495" s="64" t="s">
        <v>229</v>
      </c>
      <c r="L495" s="163">
        <f>I494*O495</f>
        <v>1405050</v>
      </c>
      <c r="M495" s="163">
        <f>I494*P495</f>
        <v>38179.892</v>
      </c>
      <c r="N495" s="163">
        <f t="shared" si="49"/>
        <v>1443229.892</v>
      </c>
      <c r="O495" s="170">
        <v>1500</v>
      </c>
      <c r="P495" s="170">
        <v>40.76</v>
      </c>
      <c r="Q495" s="162"/>
      <c r="R495" s="102"/>
      <c r="S495" s="162" t="s">
        <v>265</v>
      </c>
      <c r="T495" s="162" t="s">
        <v>596</v>
      </c>
      <c r="U495" s="96"/>
      <c r="V495" s="99"/>
      <c r="W495" s="99"/>
    </row>
    <row r="496" spans="1:24" ht="37.5" x14ac:dyDescent="0.3">
      <c r="C496" s="155">
        <v>10</v>
      </c>
      <c r="D496" s="63" t="s">
        <v>625</v>
      </c>
      <c r="E496" s="155">
        <v>1969</v>
      </c>
      <c r="F496" s="155"/>
      <c r="G496" s="155" t="s">
        <v>34</v>
      </c>
      <c r="H496" s="155">
        <v>2</v>
      </c>
      <c r="I496" s="155">
        <v>2066.6999999999998</v>
      </c>
      <c r="J496" s="64">
        <v>1139.5</v>
      </c>
      <c r="K496" s="64" t="s">
        <v>45</v>
      </c>
      <c r="L496" s="163">
        <f t="shared" ref="L496:L502" si="50">I496*O496</f>
        <v>959279.47199999995</v>
      </c>
      <c r="M496" s="163">
        <f t="shared" ref="M496:M502" si="51">I496*P496</f>
        <v>38564.621999999996</v>
      </c>
      <c r="N496" s="163">
        <f t="shared" si="49"/>
        <v>997844.09399999992</v>
      </c>
      <c r="O496" s="170">
        <v>464.16</v>
      </c>
      <c r="P496" s="170">
        <v>18.66</v>
      </c>
      <c r="Q496" s="162"/>
      <c r="R496" s="102"/>
      <c r="S496" s="162" t="s">
        <v>265</v>
      </c>
      <c r="T496" s="162" t="s">
        <v>596</v>
      </c>
      <c r="U496" s="96"/>
      <c r="V496" s="99"/>
      <c r="W496" s="99"/>
    </row>
    <row r="497" spans="1:23" ht="37.5" x14ac:dyDescent="0.3">
      <c r="C497" s="155">
        <v>11</v>
      </c>
      <c r="D497" s="63" t="s">
        <v>626</v>
      </c>
      <c r="E497" s="155">
        <v>1980</v>
      </c>
      <c r="F497" s="155"/>
      <c r="G497" s="155" t="s">
        <v>34</v>
      </c>
      <c r="H497" s="155">
        <v>5</v>
      </c>
      <c r="I497" s="155">
        <v>9678.2999999999993</v>
      </c>
      <c r="J497" s="64">
        <v>6616.3</v>
      </c>
      <c r="K497" s="64" t="s">
        <v>42</v>
      </c>
      <c r="L497" s="163">
        <f t="shared" si="50"/>
        <v>1548528</v>
      </c>
      <c r="M497" s="163">
        <f t="shared" si="51"/>
        <v>150594.348</v>
      </c>
      <c r="N497" s="163">
        <f t="shared" si="49"/>
        <v>1699122.348</v>
      </c>
      <c r="O497" s="170">
        <v>160</v>
      </c>
      <c r="P497" s="170">
        <v>15.56</v>
      </c>
      <c r="Q497" s="162"/>
      <c r="R497" s="102"/>
      <c r="S497" s="162" t="s">
        <v>265</v>
      </c>
      <c r="T497" s="162" t="s">
        <v>596</v>
      </c>
      <c r="U497" s="96"/>
      <c r="V497" s="99"/>
      <c r="W497" s="99"/>
    </row>
    <row r="498" spans="1:23" ht="37.5" x14ac:dyDescent="0.3">
      <c r="C498" s="155">
        <v>12</v>
      </c>
      <c r="D498" s="63" t="s">
        <v>627</v>
      </c>
      <c r="E498" s="155">
        <v>1979</v>
      </c>
      <c r="F498" s="155"/>
      <c r="G498" s="155" t="s">
        <v>34</v>
      </c>
      <c r="H498" s="155">
        <v>3</v>
      </c>
      <c r="I498" s="155">
        <v>1821.5</v>
      </c>
      <c r="J498" s="64">
        <v>890.5</v>
      </c>
      <c r="K498" s="64" t="s">
        <v>42</v>
      </c>
      <c r="L498" s="163">
        <f t="shared" si="50"/>
        <v>283243.25</v>
      </c>
      <c r="M498" s="163">
        <f t="shared" si="51"/>
        <v>27267.855</v>
      </c>
      <c r="N498" s="163">
        <f t="shared" si="49"/>
        <v>310511.10499999998</v>
      </c>
      <c r="O498" s="170">
        <v>155.5</v>
      </c>
      <c r="P498" s="170">
        <v>14.97</v>
      </c>
      <c r="Q498" s="162"/>
      <c r="R498" s="102"/>
      <c r="S498" s="162" t="s">
        <v>265</v>
      </c>
      <c r="T498" s="162" t="s">
        <v>596</v>
      </c>
      <c r="U498" s="96"/>
      <c r="V498" s="99"/>
      <c r="W498" s="99"/>
    </row>
    <row r="499" spans="1:23" ht="37.5" x14ac:dyDescent="0.3">
      <c r="C499" s="155">
        <v>13</v>
      </c>
      <c r="D499" s="63" t="s">
        <v>628</v>
      </c>
      <c r="E499" s="155">
        <v>1980</v>
      </c>
      <c r="F499" s="155"/>
      <c r="G499" s="155" t="s">
        <v>34</v>
      </c>
      <c r="H499" s="155">
        <v>3</v>
      </c>
      <c r="I499" s="155">
        <v>1858.4</v>
      </c>
      <c r="J499" s="64">
        <v>896.2</v>
      </c>
      <c r="K499" s="64" t="s">
        <v>42</v>
      </c>
      <c r="L499" s="163">
        <f t="shared" si="50"/>
        <v>288981.2</v>
      </c>
      <c r="M499" s="163">
        <f t="shared" si="51"/>
        <v>27820.248000000003</v>
      </c>
      <c r="N499" s="163">
        <f t="shared" si="49"/>
        <v>316801.44800000003</v>
      </c>
      <c r="O499" s="170">
        <v>155.5</v>
      </c>
      <c r="P499" s="170">
        <v>14.97</v>
      </c>
      <c r="Q499" s="162"/>
      <c r="R499" s="102"/>
      <c r="S499" s="162" t="s">
        <v>265</v>
      </c>
      <c r="T499" s="162" t="s">
        <v>596</v>
      </c>
      <c r="U499" s="96"/>
      <c r="V499" s="99"/>
      <c r="W499" s="99"/>
    </row>
    <row r="500" spans="1:23" ht="37.5" x14ac:dyDescent="0.3">
      <c r="C500" s="155">
        <v>14</v>
      </c>
      <c r="D500" s="63" t="s">
        <v>629</v>
      </c>
      <c r="E500" s="155">
        <v>1983</v>
      </c>
      <c r="F500" s="155"/>
      <c r="G500" s="155" t="s">
        <v>34</v>
      </c>
      <c r="H500" s="155">
        <v>3</v>
      </c>
      <c r="I500" s="155">
        <v>1765</v>
      </c>
      <c r="J500" s="64">
        <v>898.5</v>
      </c>
      <c r="K500" s="64" t="s">
        <v>42</v>
      </c>
      <c r="L500" s="163">
        <f t="shared" si="50"/>
        <v>274457.5</v>
      </c>
      <c r="M500" s="163">
        <f t="shared" si="51"/>
        <v>26422.050000000003</v>
      </c>
      <c r="N500" s="163">
        <f t="shared" si="49"/>
        <v>300879.55</v>
      </c>
      <c r="O500" s="170">
        <v>155.5</v>
      </c>
      <c r="P500" s="170">
        <v>14.97</v>
      </c>
      <c r="Q500" s="162"/>
      <c r="R500" s="102"/>
      <c r="S500" s="162" t="s">
        <v>265</v>
      </c>
      <c r="T500" s="162" t="s">
        <v>596</v>
      </c>
      <c r="U500" s="96"/>
      <c r="V500" s="99"/>
      <c r="W500" s="99"/>
    </row>
    <row r="501" spans="1:23" ht="37.5" x14ac:dyDescent="0.3">
      <c r="C501" s="155">
        <v>15</v>
      </c>
      <c r="D501" s="63" t="s">
        <v>630</v>
      </c>
      <c r="E501" s="155">
        <v>1965</v>
      </c>
      <c r="F501" s="155"/>
      <c r="G501" s="155" t="s">
        <v>34</v>
      </c>
      <c r="H501" s="155">
        <v>2</v>
      </c>
      <c r="I501" s="155">
        <v>866.46</v>
      </c>
      <c r="J501" s="64">
        <v>388.5</v>
      </c>
      <c r="K501" s="64" t="s">
        <v>42</v>
      </c>
      <c r="L501" s="163">
        <f t="shared" si="50"/>
        <v>138633.60000000001</v>
      </c>
      <c r="M501" s="163">
        <f t="shared" si="51"/>
        <v>13707.397200000001</v>
      </c>
      <c r="N501" s="163">
        <f t="shared" si="49"/>
        <v>152340.99720000001</v>
      </c>
      <c r="O501" s="170">
        <v>160</v>
      </c>
      <c r="P501" s="170">
        <v>15.82</v>
      </c>
      <c r="Q501" s="162"/>
      <c r="R501" s="102"/>
      <c r="S501" s="162" t="s">
        <v>265</v>
      </c>
      <c r="T501" s="162" t="s">
        <v>596</v>
      </c>
      <c r="U501" s="96"/>
      <c r="V501" s="99"/>
      <c r="W501" s="99"/>
    </row>
    <row r="502" spans="1:23" s="61" customFormat="1" ht="37.5" x14ac:dyDescent="0.3">
      <c r="A502" s="133"/>
      <c r="B502" s="1"/>
      <c r="C502" s="155">
        <v>16</v>
      </c>
      <c r="D502" s="63" t="s">
        <v>631</v>
      </c>
      <c r="E502" s="155">
        <v>1982</v>
      </c>
      <c r="F502" s="155"/>
      <c r="G502" s="155" t="s">
        <v>34</v>
      </c>
      <c r="H502" s="155">
        <v>3</v>
      </c>
      <c r="I502" s="155">
        <v>3103.5</v>
      </c>
      <c r="J502" s="64">
        <v>1520.1</v>
      </c>
      <c r="K502" s="64" t="s">
        <v>42</v>
      </c>
      <c r="L502" s="163">
        <f t="shared" si="50"/>
        <v>482594.25</v>
      </c>
      <c r="M502" s="163">
        <f t="shared" si="51"/>
        <v>46459.395000000004</v>
      </c>
      <c r="N502" s="163">
        <f t="shared" si="49"/>
        <v>529053.64500000002</v>
      </c>
      <c r="O502" s="170">
        <v>155.5</v>
      </c>
      <c r="P502" s="170">
        <v>14.97</v>
      </c>
      <c r="Q502" s="162"/>
      <c r="R502" s="102"/>
      <c r="S502" s="162" t="s">
        <v>265</v>
      </c>
      <c r="T502" s="162" t="s">
        <v>596</v>
      </c>
      <c r="U502" s="100" t="s">
        <v>600</v>
      </c>
      <c r="V502" s="97"/>
      <c r="W502" s="97"/>
    </row>
    <row r="503" spans="1:23" s="61" customFormat="1" x14ac:dyDescent="0.3">
      <c r="A503" s="133"/>
      <c r="B503" s="1"/>
      <c r="C503" s="32"/>
      <c r="D503" s="62" t="s">
        <v>68</v>
      </c>
      <c r="E503" s="32"/>
      <c r="F503" s="32"/>
      <c r="G503" s="32"/>
      <c r="H503" s="32"/>
      <c r="I503" s="32"/>
      <c r="J503" s="27"/>
      <c r="K503" s="27"/>
      <c r="L503" s="30">
        <f>SUM(L504:L508)</f>
        <v>3410750.7340000002</v>
      </c>
      <c r="M503" s="30">
        <f>SUM(M504:M508)</f>
        <v>295675.41600000003</v>
      </c>
      <c r="N503" s="30">
        <f>SUM(N504:N508)</f>
        <v>3706426.1500000004</v>
      </c>
      <c r="O503" s="24"/>
      <c r="P503" s="24"/>
      <c r="Q503" s="24"/>
      <c r="R503" s="47"/>
      <c r="S503" s="162"/>
      <c r="T503" s="162"/>
      <c r="U503" s="101"/>
      <c r="V503" s="97"/>
      <c r="W503" s="97"/>
    </row>
    <row r="504" spans="1:23" ht="37.5" x14ac:dyDescent="0.3">
      <c r="C504" s="155">
        <v>1</v>
      </c>
      <c r="D504" s="63" t="s">
        <v>632</v>
      </c>
      <c r="E504" s="155">
        <v>1960</v>
      </c>
      <c r="F504" s="155"/>
      <c r="G504" s="155" t="s">
        <v>34</v>
      </c>
      <c r="H504" s="155">
        <v>3</v>
      </c>
      <c r="I504" s="155">
        <v>4078.9</v>
      </c>
      <c r="J504" s="64">
        <v>2346.5</v>
      </c>
      <c r="K504" s="64" t="s">
        <v>42</v>
      </c>
      <c r="L504" s="163">
        <f>I504*O504</f>
        <v>652624</v>
      </c>
      <c r="M504" s="163">
        <f>I504*P504</f>
        <v>63467.684000000001</v>
      </c>
      <c r="N504" s="163">
        <f t="shared" ref="N504:N508" si="52">L504+M504</f>
        <v>716091.68400000001</v>
      </c>
      <c r="O504" s="170">
        <v>160</v>
      </c>
      <c r="P504" s="170">
        <v>15.56</v>
      </c>
      <c r="Q504" s="162"/>
      <c r="R504" s="102"/>
      <c r="S504" s="162" t="s">
        <v>265</v>
      </c>
      <c r="T504" s="162" t="s">
        <v>596</v>
      </c>
      <c r="U504" s="96" t="s">
        <v>600</v>
      </c>
      <c r="V504" s="99"/>
      <c r="W504" s="99"/>
    </row>
    <row r="505" spans="1:23" ht="37.5" x14ac:dyDescent="0.3">
      <c r="C505" s="155"/>
      <c r="D505" s="63"/>
      <c r="E505" s="155"/>
      <c r="F505" s="155"/>
      <c r="G505" s="155"/>
      <c r="H505" s="155"/>
      <c r="I505" s="155"/>
      <c r="J505" s="64"/>
      <c r="K505" s="64" t="s">
        <v>45</v>
      </c>
      <c r="L505" s="163">
        <f>I504*O505</f>
        <v>1670799.0180000002</v>
      </c>
      <c r="M505" s="163">
        <f>I504*P505</f>
        <v>65017.665999999997</v>
      </c>
      <c r="N505" s="163">
        <f t="shared" si="52"/>
        <v>1735816.6840000001</v>
      </c>
      <c r="O505" s="170">
        <v>409.62</v>
      </c>
      <c r="P505" s="170">
        <v>15.94</v>
      </c>
      <c r="Q505" s="162"/>
      <c r="R505" s="102"/>
      <c r="S505" s="162" t="s">
        <v>265</v>
      </c>
      <c r="T505" s="162" t="s">
        <v>596</v>
      </c>
      <c r="U505" s="96"/>
      <c r="V505" s="99"/>
      <c r="W505" s="99"/>
    </row>
    <row r="506" spans="1:23" ht="56.25" x14ac:dyDescent="0.3">
      <c r="C506" s="155"/>
      <c r="D506" s="63"/>
      <c r="E506" s="155"/>
      <c r="F506" s="155"/>
      <c r="G506" s="155"/>
      <c r="H506" s="155"/>
      <c r="I506" s="155"/>
      <c r="J506" s="64"/>
      <c r="K506" s="64" t="s">
        <v>35</v>
      </c>
      <c r="L506" s="163">
        <f>I504*O506</f>
        <v>223972.399</v>
      </c>
      <c r="M506" s="163">
        <f>I504*P506</f>
        <v>50782.305</v>
      </c>
      <c r="N506" s="163">
        <f t="shared" si="52"/>
        <v>274754.70400000003</v>
      </c>
      <c r="O506" s="170">
        <v>54.91</v>
      </c>
      <c r="P506" s="170">
        <v>12.45</v>
      </c>
      <c r="Q506" s="162"/>
      <c r="R506" s="102"/>
      <c r="S506" s="162" t="s">
        <v>265</v>
      </c>
      <c r="T506" s="162" t="s">
        <v>596</v>
      </c>
      <c r="U506" s="96"/>
      <c r="V506" s="99"/>
      <c r="W506" s="99"/>
    </row>
    <row r="507" spans="1:23" ht="37.5" x14ac:dyDescent="0.3">
      <c r="C507" s="155"/>
      <c r="D507" s="63"/>
      <c r="E507" s="155"/>
      <c r="F507" s="155"/>
      <c r="G507" s="155"/>
      <c r="H507" s="155"/>
      <c r="I507" s="155"/>
      <c r="J507" s="64"/>
      <c r="K507" s="64" t="s">
        <v>53</v>
      </c>
      <c r="L507" s="163">
        <f>I504*O507</f>
        <v>144923.31700000001</v>
      </c>
      <c r="M507" s="163">
        <f>I504*P507</f>
        <v>46540.249000000003</v>
      </c>
      <c r="N507" s="163">
        <f t="shared" si="52"/>
        <v>191463.56600000002</v>
      </c>
      <c r="O507" s="170">
        <v>35.53</v>
      </c>
      <c r="P507" s="170">
        <v>11.41</v>
      </c>
      <c r="Q507" s="162"/>
      <c r="R507" s="102"/>
      <c r="S507" s="162" t="s">
        <v>265</v>
      </c>
      <c r="T507" s="162" t="s">
        <v>596</v>
      </c>
      <c r="U507" s="96"/>
      <c r="V507" s="99"/>
      <c r="W507" s="99"/>
    </row>
    <row r="508" spans="1:23" s="61" customFormat="1" ht="37.5" x14ac:dyDescent="0.3">
      <c r="A508" s="133"/>
      <c r="B508" s="1"/>
      <c r="C508" s="155">
        <v>2</v>
      </c>
      <c r="D508" s="63" t="s">
        <v>633</v>
      </c>
      <c r="E508" s="155">
        <v>1983</v>
      </c>
      <c r="F508" s="155"/>
      <c r="G508" s="155" t="s">
        <v>34</v>
      </c>
      <c r="H508" s="155">
        <v>5</v>
      </c>
      <c r="I508" s="155">
        <v>4490.2</v>
      </c>
      <c r="J508" s="64">
        <v>3292</v>
      </c>
      <c r="K508" s="64" t="s">
        <v>42</v>
      </c>
      <c r="L508" s="163">
        <f>I508*O508</f>
        <v>718432</v>
      </c>
      <c r="M508" s="163">
        <f>I508*P508</f>
        <v>69867.512000000002</v>
      </c>
      <c r="N508" s="163">
        <f t="shared" si="52"/>
        <v>788299.51199999999</v>
      </c>
      <c r="O508" s="170">
        <v>160</v>
      </c>
      <c r="P508" s="170">
        <v>15.56</v>
      </c>
      <c r="Q508" s="162"/>
      <c r="R508" s="102"/>
      <c r="S508" s="162" t="s">
        <v>265</v>
      </c>
      <c r="T508" s="162" t="s">
        <v>596</v>
      </c>
      <c r="U508" s="100" t="s">
        <v>600</v>
      </c>
      <c r="V508" s="97"/>
      <c r="W508" s="97"/>
    </row>
    <row r="509" spans="1:23" s="61" customFormat="1" x14ac:dyDescent="0.3">
      <c r="A509" s="133"/>
      <c r="B509" s="1"/>
      <c r="C509" s="32"/>
      <c r="D509" s="62" t="s">
        <v>74</v>
      </c>
      <c r="E509" s="32"/>
      <c r="F509" s="32"/>
      <c r="G509" s="32"/>
      <c r="H509" s="32"/>
      <c r="I509" s="32"/>
      <c r="J509" s="27"/>
      <c r="K509" s="27"/>
      <c r="L509" s="30">
        <f>SUM(L510:L524)</f>
        <v>18409300.366199996</v>
      </c>
      <c r="M509" s="30">
        <f>SUM(M510:M524)</f>
        <v>451873.23739999998</v>
      </c>
      <c r="N509" s="30">
        <f>SUM(N510:N524)</f>
        <v>18861173.603599999</v>
      </c>
      <c r="O509" s="24"/>
      <c r="P509" s="24"/>
      <c r="Q509" s="24"/>
      <c r="R509" s="47"/>
      <c r="S509" s="162"/>
      <c r="T509" s="162"/>
      <c r="U509" s="101"/>
      <c r="V509" s="97"/>
      <c r="W509" s="97"/>
    </row>
    <row r="510" spans="1:23" ht="37.5" x14ac:dyDescent="0.3">
      <c r="C510" s="155">
        <v>1</v>
      </c>
      <c r="D510" s="63" t="s">
        <v>634</v>
      </c>
      <c r="E510" s="155">
        <v>1974</v>
      </c>
      <c r="F510" s="155"/>
      <c r="G510" s="155" t="s">
        <v>34</v>
      </c>
      <c r="H510" s="155">
        <v>2</v>
      </c>
      <c r="I510" s="155">
        <v>1473.4</v>
      </c>
      <c r="J510" s="64">
        <v>586.4</v>
      </c>
      <c r="K510" s="64" t="s">
        <v>42</v>
      </c>
      <c r="L510" s="163">
        <f t="shared" ref="L510:L520" si="53">I510*O510</f>
        <v>179386.45</v>
      </c>
      <c r="M510" s="163">
        <f t="shared" ref="M510:M520" si="54">I510*P510</f>
        <v>22380.946</v>
      </c>
      <c r="N510" s="163">
        <f t="shared" ref="N510:N524" si="55">L510+M510</f>
        <v>201767.39600000001</v>
      </c>
      <c r="O510" s="170">
        <v>121.75</v>
      </c>
      <c r="P510" s="170">
        <v>15.19</v>
      </c>
      <c r="Q510" s="162"/>
      <c r="R510" s="102"/>
      <c r="S510" s="162" t="s">
        <v>265</v>
      </c>
      <c r="T510" s="162" t="s">
        <v>596</v>
      </c>
      <c r="U510" s="96"/>
      <c r="V510" s="99"/>
      <c r="W510" s="99"/>
    </row>
    <row r="511" spans="1:23" ht="37.5" x14ac:dyDescent="0.3">
      <c r="C511" s="155">
        <v>2</v>
      </c>
      <c r="D511" s="63" t="s">
        <v>635</v>
      </c>
      <c r="E511" s="155">
        <v>1976</v>
      </c>
      <c r="F511" s="155"/>
      <c r="G511" s="155" t="s">
        <v>34</v>
      </c>
      <c r="H511" s="155">
        <v>2</v>
      </c>
      <c r="I511" s="155">
        <v>1148.7</v>
      </c>
      <c r="J511" s="64">
        <v>608.4</v>
      </c>
      <c r="K511" s="64" t="s">
        <v>42</v>
      </c>
      <c r="L511" s="163">
        <f t="shared" si="53"/>
        <v>139854.22500000001</v>
      </c>
      <c r="M511" s="163">
        <f t="shared" si="54"/>
        <v>17448.753000000001</v>
      </c>
      <c r="N511" s="163">
        <f t="shared" si="55"/>
        <v>157302.978</v>
      </c>
      <c r="O511" s="170">
        <v>121.75</v>
      </c>
      <c r="P511" s="170">
        <v>15.19</v>
      </c>
      <c r="Q511" s="162"/>
      <c r="R511" s="102"/>
      <c r="S511" s="162" t="s">
        <v>265</v>
      </c>
      <c r="T511" s="162" t="s">
        <v>596</v>
      </c>
      <c r="U511" s="96"/>
      <c r="V511" s="99"/>
      <c r="W511" s="99"/>
    </row>
    <row r="512" spans="1:23" ht="37.5" x14ac:dyDescent="0.3">
      <c r="C512" s="155">
        <v>3</v>
      </c>
      <c r="D512" s="63" t="s">
        <v>636</v>
      </c>
      <c r="E512" s="155">
        <v>1991</v>
      </c>
      <c r="F512" s="155"/>
      <c r="G512" s="155" t="s">
        <v>34</v>
      </c>
      <c r="H512" s="155">
        <v>3</v>
      </c>
      <c r="I512" s="155">
        <v>2392.7399999999998</v>
      </c>
      <c r="J512" s="64">
        <v>1199.69</v>
      </c>
      <c r="K512" s="64" t="s">
        <v>229</v>
      </c>
      <c r="L512" s="163">
        <f t="shared" si="53"/>
        <v>2589423.2279999997</v>
      </c>
      <c r="M512" s="163">
        <f t="shared" si="54"/>
        <v>55415.858399999997</v>
      </c>
      <c r="N512" s="163">
        <f t="shared" si="55"/>
        <v>2644839.0863999994</v>
      </c>
      <c r="O512" s="170">
        <v>1082.2</v>
      </c>
      <c r="P512" s="170">
        <v>23.16</v>
      </c>
      <c r="Q512" s="162"/>
      <c r="R512" s="102"/>
      <c r="S512" s="162" t="s">
        <v>265</v>
      </c>
      <c r="T512" s="162" t="s">
        <v>596</v>
      </c>
      <c r="U512" s="96"/>
      <c r="V512" s="99"/>
      <c r="W512" s="99"/>
    </row>
    <row r="513" spans="1:23" ht="37.5" x14ac:dyDescent="0.3">
      <c r="C513" s="155">
        <v>4</v>
      </c>
      <c r="D513" s="63" t="s">
        <v>637</v>
      </c>
      <c r="E513" s="155">
        <v>1999</v>
      </c>
      <c r="F513" s="155"/>
      <c r="G513" s="155" t="s">
        <v>34</v>
      </c>
      <c r="H513" s="155">
        <v>4</v>
      </c>
      <c r="I513" s="155">
        <v>4876.3999999999996</v>
      </c>
      <c r="J513" s="64">
        <v>2627.4</v>
      </c>
      <c r="K513" s="64" t="s">
        <v>229</v>
      </c>
      <c r="L513" s="163">
        <f t="shared" si="53"/>
        <v>5277240.08</v>
      </c>
      <c r="M513" s="163">
        <f t="shared" si="54"/>
        <v>112937.424</v>
      </c>
      <c r="N513" s="163">
        <f t="shared" si="55"/>
        <v>5390177.5039999997</v>
      </c>
      <c r="O513" s="170">
        <v>1082.2</v>
      </c>
      <c r="P513" s="170">
        <v>23.16</v>
      </c>
      <c r="Q513" s="162"/>
      <c r="R513" s="102"/>
      <c r="S513" s="162" t="s">
        <v>265</v>
      </c>
      <c r="T513" s="162" t="s">
        <v>596</v>
      </c>
      <c r="U513" s="96"/>
      <c r="V513" s="99"/>
      <c r="W513" s="99"/>
    </row>
    <row r="514" spans="1:23" ht="37.5" x14ac:dyDescent="0.3">
      <c r="C514" s="155">
        <v>5</v>
      </c>
      <c r="D514" s="63" t="s">
        <v>638</v>
      </c>
      <c r="E514" s="155">
        <v>1967</v>
      </c>
      <c r="F514" s="155"/>
      <c r="G514" s="155" t="s">
        <v>63</v>
      </c>
      <c r="H514" s="155">
        <v>2</v>
      </c>
      <c r="I514" s="155">
        <v>595</v>
      </c>
      <c r="J514" s="64">
        <v>338.3</v>
      </c>
      <c r="K514" s="64" t="s">
        <v>42</v>
      </c>
      <c r="L514" s="163">
        <f t="shared" si="53"/>
        <v>77350</v>
      </c>
      <c r="M514" s="163">
        <f t="shared" si="54"/>
        <v>9436.6999999999989</v>
      </c>
      <c r="N514" s="163">
        <f t="shared" si="55"/>
        <v>86786.7</v>
      </c>
      <c r="O514" s="170">
        <v>130</v>
      </c>
      <c r="P514" s="170">
        <v>15.86</v>
      </c>
      <c r="Q514" s="162"/>
      <c r="R514" s="102"/>
      <c r="S514" s="162" t="s">
        <v>265</v>
      </c>
      <c r="T514" s="162" t="s">
        <v>596</v>
      </c>
      <c r="U514" s="96"/>
      <c r="V514" s="99"/>
      <c r="W514" s="99"/>
    </row>
    <row r="515" spans="1:23" ht="37.5" x14ac:dyDescent="0.3">
      <c r="C515" s="155">
        <v>6</v>
      </c>
      <c r="D515" s="63" t="s">
        <v>639</v>
      </c>
      <c r="E515" s="155">
        <v>1960</v>
      </c>
      <c r="F515" s="155"/>
      <c r="G515" s="155" t="s">
        <v>63</v>
      </c>
      <c r="H515" s="155">
        <v>2</v>
      </c>
      <c r="I515" s="155">
        <v>1310.5999999999999</v>
      </c>
      <c r="J515" s="64">
        <v>751.2</v>
      </c>
      <c r="K515" s="64" t="s">
        <v>42</v>
      </c>
      <c r="L515" s="163">
        <f t="shared" si="53"/>
        <v>170378</v>
      </c>
      <c r="M515" s="163">
        <f t="shared" si="54"/>
        <v>20786.115999999998</v>
      </c>
      <c r="N515" s="163">
        <f t="shared" si="55"/>
        <v>191164.11600000001</v>
      </c>
      <c r="O515" s="170">
        <v>130</v>
      </c>
      <c r="P515" s="170">
        <v>15.86</v>
      </c>
      <c r="Q515" s="162"/>
      <c r="R515" s="102"/>
      <c r="S515" s="162" t="s">
        <v>265</v>
      </c>
      <c r="T515" s="162" t="s">
        <v>596</v>
      </c>
      <c r="U515" s="96"/>
      <c r="V515" s="99"/>
      <c r="W515" s="99"/>
    </row>
    <row r="516" spans="1:23" x14ac:dyDescent="0.3">
      <c r="C516" s="155">
        <v>7</v>
      </c>
      <c r="D516" s="63" t="s">
        <v>640</v>
      </c>
      <c r="E516" s="155">
        <v>1977</v>
      </c>
      <c r="F516" s="155"/>
      <c r="G516" s="155" t="s">
        <v>63</v>
      </c>
      <c r="H516" s="155">
        <v>2</v>
      </c>
      <c r="I516" s="155">
        <v>860</v>
      </c>
      <c r="J516" s="64">
        <v>545.9</v>
      </c>
      <c r="K516" s="64" t="s">
        <v>418</v>
      </c>
      <c r="L516" s="163">
        <f t="shared" si="53"/>
        <v>66615.599999999991</v>
      </c>
      <c r="M516" s="163">
        <f t="shared" si="54"/>
        <v>1427.6</v>
      </c>
      <c r="N516" s="163">
        <f t="shared" si="55"/>
        <v>68043.199999999997</v>
      </c>
      <c r="O516" s="170">
        <v>77.459999999999994</v>
      </c>
      <c r="P516" s="170">
        <v>1.66</v>
      </c>
      <c r="Q516" s="162"/>
      <c r="R516" s="102"/>
      <c r="S516" s="162" t="s">
        <v>265</v>
      </c>
      <c r="T516" s="162" t="s">
        <v>596</v>
      </c>
      <c r="U516" s="96"/>
      <c r="V516" s="99"/>
      <c r="W516" s="99"/>
    </row>
    <row r="517" spans="1:23" x14ac:dyDescent="0.3">
      <c r="C517" s="155">
        <v>8</v>
      </c>
      <c r="D517" s="63" t="s">
        <v>641</v>
      </c>
      <c r="E517" s="155">
        <v>1977</v>
      </c>
      <c r="F517" s="155"/>
      <c r="G517" s="155" t="s">
        <v>63</v>
      </c>
      <c r="H517" s="155">
        <v>2</v>
      </c>
      <c r="I517" s="155">
        <v>861.9</v>
      </c>
      <c r="J517" s="64">
        <v>545.5</v>
      </c>
      <c r="K517" s="64" t="s">
        <v>418</v>
      </c>
      <c r="L517" s="163">
        <f t="shared" si="53"/>
        <v>66762.77399999999</v>
      </c>
      <c r="M517" s="163">
        <f t="shared" si="54"/>
        <v>1430.7539999999999</v>
      </c>
      <c r="N517" s="163">
        <f t="shared" si="55"/>
        <v>68193.527999999991</v>
      </c>
      <c r="O517" s="170">
        <v>77.459999999999994</v>
      </c>
      <c r="P517" s="170">
        <v>1.66</v>
      </c>
      <c r="Q517" s="162"/>
      <c r="R517" s="102"/>
      <c r="S517" s="162" t="s">
        <v>265</v>
      </c>
      <c r="T517" s="162" t="s">
        <v>596</v>
      </c>
      <c r="U517" s="96"/>
      <c r="V517" s="99"/>
      <c r="W517" s="99"/>
    </row>
    <row r="518" spans="1:23" x14ac:dyDescent="0.3">
      <c r="C518" s="155">
        <v>9</v>
      </c>
      <c r="D518" s="63" t="s">
        <v>642</v>
      </c>
      <c r="E518" s="155">
        <v>1977</v>
      </c>
      <c r="F518" s="155"/>
      <c r="G518" s="155" t="s">
        <v>63</v>
      </c>
      <c r="H518" s="155">
        <v>2</v>
      </c>
      <c r="I518" s="155">
        <v>842</v>
      </c>
      <c r="J518" s="64">
        <v>522</v>
      </c>
      <c r="K518" s="64" t="s">
        <v>418</v>
      </c>
      <c r="L518" s="163">
        <f t="shared" si="53"/>
        <v>65221.319999999992</v>
      </c>
      <c r="M518" s="163">
        <f t="shared" si="54"/>
        <v>1397.72</v>
      </c>
      <c r="N518" s="163">
        <f t="shared" si="55"/>
        <v>66619.039999999994</v>
      </c>
      <c r="O518" s="170">
        <v>77.459999999999994</v>
      </c>
      <c r="P518" s="170">
        <v>1.66</v>
      </c>
      <c r="Q518" s="162"/>
      <c r="R518" s="102"/>
      <c r="S518" s="162" t="s">
        <v>265</v>
      </c>
      <c r="T518" s="162" t="s">
        <v>596</v>
      </c>
      <c r="U518" s="96"/>
      <c r="V518" s="99"/>
      <c r="W518" s="99"/>
    </row>
    <row r="519" spans="1:23" x14ac:dyDescent="0.3">
      <c r="C519" s="155">
        <v>10</v>
      </c>
      <c r="D519" s="63" t="s">
        <v>643</v>
      </c>
      <c r="E519" s="155">
        <v>1983</v>
      </c>
      <c r="F519" s="155"/>
      <c r="G519" s="155" t="s">
        <v>83</v>
      </c>
      <c r="H519" s="155">
        <v>3</v>
      </c>
      <c r="I519" s="155">
        <v>2361.1799999999998</v>
      </c>
      <c r="J519" s="64">
        <v>1268.25</v>
      </c>
      <c r="K519" s="64" t="s">
        <v>48</v>
      </c>
      <c r="L519" s="163">
        <f t="shared" si="53"/>
        <v>2394567.0851999996</v>
      </c>
      <c r="M519" s="163">
        <f t="shared" si="54"/>
        <v>51237.605999999992</v>
      </c>
      <c r="N519" s="163">
        <f t="shared" si="55"/>
        <v>2445804.6911999998</v>
      </c>
      <c r="O519" s="170">
        <v>1014.14</v>
      </c>
      <c r="P519" s="170">
        <v>21.7</v>
      </c>
      <c r="Q519" s="162"/>
      <c r="R519" s="102"/>
      <c r="S519" s="162" t="s">
        <v>265</v>
      </c>
      <c r="T519" s="162" t="s">
        <v>596</v>
      </c>
      <c r="U519" s="96"/>
      <c r="V519" s="99"/>
      <c r="W519" s="99"/>
    </row>
    <row r="520" spans="1:23" x14ac:dyDescent="0.3">
      <c r="C520" s="155">
        <v>11</v>
      </c>
      <c r="D520" s="63" t="s">
        <v>644</v>
      </c>
      <c r="E520" s="155">
        <v>1977</v>
      </c>
      <c r="F520" s="155"/>
      <c r="G520" s="155" t="s">
        <v>34</v>
      </c>
      <c r="H520" s="155">
        <v>3</v>
      </c>
      <c r="I520" s="155">
        <v>1814.5</v>
      </c>
      <c r="J520" s="64">
        <v>1002.3</v>
      </c>
      <c r="K520" s="64" t="s">
        <v>229</v>
      </c>
      <c r="L520" s="163">
        <f t="shared" si="53"/>
        <v>1963651.9000000001</v>
      </c>
      <c r="M520" s="163">
        <f t="shared" si="54"/>
        <v>42023.82</v>
      </c>
      <c r="N520" s="163">
        <f t="shared" si="55"/>
        <v>2005675.7200000002</v>
      </c>
      <c r="O520" s="170">
        <v>1082.2</v>
      </c>
      <c r="P520" s="170">
        <v>23.16</v>
      </c>
      <c r="Q520" s="162"/>
      <c r="R520" s="102"/>
      <c r="S520" s="162" t="s">
        <v>265</v>
      </c>
      <c r="T520" s="162" t="s">
        <v>596</v>
      </c>
      <c r="U520" s="96"/>
      <c r="V520" s="99"/>
      <c r="W520" s="99"/>
    </row>
    <row r="521" spans="1:23" x14ac:dyDescent="0.3">
      <c r="C521" s="155"/>
      <c r="D521" s="63"/>
      <c r="E521" s="155"/>
      <c r="F521" s="155"/>
      <c r="G521" s="155"/>
      <c r="H521" s="155"/>
      <c r="I521" s="155"/>
      <c r="J521" s="64"/>
      <c r="K521" s="64" t="s">
        <v>418</v>
      </c>
      <c r="L521" s="163">
        <f>I520*O521</f>
        <v>71527.59</v>
      </c>
      <c r="M521" s="163">
        <f>I520*P521</f>
        <v>1524.1799999999998</v>
      </c>
      <c r="N521" s="163">
        <f t="shared" si="55"/>
        <v>73051.76999999999</v>
      </c>
      <c r="O521" s="170">
        <v>39.42</v>
      </c>
      <c r="P521" s="170">
        <v>0.84</v>
      </c>
      <c r="Q521" s="162"/>
      <c r="R521" s="102"/>
      <c r="S521" s="162" t="s">
        <v>265</v>
      </c>
      <c r="T521" s="162" t="s">
        <v>596</v>
      </c>
      <c r="U521" s="96"/>
      <c r="V521" s="99"/>
      <c r="W521" s="99"/>
    </row>
    <row r="522" spans="1:23" x14ac:dyDescent="0.3">
      <c r="C522" s="155">
        <v>12</v>
      </c>
      <c r="D522" s="63" t="s">
        <v>645</v>
      </c>
      <c r="E522" s="155">
        <v>1985</v>
      </c>
      <c r="F522" s="155"/>
      <c r="G522" s="155" t="s">
        <v>34</v>
      </c>
      <c r="H522" s="155">
        <v>3</v>
      </c>
      <c r="I522" s="155">
        <v>3169.7</v>
      </c>
      <c r="J522" s="64">
        <v>1287.7</v>
      </c>
      <c r="K522" s="64" t="s">
        <v>418</v>
      </c>
      <c r="L522" s="163">
        <f>I522*O522</f>
        <v>124949.57399999999</v>
      </c>
      <c r="M522" s="163">
        <f>I522*P522</f>
        <v>2662.5479999999998</v>
      </c>
      <c r="N522" s="163">
        <f t="shared" si="55"/>
        <v>127612.12199999999</v>
      </c>
      <c r="O522" s="170">
        <v>39.42</v>
      </c>
      <c r="P522" s="170">
        <v>0.84</v>
      </c>
      <c r="Q522" s="162"/>
      <c r="R522" s="102"/>
      <c r="S522" s="162" t="s">
        <v>265</v>
      </c>
      <c r="T522" s="162" t="s">
        <v>596</v>
      </c>
      <c r="U522" s="96"/>
      <c r="V522" s="99"/>
      <c r="W522" s="99"/>
    </row>
    <row r="523" spans="1:23" x14ac:dyDescent="0.3">
      <c r="C523" s="155">
        <v>13</v>
      </c>
      <c r="D523" s="63" t="s">
        <v>646</v>
      </c>
      <c r="E523" s="155">
        <v>1983</v>
      </c>
      <c r="F523" s="155"/>
      <c r="G523" s="155" t="s">
        <v>34</v>
      </c>
      <c r="H523" s="155">
        <v>3</v>
      </c>
      <c r="I523" s="155">
        <v>2674.8</v>
      </c>
      <c r="J523" s="64">
        <v>1275.0999999999999</v>
      </c>
      <c r="K523" s="64" t="s">
        <v>229</v>
      </c>
      <c r="L523" s="163">
        <f>I523*O523</f>
        <v>2894668.5600000005</v>
      </c>
      <c r="M523" s="163">
        <f>I523*P523</f>
        <v>61948.368000000002</v>
      </c>
      <c r="N523" s="163">
        <f t="shared" si="55"/>
        <v>2956616.9280000003</v>
      </c>
      <c r="O523" s="170">
        <v>1082.2</v>
      </c>
      <c r="P523" s="170">
        <v>23.16</v>
      </c>
      <c r="Q523" s="162"/>
      <c r="R523" s="102"/>
      <c r="S523" s="162" t="s">
        <v>265</v>
      </c>
      <c r="T523" s="162" t="s">
        <v>596</v>
      </c>
      <c r="U523" s="96"/>
      <c r="V523" s="99"/>
      <c r="W523" s="99"/>
    </row>
    <row r="524" spans="1:23" s="61" customFormat="1" x14ac:dyDescent="0.3">
      <c r="A524" s="133"/>
      <c r="B524" s="1"/>
      <c r="C524" s="155">
        <v>14</v>
      </c>
      <c r="D524" s="63" t="s">
        <v>647</v>
      </c>
      <c r="E524" s="155">
        <v>1987</v>
      </c>
      <c r="F524" s="155"/>
      <c r="G524" s="155" t="s">
        <v>34</v>
      </c>
      <c r="H524" s="155">
        <v>3</v>
      </c>
      <c r="I524" s="155">
        <v>2150.9</v>
      </c>
      <c r="J524" s="64">
        <v>1242.7</v>
      </c>
      <c r="K524" s="64" t="s">
        <v>229</v>
      </c>
      <c r="L524" s="163">
        <f>I524*O524</f>
        <v>2327703.98</v>
      </c>
      <c r="M524" s="163">
        <f>I524*P524</f>
        <v>49814.844000000005</v>
      </c>
      <c r="N524" s="163">
        <f t="shared" si="55"/>
        <v>2377518.824</v>
      </c>
      <c r="O524" s="170">
        <v>1082.2</v>
      </c>
      <c r="P524" s="170">
        <v>23.16</v>
      </c>
      <c r="Q524" s="162"/>
      <c r="R524" s="102"/>
      <c r="S524" s="162" t="s">
        <v>265</v>
      </c>
      <c r="T524" s="162" t="s">
        <v>596</v>
      </c>
      <c r="U524" s="100" t="s">
        <v>600</v>
      </c>
      <c r="V524" s="97"/>
      <c r="W524" s="97"/>
    </row>
    <row r="525" spans="1:23" s="61" customFormat="1" x14ac:dyDescent="0.3">
      <c r="A525" s="133"/>
      <c r="B525" s="1"/>
      <c r="C525" s="32"/>
      <c r="D525" s="62" t="s">
        <v>76</v>
      </c>
      <c r="E525" s="32"/>
      <c r="F525" s="32"/>
      <c r="G525" s="32"/>
      <c r="H525" s="32"/>
      <c r="I525" s="32"/>
      <c r="J525" s="27"/>
      <c r="K525" s="27"/>
      <c r="L525" s="30">
        <f>SUM(L526:L610)</f>
        <v>34636213.1734</v>
      </c>
      <c r="M525" s="30">
        <f>SUM(M526:M610)</f>
        <v>2263915.4830999998</v>
      </c>
      <c r="N525" s="30">
        <f>SUM(N526:N610)</f>
        <v>36900128.656500004</v>
      </c>
      <c r="O525" s="24"/>
      <c r="P525" s="24"/>
      <c r="Q525" s="24"/>
      <c r="R525" s="47"/>
      <c r="S525" s="162"/>
      <c r="T525" s="162"/>
      <c r="U525" s="101"/>
      <c r="V525" s="97"/>
      <c r="W525" s="97"/>
    </row>
    <row r="526" spans="1:23" ht="37.5" x14ac:dyDescent="0.3">
      <c r="C526" s="155">
        <v>1</v>
      </c>
      <c r="D526" s="63" t="s">
        <v>648</v>
      </c>
      <c r="E526" s="155">
        <v>1972</v>
      </c>
      <c r="F526" s="155"/>
      <c r="G526" s="155" t="s">
        <v>34</v>
      </c>
      <c r="H526" s="155">
        <v>2</v>
      </c>
      <c r="I526" s="155">
        <v>598.1</v>
      </c>
      <c r="J526" s="64">
        <v>398.1</v>
      </c>
      <c r="K526" s="64" t="s">
        <v>42</v>
      </c>
      <c r="L526" s="163">
        <f t="shared" ref="L526:L534" si="56">I526*O526</f>
        <v>72818.675000000003</v>
      </c>
      <c r="M526" s="163">
        <f t="shared" ref="M526:M534" si="57">I526*P526</f>
        <v>9085.1389999999992</v>
      </c>
      <c r="N526" s="163">
        <f t="shared" ref="N526:N589" si="58">L526+M526</f>
        <v>81903.813999999998</v>
      </c>
      <c r="O526" s="170">
        <v>121.75</v>
      </c>
      <c r="P526" s="170">
        <v>15.19</v>
      </c>
      <c r="Q526" s="162"/>
      <c r="R526" s="102"/>
      <c r="S526" s="162" t="s">
        <v>265</v>
      </c>
      <c r="T526" s="162" t="s">
        <v>596</v>
      </c>
      <c r="U526" s="96" t="s">
        <v>589</v>
      </c>
      <c r="V526" s="99"/>
      <c r="W526" s="99"/>
    </row>
    <row r="527" spans="1:23" ht="37.5" x14ac:dyDescent="0.3">
      <c r="C527" s="155">
        <v>2</v>
      </c>
      <c r="D527" s="63" t="s">
        <v>649</v>
      </c>
      <c r="E527" s="155">
        <v>1990</v>
      </c>
      <c r="F527" s="155"/>
      <c r="G527" s="155" t="s">
        <v>34</v>
      </c>
      <c r="H527" s="155">
        <v>2</v>
      </c>
      <c r="I527" s="155">
        <v>2141.6</v>
      </c>
      <c r="J527" s="64">
        <v>932.5</v>
      </c>
      <c r="K527" s="64" t="s">
        <v>53</v>
      </c>
      <c r="L527" s="163">
        <f t="shared" si="56"/>
        <v>77889.991999999998</v>
      </c>
      <c r="M527" s="163">
        <f t="shared" si="57"/>
        <v>29682.575999999997</v>
      </c>
      <c r="N527" s="163">
        <f t="shared" si="58"/>
        <v>107572.568</v>
      </c>
      <c r="O527" s="170">
        <v>36.369999999999997</v>
      </c>
      <c r="P527" s="170">
        <v>13.86</v>
      </c>
      <c r="Q527" s="162"/>
      <c r="R527" s="102"/>
      <c r="S527" s="162" t="s">
        <v>265</v>
      </c>
      <c r="T527" s="162" t="s">
        <v>596</v>
      </c>
      <c r="U527" s="96" t="s">
        <v>650</v>
      </c>
      <c r="V527" s="99"/>
      <c r="W527" s="99"/>
    </row>
    <row r="528" spans="1:23" ht="37.5" x14ac:dyDescent="0.3">
      <c r="C528" s="155">
        <v>3</v>
      </c>
      <c r="D528" s="63" t="s">
        <v>651</v>
      </c>
      <c r="E528" s="155">
        <v>1970</v>
      </c>
      <c r="F528" s="155"/>
      <c r="G528" s="155" t="s">
        <v>63</v>
      </c>
      <c r="H528" s="155">
        <v>2</v>
      </c>
      <c r="I528" s="155">
        <v>769.2</v>
      </c>
      <c r="J528" s="64">
        <v>363.2</v>
      </c>
      <c r="K528" s="64" t="s">
        <v>42</v>
      </c>
      <c r="L528" s="163">
        <f t="shared" si="56"/>
        <v>121902.81600000001</v>
      </c>
      <c r="M528" s="163">
        <f t="shared" si="57"/>
        <v>12207.204</v>
      </c>
      <c r="N528" s="163">
        <f t="shared" si="58"/>
        <v>134110.02000000002</v>
      </c>
      <c r="O528" s="170">
        <v>158.47999999999999</v>
      </c>
      <c r="P528" s="170">
        <v>15.87</v>
      </c>
      <c r="Q528" s="162"/>
      <c r="R528" s="102"/>
      <c r="S528" s="162" t="s">
        <v>265</v>
      </c>
      <c r="T528" s="162" t="s">
        <v>596</v>
      </c>
      <c r="U528" s="96" t="s">
        <v>600</v>
      </c>
      <c r="V528" s="99"/>
      <c r="W528" s="99"/>
    </row>
    <row r="529" spans="3:23" ht="37.5" x14ac:dyDescent="0.3">
      <c r="C529" s="155">
        <v>4</v>
      </c>
      <c r="D529" s="63" t="s">
        <v>652</v>
      </c>
      <c r="E529" s="155">
        <v>1971</v>
      </c>
      <c r="F529" s="155"/>
      <c r="G529" s="155" t="s">
        <v>63</v>
      </c>
      <c r="H529" s="155">
        <v>2</v>
      </c>
      <c r="I529" s="155">
        <v>857.1</v>
      </c>
      <c r="J529" s="64">
        <v>447.3</v>
      </c>
      <c r="K529" s="64" t="s">
        <v>42</v>
      </c>
      <c r="L529" s="163">
        <f t="shared" si="56"/>
        <v>135833.20799999998</v>
      </c>
      <c r="M529" s="163">
        <f t="shared" si="57"/>
        <v>13602.177</v>
      </c>
      <c r="N529" s="163">
        <f t="shared" si="58"/>
        <v>149435.38499999998</v>
      </c>
      <c r="O529" s="170">
        <v>158.47999999999999</v>
      </c>
      <c r="P529" s="170">
        <v>15.87</v>
      </c>
      <c r="Q529" s="162"/>
      <c r="R529" s="102"/>
      <c r="S529" s="162" t="s">
        <v>265</v>
      </c>
      <c r="T529" s="162" t="s">
        <v>596</v>
      </c>
      <c r="U529" s="96" t="s">
        <v>600</v>
      </c>
      <c r="V529" s="99"/>
      <c r="W529" s="99"/>
    </row>
    <row r="530" spans="3:23" ht="37.5" x14ac:dyDescent="0.3">
      <c r="C530" s="155">
        <v>5</v>
      </c>
      <c r="D530" s="63" t="s">
        <v>653</v>
      </c>
      <c r="E530" s="155">
        <v>1972</v>
      </c>
      <c r="F530" s="155"/>
      <c r="G530" s="155" t="s">
        <v>63</v>
      </c>
      <c r="H530" s="155">
        <v>2</v>
      </c>
      <c r="I530" s="155">
        <v>912</v>
      </c>
      <c r="J530" s="64">
        <v>503.2</v>
      </c>
      <c r="K530" s="64" t="s">
        <v>42</v>
      </c>
      <c r="L530" s="163">
        <f t="shared" si="56"/>
        <v>144533.75999999998</v>
      </c>
      <c r="M530" s="163">
        <f t="shared" si="57"/>
        <v>14473.439999999999</v>
      </c>
      <c r="N530" s="163">
        <f t="shared" si="58"/>
        <v>159007.19999999998</v>
      </c>
      <c r="O530" s="170">
        <v>158.47999999999999</v>
      </c>
      <c r="P530" s="170">
        <v>15.87</v>
      </c>
      <c r="Q530" s="162"/>
      <c r="R530" s="102"/>
      <c r="S530" s="162" t="s">
        <v>265</v>
      </c>
      <c r="T530" s="162" t="s">
        <v>596</v>
      </c>
      <c r="U530" s="96" t="s">
        <v>600</v>
      </c>
      <c r="V530" s="99"/>
      <c r="W530" s="99"/>
    </row>
    <row r="531" spans="3:23" ht="37.5" x14ac:dyDescent="0.3">
      <c r="C531" s="155">
        <v>6</v>
      </c>
      <c r="D531" s="63" t="s">
        <v>654</v>
      </c>
      <c r="E531" s="155">
        <v>1970</v>
      </c>
      <c r="F531" s="155"/>
      <c r="G531" s="155" t="s">
        <v>34</v>
      </c>
      <c r="H531" s="155">
        <v>2</v>
      </c>
      <c r="I531" s="155">
        <v>1742.7</v>
      </c>
      <c r="J531" s="64">
        <v>976.4</v>
      </c>
      <c r="K531" s="64" t="s">
        <v>42</v>
      </c>
      <c r="L531" s="163">
        <f t="shared" si="56"/>
        <v>298001.7</v>
      </c>
      <c r="M531" s="163">
        <f t="shared" si="57"/>
        <v>27569.514000000003</v>
      </c>
      <c r="N531" s="163">
        <f t="shared" si="58"/>
        <v>325571.21400000004</v>
      </c>
      <c r="O531" s="170">
        <v>171</v>
      </c>
      <c r="P531" s="170">
        <v>15.82</v>
      </c>
      <c r="Q531" s="162"/>
      <c r="R531" s="102"/>
      <c r="S531" s="162" t="s">
        <v>265</v>
      </c>
      <c r="T531" s="162" t="s">
        <v>596</v>
      </c>
      <c r="U531" s="96"/>
      <c r="V531" s="99"/>
      <c r="W531" s="99"/>
    </row>
    <row r="532" spans="3:23" ht="37.5" x14ac:dyDescent="0.3">
      <c r="C532" s="155">
        <v>7</v>
      </c>
      <c r="D532" s="63" t="s">
        <v>655</v>
      </c>
      <c r="E532" s="155">
        <v>1990</v>
      </c>
      <c r="F532" s="155"/>
      <c r="G532" s="155" t="s">
        <v>34</v>
      </c>
      <c r="H532" s="155">
        <v>3</v>
      </c>
      <c r="I532" s="155">
        <v>1790.4</v>
      </c>
      <c r="J532" s="64">
        <v>888.3</v>
      </c>
      <c r="K532" s="64" t="s">
        <v>42</v>
      </c>
      <c r="L532" s="163">
        <f t="shared" si="56"/>
        <v>278407.2</v>
      </c>
      <c r="M532" s="163">
        <f t="shared" si="57"/>
        <v>26802.288000000004</v>
      </c>
      <c r="N532" s="163">
        <f t="shared" si="58"/>
        <v>305209.48800000001</v>
      </c>
      <c r="O532" s="170">
        <v>155.5</v>
      </c>
      <c r="P532" s="170">
        <v>14.97</v>
      </c>
      <c r="Q532" s="162"/>
      <c r="R532" s="102"/>
      <c r="S532" s="162" t="s">
        <v>265</v>
      </c>
      <c r="T532" s="162" t="s">
        <v>596</v>
      </c>
      <c r="U532" s="96"/>
      <c r="V532" s="99"/>
      <c r="W532" s="99"/>
    </row>
    <row r="533" spans="3:23" ht="37.5" x14ac:dyDescent="0.3">
      <c r="C533" s="155">
        <v>8</v>
      </c>
      <c r="D533" s="63" t="s">
        <v>656</v>
      </c>
      <c r="E533" s="155">
        <v>1986</v>
      </c>
      <c r="F533" s="155"/>
      <c r="G533" s="155" t="s">
        <v>34</v>
      </c>
      <c r="H533" s="155">
        <v>3</v>
      </c>
      <c r="I533" s="155">
        <v>1943.9</v>
      </c>
      <c r="J533" s="64">
        <v>1041.5999999999999</v>
      </c>
      <c r="K533" s="64" t="s">
        <v>42</v>
      </c>
      <c r="L533" s="163">
        <f t="shared" si="56"/>
        <v>302276.45</v>
      </c>
      <c r="M533" s="163">
        <f t="shared" si="57"/>
        <v>29100.183000000001</v>
      </c>
      <c r="N533" s="163">
        <f t="shared" si="58"/>
        <v>331376.63300000003</v>
      </c>
      <c r="O533" s="170">
        <v>155.5</v>
      </c>
      <c r="P533" s="170">
        <v>14.97</v>
      </c>
      <c r="Q533" s="162"/>
      <c r="R533" s="102"/>
      <c r="S533" s="162" t="s">
        <v>265</v>
      </c>
      <c r="T533" s="162" t="s">
        <v>596</v>
      </c>
      <c r="U533" s="96"/>
      <c r="V533" s="99"/>
      <c r="W533" s="99"/>
    </row>
    <row r="534" spans="3:23" ht="37.5" x14ac:dyDescent="0.3">
      <c r="C534" s="155">
        <v>9</v>
      </c>
      <c r="D534" s="63" t="s">
        <v>657</v>
      </c>
      <c r="E534" s="155">
        <v>1955</v>
      </c>
      <c r="F534" s="155"/>
      <c r="G534" s="155" t="s">
        <v>63</v>
      </c>
      <c r="H534" s="155">
        <v>2</v>
      </c>
      <c r="I534" s="155">
        <v>1007.7</v>
      </c>
      <c r="J534" s="64">
        <v>569.70000000000005</v>
      </c>
      <c r="K534" s="64" t="s">
        <v>42</v>
      </c>
      <c r="L534" s="163">
        <f t="shared" si="56"/>
        <v>176347.5</v>
      </c>
      <c r="M534" s="163">
        <f t="shared" si="57"/>
        <v>15992.199000000001</v>
      </c>
      <c r="N534" s="163">
        <f t="shared" si="58"/>
        <v>192339.69899999999</v>
      </c>
      <c r="O534" s="170">
        <v>175</v>
      </c>
      <c r="P534" s="170">
        <v>15.87</v>
      </c>
      <c r="Q534" s="162"/>
      <c r="R534" s="102"/>
      <c r="S534" s="162" t="s">
        <v>265</v>
      </c>
      <c r="T534" s="162" t="s">
        <v>596</v>
      </c>
      <c r="U534" s="96"/>
      <c r="V534" s="99"/>
      <c r="W534" s="99"/>
    </row>
    <row r="535" spans="3:23" ht="37.5" x14ac:dyDescent="0.3">
      <c r="C535" s="155"/>
      <c r="D535" s="63"/>
      <c r="E535" s="155"/>
      <c r="F535" s="155"/>
      <c r="G535" s="155"/>
      <c r="H535" s="155"/>
      <c r="I535" s="155"/>
      <c r="J535" s="64"/>
      <c r="K535" s="64" t="s">
        <v>45</v>
      </c>
      <c r="L535" s="163">
        <f>I534*O535</f>
        <v>467734.03200000006</v>
      </c>
      <c r="M535" s="163">
        <f>I534*P535</f>
        <v>18803.682000000001</v>
      </c>
      <c r="N535" s="163">
        <f t="shared" si="58"/>
        <v>486537.71400000004</v>
      </c>
      <c r="O535" s="170">
        <v>464.16</v>
      </c>
      <c r="P535" s="170">
        <v>18.66</v>
      </c>
      <c r="Q535" s="162"/>
      <c r="R535" s="102"/>
      <c r="S535" s="162" t="s">
        <v>265</v>
      </c>
      <c r="T535" s="162" t="s">
        <v>596</v>
      </c>
      <c r="U535" s="96"/>
      <c r="V535" s="99"/>
      <c r="W535" s="99"/>
    </row>
    <row r="536" spans="3:23" x14ac:dyDescent="0.3">
      <c r="C536" s="155"/>
      <c r="D536" s="63"/>
      <c r="E536" s="155"/>
      <c r="F536" s="155"/>
      <c r="G536" s="155"/>
      <c r="H536" s="155"/>
      <c r="I536" s="155"/>
      <c r="J536" s="64"/>
      <c r="K536" s="64" t="s">
        <v>229</v>
      </c>
      <c r="L536" s="163">
        <f>I534*O536</f>
        <v>1511550</v>
      </c>
      <c r="M536" s="163">
        <f>I534*P536</f>
        <v>40529.694000000003</v>
      </c>
      <c r="N536" s="163">
        <f t="shared" si="58"/>
        <v>1552079.6939999999</v>
      </c>
      <c r="O536" s="170">
        <v>1500</v>
      </c>
      <c r="P536" s="170">
        <v>40.22</v>
      </c>
      <c r="Q536" s="162"/>
      <c r="R536" s="102"/>
      <c r="S536" s="162" t="s">
        <v>265</v>
      </c>
      <c r="T536" s="162" t="s">
        <v>596</v>
      </c>
      <c r="U536" s="96"/>
      <c r="V536" s="99"/>
      <c r="W536" s="99"/>
    </row>
    <row r="537" spans="3:23" ht="37.5" x14ac:dyDescent="0.3">
      <c r="C537" s="155">
        <v>10</v>
      </c>
      <c r="D537" s="63" t="s">
        <v>658</v>
      </c>
      <c r="E537" s="155">
        <v>1957</v>
      </c>
      <c r="F537" s="155"/>
      <c r="G537" s="155" t="s">
        <v>63</v>
      </c>
      <c r="H537" s="155">
        <v>2</v>
      </c>
      <c r="I537" s="155">
        <v>1031.0999999999999</v>
      </c>
      <c r="J537" s="64">
        <v>582.29999999999995</v>
      </c>
      <c r="K537" s="64" t="s">
        <v>42</v>
      </c>
      <c r="L537" s="163">
        <f>I537*O537</f>
        <v>180442.49999999997</v>
      </c>
      <c r="M537" s="163">
        <f>I537*P537</f>
        <v>16363.556999999997</v>
      </c>
      <c r="N537" s="163">
        <f t="shared" si="58"/>
        <v>196806.05699999997</v>
      </c>
      <c r="O537" s="170">
        <v>175</v>
      </c>
      <c r="P537" s="170">
        <v>15.87</v>
      </c>
      <c r="Q537" s="162"/>
      <c r="R537" s="102"/>
      <c r="S537" s="162" t="s">
        <v>265</v>
      </c>
      <c r="T537" s="162" t="s">
        <v>596</v>
      </c>
      <c r="U537" s="96"/>
      <c r="V537" s="99"/>
      <c r="W537" s="99"/>
    </row>
    <row r="538" spans="3:23" ht="37.5" x14ac:dyDescent="0.3">
      <c r="C538" s="155"/>
      <c r="D538" s="63"/>
      <c r="E538" s="155"/>
      <c r="F538" s="155"/>
      <c r="G538" s="155"/>
      <c r="H538" s="155"/>
      <c r="I538" s="155"/>
      <c r="J538" s="64"/>
      <c r="K538" s="64" t="s">
        <v>45</v>
      </c>
      <c r="L538" s="163">
        <f>I537*O538</f>
        <v>478595.37599999999</v>
      </c>
      <c r="M538" s="163">
        <f>I537*P538</f>
        <v>19240.325999999997</v>
      </c>
      <c r="N538" s="163">
        <f t="shared" si="58"/>
        <v>497835.70199999999</v>
      </c>
      <c r="O538" s="170">
        <v>464.16</v>
      </c>
      <c r="P538" s="170">
        <v>18.66</v>
      </c>
      <c r="Q538" s="162"/>
      <c r="R538" s="102"/>
      <c r="S538" s="162" t="s">
        <v>265</v>
      </c>
      <c r="T538" s="162" t="s">
        <v>596</v>
      </c>
      <c r="U538" s="96"/>
      <c r="V538" s="99"/>
      <c r="W538" s="99"/>
    </row>
    <row r="539" spans="3:23" x14ac:dyDescent="0.3">
      <c r="C539" s="155"/>
      <c r="D539" s="63"/>
      <c r="E539" s="155"/>
      <c r="F539" s="155"/>
      <c r="G539" s="155"/>
      <c r="H539" s="155"/>
      <c r="I539" s="155"/>
      <c r="J539" s="64"/>
      <c r="K539" s="64" t="s">
        <v>229</v>
      </c>
      <c r="L539" s="163">
        <f>I537*O539</f>
        <v>1546649.9999999998</v>
      </c>
      <c r="M539" s="163">
        <f>I537*P539</f>
        <v>41470.841999999997</v>
      </c>
      <c r="N539" s="163">
        <f t="shared" si="58"/>
        <v>1588120.8419999997</v>
      </c>
      <c r="O539" s="170">
        <v>1500</v>
      </c>
      <c r="P539" s="170">
        <v>40.22</v>
      </c>
      <c r="Q539" s="162"/>
      <c r="R539" s="102"/>
      <c r="S539" s="162" t="s">
        <v>265</v>
      </c>
      <c r="T539" s="162" t="s">
        <v>596</v>
      </c>
      <c r="U539" s="96"/>
      <c r="V539" s="99"/>
      <c r="W539" s="99"/>
    </row>
    <row r="540" spans="3:23" ht="37.5" x14ac:dyDescent="0.3">
      <c r="C540" s="155">
        <v>11</v>
      </c>
      <c r="D540" s="63" t="s">
        <v>659</v>
      </c>
      <c r="E540" s="155">
        <v>1959</v>
      </c>
      <c r="F540" s="155"/>
      <c r="G540" s="155" t="s">
        <v>63</v>
      </c>
      <c r="H540" s="155">
        <v>2</v>
      </c>
      <c r="I540" s="155">
        <v>1012.5</v>
      </c>
      <c r="J540" s="64">
        <v>570</v>
      </c>
      <c r="K540" s="64" t="s">
        <v>42</v>
      </c>
      <c r="L540" s="163">
        <f>I540*O540</f>
        <v>177187.5</v>
      </c>
      <c r="M540" s="163">
        <f>I540*P540</f>
        <v>16068.375</v>
      </c>
      <c r="N540" s="163">
        <f t="shared" si="58"/>
        <v>193255.875</v>
      </c>
      <c r="O540" s="170">
        <v>175</v>
      </c>
      <c r="P540" s="170">
        <v>15.87</v>
      </c>
      <c r="Q540" s="162"/>
      <c r="R540" s="102"/>
      <c r="S540" s="162" t="s">
        <v>265</v>
      </c>
      <c r="T540" s="162" t="s">
        <v>596</v>
      </c>
      <c r="U540" s="96"/>
      <c r="V540" s="99"/>
      <c r="W540" s="99"/>
    </row>
    <row r="541" spans="3:23" ht="37.5" x14ac:dyDescent="0.3">
      <c r="C541" s="155"/>
      <c r="D541" s="63"/>
      <c r="E541" s="155"/>
      <c r="F541" s="155"/>
      <c r="G541" s="155"/>
      <c r="H541" s="155"/>
      <c r="I541" s="155"/>
      <c r="J541" s="64"/>
      <c r="K541" s="64" t="s">
        <v>45</v>
      </c>
      <c r="L541" s="163">
        <f>I540*O541</f>
        <v>469962</v>
      </c>
      <c r="M541" s="163">
        <f>I540*P541</f>
        <v>18893.25</v>
      </c>
      <c r="N541" s="163">
        <f t="shared" si="58"/>
        <v>488855.25</v>
      </c>
      <c r="O541" s="170">
        <v>464.16</v>
      </c>
      <c r="P541" s="170">
        <v>18.66</v>
      </c>
      <c r="Q541" s="162"/>
      <c r="R541" s="102"/>
      <c r="S541" s="162" t="s">
        <v>265</v>
      </c>
      <c r="T541" s="162" t="s">
        <v>596</v>
      </c>
      <c r="U541" s="96"/>
      <c r="V541" s="99"/>
      <c r="W541" s="99"/>
    </row>
    <row r="542" spans="3:23" x14ac:dyDescent="0.3">
      <c r="C542" s="155"/>
      <c r="D542" s="63"/>
      <c r="E542" s="155"/>
      <c r="F542" s="155"/>
      <c r="G542" s="155"/>
      <c r="H542" s="155"/>
      <c r="I542" s="155"/>
      <c r="J542" s="64"/>
      <c r="K542" s="64" t="s">
        <v>229</v>
      </c>
      <c r="L542" s="163">
        <f>I540*O542</f>
        <v>1518750</v>
      </c>
      <c r="M542" s="163">
        <f>I540*P542</f>
        <v>40722.75</v>
      </c>
      <c r="N542" s="163">
        <f t="shared" si="58"/>
        <v>1559472.75</v>
      </c>
      <c r="O542" s="170">
        <v>1500</v>
      </c>
      <c r="P542" s="170">
        <v>40.22</v>
      </c>
      <c r="Q542" s="162"/>
      <c r="R542" s="102"/>
      <c r="S542" s="162" t="s">
        <v>265</v>
      </c>
      <c r="T542" s="162" t="s">
        <v>596</v>
      </c>
      <c r="U542" s="96"/>
      <c r="V542" s="99"/>
      <c r="W542" s="99"/>
    </row>
    <row r="543" spans="3:23" ht="37.5" x14ac:dyDescent="0.3">
      <c r="C543" s="155">
        <v>12</v>
      </c>
      <c r="D543" s="63" t="s">
        <v>660</v>
      </c>
      <c r="E543" s="155">
        <v>1961</v>
      </c>
      <c r="F543" s="155"/>
      <c r="G543" s="155" t="s">
        <v>63</v>
      </c>
      <c r="H543" s="155">
        <v>1</v>
      </c>
      <c r="I543" s="155">
        <v>1017.2</v>
      </c>
      <c r="J543" s="64">
        <v>581</v>
      </c>
      <c r="K543" s="64" t="s">
        <v>42</v>
      </c>
      <c r="L543" s="163">
        <f>I543*O543</f>
        <v>170340.31200000001</v>
      </c>
      <c r="M543" s="163">
        <f>I543*P543</f>
        <v>15522.472</v>
      </c>
      <c r="N543" s="163">
        <f t="shared" si="58"/>
        <v>185862.78400000001</v>
      </c>
      <c r="O543" s="170">
        <v>167.46</v>
      </c>
      <c r="P543" s="170">
        <v>15.26</v>
      </c>
      <c r="Q543" s="162"/>
      <c r="R543" s="102"/>
      <c r="S543" s="162" t="s">
        <v>265</v>
      </c>
      <c r="T543" s="162" t="s">
        <v>596</v>
      </c>
      <c r="U543" s="96"/>
      <c r="V543" s="99"/>
      <c r="W543" s="99"/>
    </row>
    <row r="544" spans="3:23" ht="37.5" x14ac:dyDescent="0.3">
      <c r="C544" s="155"/>
      <c r="D544" s="63"/>
      <c r="E544" s="155"/>
      <c r="F544" s="155"/>
      <c r="G544" s="155"/>
      <c r="H544" s="155"/>
      <c r="I544" s="155"/>
      <c r="J544" s="64"/>
      <c r="K544" s="64" t="s">
        <v>45</v>
      </c>
      <c r="L544" s="163">
        <f>I543*O544</f>
        <v>472143.55200000003</v>
      </c>
      <c r="M544" s="163">
        <f>I543*P544</f>
        <v>18980.952000000001</v>
      </c>
      <c r="N544" s="163">
        <f t="shared" si="58"/>
        <v>491124.50400000002</v>
      </c>
      <c r="O544" s="170">
        <v>464.16</v>
      </c>
      <c r="P544" s="170">
        <v>18.66</v>
      </c>
      <c r="Q544" s="162"/>
      <c r="R544" s="102"/>
      <c r="S544" s="162" t="s">
        <v>265</v>
      </c>
      <c r="T544" s="162" t="s">
        <v>596</v>
      </c>
      <c r="U544" s="96"/>
      <c r="V544" s="99"/>
      <c r="W544" s="99"/>
    </row>
    <row r="545" spans="3:23" x14ac:dyDescent="0.3">
      <c r="C545" s="155"/>
      <c r="D545" s="63"/>
      <c r="E545" s="155"/>
      <c r="F545" s="155"/>
      <c r="G545" s="155"/>
      <c r="H545" s="155"/>
      <c r="I545" s="155"/>
      <c r="J545" s="64"/>
      <c r="K545" s="64" t="s">
        <v>229</v>
      </c>
      <c r="L545" s="163">
        <f>I543*O545</f>
        <v>1525800</v>
      </c>
      <c r="M545" s="163">
        <f>I543*P545</f>
        <v>36130.944000000003</v>
      </c>
      <c r="N545" s="163">
        <f t="shared" si="58"/>
        <v>1561930.9439999999</v>
      </c>
      <c r="O545" s="170">
        <v>1500</v>
      </c>
      <c r="P545" s="170">
        <v>35.520000000000003</v>
      </c>
      <c r="Q545" s="162"/>
      <c r="R545" s="102"/>
      <c r="S545" s="162" t="s">
        <v>265</v>
      </c>
      <c r="T545" s="162" t="s">
        <v>596</v>
      </c>
      <c r="U545" s="96"/>
      <c r="V545" s="99"/>
      <c r="W545" s="99"/>
    </row>
    <row r="546" spans="3:23" x14ac:dyDescent="0.3">
      <c r="C546" s="155">
        <v>13</v>
      </c>
      <c r="D546" s="63" t="s">
        <v>661</v>
      </c>
      <c r="E546" s="155">
        <v>1961</v>
      </c>
      <c r="F546" s="155"/>
      <c r="G546" s="155" t="s">
        <v>63</v>
      </c>
      <c r="H546" s="155">
        <v>2</v>
      </c>
      <c r="I546" s="155">
        <v>1038.3</v>
      </c>
      <c r="J546" s="64">
        <v>590.4</v>
      </c>
      <c r="K546" s="64" t="s">
        <v>229</v>
      </c>
      <c r="L546" s="163">
        <f>I546*O546</f>
        <v>1557450</v>
      </c>
      <c r="M546" s="163">
        <f>I546*P546</f>
        <v>36880.416000000005</v>
      </c>
      <c r="N546" s="163">
        <f t="shared" si="58"/>
        <v>1594330.416</v>
      </c>
      <c r="O546" s="170">
        <v>1500</v>
      </c>
      <c r="P546" s="170">
        <v>35.520000000000003</v>
      </c>
      <c r="Q546" s="162"/>
      <c r="R546" s="102"/>
      <c r="S546" s="162" t="s">
        <v>265</v>
      </c>
      <c r="T546" s="162" t="s">
        <v>596</v>
      </c>
      <c r="U546" s="96"/>
      <c r="V546" s="99"/>
      <c r="W546" s="99"/>
    </row>
    <row r="547" spans="3:23" ht="37.5" x14ac:dyDescent="0.3">
      <c r="C547" s="155"/>
      <c r="D547" s="63"/>
      <c r="E547" s="155"/>
      <c r="F547" s="155"/>
      <c r="G547" s="155"/>
      <c r="H547" s="155"/>
      <c r="I547" s="155"/>
      <c r="J547" s="64"/>
      <c r="K547" s="64" t="s">
        <v>45</v>
      </c>
      <c r="L547" s="163">
        <f>I546*O547</f>
        <v>481937.32799999998</v>
      </c>
      <c r="M547" s="163">
        <f>I546*P547</f>
        <v>19374.678</v>
      </c>
      <c r="N547" s="163">
        <f t="shared" si="58"/>
        <v>501312.00599999999</v>
      </c>
      <c r="O547" s="170">
        <v>464.16</v>
      </c>
      <c r="P547" s="170">
        <v>18.66</v>
      </c>
      <c r="Q547" s="162"/>
      <c r="R547" s="102"/>
      <c r="S547" s="162" t="s">
        <v>265</v>
      </c>
      <c r="T547" s="162" t="s">
        <v>596</v>
      </c>
      <c r="U547" s="96"/>
      <c r="V547" s="99"/>
      <c r="W547" s="99"/>
    </row>
    <row r="548" spans="3:23" ht="37.5" x14ac:dyDescent="0.3">
      <c r="C548" s="155">
        <v>14</v>
      </c>
      <c r="D548" s="63" t="s">
        <v>662</v>
      </c>
      <c r="E548" s="155">
        <v>1991</v>
      </c>
      <c r="F548" s="155"/>
      <c r="G548" s="155" t="s">
        <v>34</v>
      </c>
      <c r="H548" s="155">
        <v>3</v>
      </c>
      <c r="I548" s="155">
        <v>3205.7</v>
      </c>
      <c r="J548" s="64">
        <v>1486.3</v>
      </c>
      <c r="K548" s="64" t="s">
        <v>53</v>
      </c>
      <c r="L548" s="163">
        <f>I548*O548</f>
        <v>113898.52099999999</v>
      </c>
      <c r="M548" s="163">
        <f>I548*P548</f>
        <v>36577.036999999997</v>
      </c>
      <c r="N548" s="163">
        <f t="shared" si="58"/>
        <v>150475.55799999999</v>
      </c>
      <c r="O548" s="170">
        <v>35.53</v>
      </c>
      <c r="P548" s="170">
        <v>11.41</v>
      </c>
      <c r="Q548" s="162"/>
      <c r="R548" s="102"/>
      <c r="S548" s="162" t="s">
        <v>265</v>
      </c>
      <c r="T548" s="162" t="s">
        <v>596</v>
      </c>
      <c r="U548" s="96"/>
      <c r="V548" s="99"/>
      <c r="W548" s="99"/>
    </row>
    <row r="549" spans="3:23" x14ac:dyDescent="0.3">
      <c r="C549" s="155"/>
      <c r="D549" s="63"/>
      <c r="E549" s="155"/>
      <c r="F549" s="155"/>
      <c r="G549" s="155"/>
      <c r="H549" s="155"/>
      <c r="I549" s="155"/>
      <c r="J549" s="64"/>
      <c r="K549" s="64" t="s">
        <v>229</v>
      </c>
      <c r="L549" s="163">
        <f>I548*O549</f>
        <v>3469208.54</v>
      </c>
      <c r="M549" s="163">
        <f>I548*P549</f>
        <v>74244.012000000002</v>
      </c>
      <c r="N549" s="163">
        <f t="shared" si="58"/>
        <v>3543452.5520000001</v>
      </c>
      <c r="O549" s="170">
        <v>1082.2</v>
      </c>
      <c r="P549" s="170">
        <v>23.16</v>
      </c>
      <c r="Q549" s="162"/>
      <c r="R549" s="102"/>
      <c r="S549" s="162" t="s">
        <v>265</v>
      </c>
      <c r="T549" s="162" t="s">
        <v>596</v>
      </c>
      <c r="U549" s="96"/>
      <c r="V549" s="99"/>
      <c r="W549" s="99"/>
    </row>
    <row r="550" spans="3:23" ht="37.5" x14ac:dyDescent="0.3">
      <c r="C550" s="155">
        <v>15</v>
      </c>
      <c r="D550" s="63" t="s">
        <v>663</v>
      </c>
      <c r="E550" s="155">
        <v>1973</v>
      </c>
      <c r="F550" s="155"/>
      <c r="G550" s="155" t="s">
        <v>63</v>
      </c>
      <c r="H550" s="155">
        <v>2</v>
      </c>
      <c r="I550" s="155">
        <v>619.6</v>
      </c>
      <c r="J550" s="64">
        <v>379.2</v>
      </c>
      <c r="K550" s="64" t="s">
        <v>42</v>
      </c>
      <c r="L550" s="163">
        <f>I550*O550</f>
        <v>80548</v>
      </c>
      <c r="M550" s="163">
        <f>I550*P550</f>
        <v>9826.8559999999998</v>
      </c>
      <c r="N550" s="163">
        <f t="shared" si="58"/>
        <v>90374.856</v>
      </c>
      <c r="O550" s="170">
        <v>130</v>
      </c>
      <c r="P550" s="170">
        <v>15.86</v>
      </c>
      <c r="Q550" s="162"/>
      <c r="R550" s="102"/>
      <c r="S550" s="162" t="s">
        <v>265</v>
      </c>
      <c r="T550" s="162" t="s">
        <v>596</v>
      </c>
      <c r="U550" s="96"/>
      <c r="V550" s="99"/>
      <c r="W550" s="99"/>
    </row>
    <row r="551" spans="3:23" x14ac:dyDescent="0.3">
      <c r="C551" s="155"/>
      <c r="D551" s="63"/>
      <c r="E551" s="155"/>
      <c r="F551" s="155"/>
      <c r="G551" s="155"/>
      <c r="H551" s="155"/>
      <c r="I551" s="155"/>
      <c r="J551" s="64"/>
      <c r="K551" s="64" t="s">
        <v>229</v>
      </c>
      <c r="L551" s="163">
        <f>I550*O551</f>
        <v>929400</v>
      </c>
      <c r="M551" s="163">
        <f>I550*P551</f>
        <v>11282.916000000001</v>
      </c>
      <c r="N551" s="163">
        <f t="shared" si="58"/>
        <v>940682.91599999997</v>
      </c>
      <c r="O551" s="170">
        <v>1500</v>
      </c>
      <c r="P551" s="170">
        <v>18.21</v>
      </c>
      <c r="Q551" s="162"/>
      <c r="R551" s="102"/>
      <c r="S551" s="162" t="s">
        <v>265</v>
      </c>
      <c r="T551" s="162" t="s">
        <v>596</v>
      </c>
      <c r="U551" s="96"/>
      <c r="V551" s="99"/>
      <c r="W551" s="99"/>
    </row>
    <row r="552" spans="3:23" ht="37.5" x14ac:dyDescent="0.3">
      <c r="C552" s="155">
        <v>16</v>
      </c>
      <c r="D552" s="63" t="s">
        <v>664</v>
      </c>
      <c r="E552" s="155">
        <v>1967</v>
      </c>
      <c r="F552" s="155"/>
      <c r="G552" s="155" t="s">
        <v>63</v>
      </c>
      <c r="H552" s="155">
        <v>2</v>
      </c>
      <c r="I552" s="155">
        <v>581.85</v>
      </c>
      <c r="J552" s="64">
        <v>335.32</v>
      </c>
      <c r="K552" s="64" t="s">
        <v>42</v>
      </c>
      <c r="L552" s="163">
        <f>I552*O552</f>
        <v>75640.5</v>
      </c>
      <c r="M552" s="163">
        <f>I552*P552</f>
        <v>9228.1409999999996</v>
      </c>
      <c r="N552" s="163">
        <f t="shared" si="58"/>
        <v>84868.641000000003</v>
      </c>
      <c r="O552" s="170">
        <v>130</v>
      </c>
      <c r="P552" s="170">
        <v>15.86</v>
      </c>
      <c r="Q552" s="162"/>
      <c r="R552" s="102"/>
      <c r="S552" s="162" t="s">
        <v>265</v>
      </c>
      <c r="T552" s="162" t="s">
        <v>596</v>
      </c>
      <c r="U552" s="96"/>
      <c r="V552" s="99"/>
      <c r="W552" s="99"/>
    </row>
    <row r="553" spans="3:23" x14ac:dyDescent="0.3">
      <c r="C553" s="155"/>
      <c r="D553" s="63"/>
      <c r="E553" s="155"/>
      <c r="F553" s="155"/>
      <c r="G553" s="155"/>
      <c r="H553" s="155"/>
      <c r="I553" s="155"/>
      <c r="J553" s="64"/>
      <c r="K553" s="64" t="s">
        <v>229</v>
      </c>
      <c r="L553" s="163">
        <f>I552*O553</f>
        <v>872775</v>
      </c>
      <c r="M553" s="163">
        <f>I552*P553</f>
        <v>10595.488500000001</v>
      </c>
      <c r="N553" s="163">
        <f t="shared" si="58"/>
        <v>883370.48849999998</v>
      </c>
      <c r="O553" s="170">
        <v>1500</v>
      </c>
      <c r="P553" s="170">
        <v>18.21</v>
      </c>
      <c r="Q553" s="162"/>
      <c r="R553" s="102"/>
      <c r="S553" s="162" t="s">
        <v>265</v>
      </c>
      <c r="T553" s="162" t="s">
        <v>596</v>
      </c>
      <c r="U553" s="96"/>
      <c r="V553" s="99"/>
      <c r="W553" s="99"/>
    </row>
    <row r="554" spans="3:23" ht="37.5" x14ac:dyDescent="0.3">
      <c r="C554" s="155">
        <v>17</v>
      </c>
      <c r="D554" s="63" t="s">
        <v>665</v>
      </c>
      <c r="E554" s="155">
        <v>1993</v>
      </c>
      <c r="F554" s="155"/>
      <c r="G554" s="155" t="s">
        <v>63</v>
      </c>
      <c r="H554" s="155">
        <v>2</v>
      </c>
      <c r="I554" s="155">
        <v>1087.5999999999999</v>
      </c>
      <c r="J554" s="64">
        <v>650.79999999999995</v>
      </c>
      <c r="K554" s="64" t="s">
        <v>42</v>
      </c>
      <c r="L554" s="163">
        <f t="shared" ref="L554:L559" si="59">I554*O554</f>
        <v>178366.4</v>
      </c>
      <c r="M554" s="163">
        <f t="shared" ref="M554:M559" si="60">I554*P554</f>
        <v>16542.396000000001</v>
      </c>
      <c r="N554" s="163">
        <f t="shared" si="58"/>
        <v>194908.796</v>
      </c>
      <c r="O554" s="170">
        <v>164</v>
      </c>
      <c r="P554" s="170">
        <v>15.21</v>
      </c>
      <c r="Q554" s="162"/>
      <c r="R554" s="102"/>
      <c r="S554" s="162" t="s">
        <v>265</v>
      </c>
      <c r="T554" s="162" t="s">
        <v>596</v>
      </c>
      <c r="U554" s="96"/>
      <c r="V554" s="99"/>
      <c r="W554" s="99"/>
    </row>
    <row r="555" spans="3:23" ht="37.5" x14ac:dyDescent="0.3">
      <c r="C555" s="155">
        <v>18</v>
      </c>
      <c r="D555" s="63" t="s">
        <v>666</v>
      </c>
      <c r="E555" s="155">
        <v>1975</v>
      </c>
      <c r="F555" s="155"/>
      <c r="G555" s="155" t="s">
        <v>63</v>
      </c>
      <c r="H555" s="155">
        <v>2</v>
      </c>
      <c r="I555" s="155">
        <v>953.4</v>
      </c>
      <c r="J555" s="64">
        <v>583.20000000000005</v>
      </c>
      <c r="K555" s="64" t="s">
        <v>42</v>
      </c>
      <c r="L555" s="163">
        <f t="shared" si="59"/>
        <v>159656.364</v>
      </c>
      <c r="M555" s="163">
        <f t="shared" si="60"/>
        <v>14548.884</v>
      </c>
      <c r="N555" s="163">
        <f t="shared" si="58"/>
        <v>174205.24799999999</v>
      </c>
      <c r="O555" s="170">
        <v>167.46</v>
      </c>
      <c r="P555" s="170">
        <v>15.26</v>
      </c>
      <c r="Q555" s="162"/>
      <c r="R555" s="102"/>
      <c r="S555" s="162" t="s">
        <v>265</v>
      </c>
      <c r="T555" s="162" t="s">
        <v>596</v>
      </c>
      <c r="U555" s="96"/>
      <c r="V555" s="99"/>
      <c r="W555" s="99"/>
    </row>
    <row r="556" spans="3:23" ht="37.5" x14ac:dyDescent="0.3">
      <c r="C556" s="155">
        <v>19</v>
      </c>
      <c r="D556" s="63" t="s">
        <v>667</v>
      </c>
      <c r="E556" s="155">
        <v>1980</v>
      </c>
      <c r="F556" s="155"/>
      <c r="G556" s="155" t="s">
        <v>34</v>
      </c>
      <c r="H556" s="155">
        <v>2</v>
      </c>
      <c r="I556" s="155">
        <v>1647.7</v>
      </c>
      <c r="J556" s="64">
        <v>944.8</v>
      </c>
      <c r="K556" s="64" t="s">
        <v>42</v>
      </c>
      <c r="L556" s="163">
        <f t="shared" si="59"/>
        <v>269777.92099999997</v>
      </c>
      <c r="M556" s="163">
        <f t="shared" si="60"/>
        <v>26066.614000000001</v>
      </c>
      <c r="N556" s="163">
        <f t="shared" si="58"/>
        <v>295844.53499999997</v>
      </c>
      <c r="O556" s="170">
        <v>163.72999999999999</v>
      </c>
      <c r="P556" s="170">
        <v>15.82</v>
      </c>
      <c r="Q556" s="162"/>
      <c r="R556" s="102"/>
      <c r="S556" s="162" t="s">
        <v>265</v>
      </c>
      <c r="T556" s="162" t="s">
        <v>596</v>
      </c>
      <c r="U556" s="96"/>
      <c r="V556" s="99"/>
      <c r="W556" s="99"/>
    </row>
    <row r="557" spans="3:23" ht="37.5" x14ac:dyDescent="0.3">
      <c r="C557" s="155">
        <v>20</v>
      </c>
      <c r="D557" s="63" t="s">
        <v>668</v>
      </c>
      <c r="E557" s="155">
        <v>1980</v>
      </c>
      <c r="F557" s="155"/>
      <c r="G557" s="155" t="s">
        <v>34</v>
      </c>
      <c r="H557" s="155">
        <v>2</v>
      </c>
      <c r="I557" s="155">
        <v>1647.7</v>
      </c>
      <c r="J557" s="64">
        <v>944.8</v>
      </c>
      <c r="K557" s="64" t="s">
        <v>42</v>
      </c>
      <c r="L557" s="163">
        <f t="shared" si="59"/>
        <v>269777.92099999997</v>
      </c>
      <c r="M557" s="163">
        <f t="shared" si="60"/>
        <v>26066.614000000001</v>
      </c>
      <c r="N557" s="163">
        <f t="shared" si="58"/>
        <v>295844.53499999997</v>
      </c>
      <c r="O557" s="170">
        <v>163.72999999999999</v>
      </c>
      <c r="P557" s="170">
        <v>15.82</v>
      </c>
      <c r="Q557" s="162"/>
      <c r="R557" s="102"/>
      <c r="S557" s="162" t="s">
        <v>265</v>
      </c>
      <c r="T557" s="162" t="s">
        <v>596</v>
      </c>
      <c r="U557" s="96"/>
      <c r="V557" s="99"/>
      <c r="W557" s="99"/>
    </row>
    <row r="558" spans="3:23" ht="37.5" x14ac:dyDescent="0.3">
      <c r="C558" s="155">
        <v>21</v>
      </c>
      <c r="D558" s="63" t="s">
        <v>669</v>
      </c>
      <c r="E558" s="155">
        <v>1980</v>
      </c>
      <c r="F558" s="155"/>
      <c r="G558" s="155" t="s">
        <v>34</v>
      </c>
      <c r="H558" s="155">
        <v>2</v>
      </c>
      <c r="I558" s="155">
        <v>1645.3</v>
      </c>
      <c r="J558" s="64">
        <v>942.4</v>
      </c>
      <c r="K558" s="64" t="s">
        <v>42</v>
      </c>
      <c r="L558" s="163">
        <f t="shared" si="59"/>
        <v>269384.96899999998</v>
      </c>
      <c r="M558" s="163">
        <f t="shared" si="60"/>
        <v>26028.646000000001</v>
      </c>
      <c r="N558" s="163">
        <f t="shared" si="58"/>
        <v>295413.61499999999</v>
      </c>
      <c r="O558" s="170">
        <v>163.72999999999999</v>
      </c>
      <c r="P558" s="170">
        <v>15.82</v>
      </c>
      <c r="Q558" s="162"/>
      <c r="R558" s="102"/>
      <c r="S558" s="162" t="s">
        <v>265</v>
      </c>
      <c r="T558" s="162" t="s">
        <v>596</v>
      </c>
      <c r="U558" s="96" t="s">
        <v>600</v>
      </c>
      <c r="V558" s="99"/>
      <c r="W558" s="99"/>
    </row>
    <row r="559" spans="3:23" ht="56.25" x14ac:dyDescent="0.3">
      <c r="C559" s="155">
        <v>22</v>
      </c>
      <c r="D559" s="63" t="s">
        <v>670</v>
      </c>
      <c r="E559" s="155">
        <v>1958</v>
      </c>
      <c r="F559" s="155"/>
      <c r="G559" s="155" t="s">
        <v>56</v>
      </c>
      <c r="H559" s="155">
        <v>2</v>
      </c>
      <c r="I559" s="155">
        <v>1582.2</v>
      </c>
      <c r="J559" s="64">
        <v>656.2</v>
      </c>
      <c r="K559" s="64" t="s">
        <v>42</v>
      </c>
      <c r="L559" s="163">
        <f t="shared" si="59"/>
        <v>243010.098</v>
      </c>
      <c r="M559" s="163">
        <f t="shared" si="60"/>
        <v>24065.262000000002</v>
      </c>
      <c r="N559" s="163">
        <f t="shared" si="58"/>
        <v>267075.36</v>
      </c>
      <c r="O559" s="170">
        <v>153.59</v>
      </c>
      <c r="P559" s="170">
        <v>15.21</v>
      </c>
      <c r="Q559" s="162"/>
      <c r="R559" s="102"/>
      <c r="S559" s="162" t="s">
        <v>265</v>
      </c>
      <c r="T559" s="162" t="s">
        <v>596</v>
      </c>
      <c r="U559" s="96"/>
      <c r="V559" s="99"/>
      <c r="W559" s="99"/>
    </row>
    <row r="560" spans="3:23" ht="37.5" x14ac:dyDescent="0.3">
      <c r="C560" s="155"/>
      <c r="D560" s="63"/>
      <c r="E560" s="155"/>
      <c r="F560" s="155"/>
      <c r="G560" s="155"/>
      <c r="H560" s="155"/>
      <c r="I560" s="155"/>
      <c r="J560" s="64"/>
      <c r="K560" s="64" t="s">
        <v>45</v>
      </c>
      <c r="L560" s="163">
        <f>I559*O560</f>
        <v>734393.95200000005</v>
      </c>
      <c r="M560" s="163">
        <f>I559*P560</f>
        <v>29523.852000000003</v>
      </c>
      <c r="N560" s="163">
        <f t="shared" si="58"/>
        <v>763917.804</v>
      </c>
      <c r="O560" s="170">
        <v>464.16</v>
      </c>
      <c r="P560" s="170">
        <v>18.66</v>
      </c>
      <c r="Q560" s="162"/>
      <c r="R560" s="102"/>
      <c r="S560" s="162" t="s">
        <v>265</v>
      </c>
      <c r="T560" s="162" t="s">
        <v>596</v>
      </c>
      <c r="U560" s="96"/>
      <c r="V560" s="99"/>
      <c r="W560" s="99"/>
    </row>
    <row r="561" spans="3:23" ht="56.25" x14ac:dyDescent="0.3">
      <c r="C561" s="155"/>
      <c r="D561" s="63"/>
      <c r="E561" s="155"/>
      <c r="F561" s="155"/>
      <c r="G561" s="155"/>
      <c r="H561" s="155"/>
      <c r="I561" s="155"/>
      <c r="J561" s="64"/>
      <c r="K561" s="64" t="s">
        <v>35</v>
      </c>
      <c r="L561" s="163">
        <f>I559*O561</f>
        <v>92527.055999999997</v>
      </c>
      <c r="M561" s="163">
        <f>I559*P561</f>
        <v>21106.547999999999</v>
      </c>
      <c r="N561" s="163">
        <f t="shared" si="58"/>
        <v>113633.60399999999</v>
      </c>
      <c r="O561" s="170">
        <v>58.48</v>
      </c>
      <c r="P561" s="170">
        <v>13.34</v>
      </c>
      <c r="Q561" s="162"/>
      <c r="R561" s="102"/>
      <c r="S561" s="162" t="s">
        <v>265</v>
      </c>
      <c r="T561" s="162" t="s">
        <v>596</v>
      </c>
      <c r="U561" s="96"/>
      <c r="V561" s="99"/>
      <c r="W561" s="99"/>
    </row>
    <row r="562" spans="3:23" ht="37.5" x14ac:dyDescent="0.3">
      <c r="C562" s="155"/>
      <c r="D562" s="63"/>
      <c r="E562" s="155"/>
      <c r="F562" s="155"/>
      <c r="G562" s="155"/>
      <c r="H562" s="155"/>
      <c r="I562" s="155"/>
      <c r="J562" s="64"/>
      <c r="K562" s="64" t="s">
        <v>53</v>
      </c>
      <c r="L562" s="163">
        <f>I559*O562</f>
        <v>57544.613999999994</v>
      </c>
      <c r="M562" s="163">
        <f>I559*P562</f>
        <v>21043.260000000002</v>
      </c>
      <c r="N562" s="163">
        <f t="shared" si="58"/>
        <v>78587.873999999996</v>
      </c>
      <c r="O562" s="170">
        <v>36.369999999999997</v>
      </c>
      <c r="P562" s="170">
        <v>13.3</v>
      </c>
      <c r="Q562" s="162"/>
      <c r="R562" s="102"/>
      <c r="S562" s="162" t="s">
        <v>265</v>
      </c>
      <c r="T562" s="162" t="s">
        <v>596</v>
      </c>
      <c r="U562" s="96"/>
      <c r="V562" s="99"/>
      <c r="W562" s="99"/>
    </row>
    <row r="563" spans="3:23" ht="56.25" x14ac:dyDescent="0.3">
      <c r="C563" s="155">
        <v>23</v>
      </c>
      <c r="D563" s="63" t="s">
        <v>671</v>
      </c>
      <c r="E563" s="155">
        <v>1959</v>
      </c>
      <c r="F563" s="155"/>
      <c r="G563" s="155" t="s">
        <v>56</v>
      </c>
      <c r="H563" s="155">
        <v>2</v>
      </c>
      <c r="I563" s="155">
        <v>763.6</v>
      </c>
      <c r="J563" s="64">
        <v>425.1</v>
      </c>
      <c r="K563" s="64" t="s">
        <v>42</v>
      </c>
      <c r="L563" s="163">
        <f>I563*O563</f>
        <v>125291.48800000001</v>
      </c>
      <c r="M563" s="163">
        <f>I563*P563</f>
        <v>11614.356000000002</v>
      </c>
      <c r="N563" s="163">
        <f t="shared" si="58"/>
        <v>136905.84400000001</v>
      </c>
      <c r="O563" s="170">
        <v>164.08</v>
      </c>
      <c r="P563" s="170">
        <v>15.21</v>
      </c>
      <c r="Q563" s="162"/>
      <c r="R563" s="102"/>
      <c r="S563" s="162" t="s">
        <v>265</v>
      </c>
      <c r="T563" s="162" t="s">
        <v>596</v>
      </c>
      <c r="U563" s="96"/>
      <c r="V563" s="99"/>
      <c r="W563" s="99"/>
    </row>
    <row r="564" spans="3:23" ht="56.25" x14ac:dyDescent="0.3">
      <c r="C564" s="155">
        <v>24</v>
      </c>
      <c r="D564" s="63" t="s">
        <v>672</v>
      </c>
      <c r="E564" s="155">
        <v>1957</v>
      </c>
      <c r="F564" s="155"/>
      <c r="G564" s="155" t="s">
        <v>56</v>
      </c>
      <c r="H564" s="155">
        <v>2</v>
      </c>
      <c r="I564" s="155">
        <v>1315.5</v>
      </c>
      <c r="J564" s="64">
        <v>800.9</v>
      </c>
      <c r="K564" s="64" t="s">
        <v>42</v>
      </c>
      <c r="L564" s="163">
        <f>I564*O564</f>
        <v>215847.24000000002</v>
      </c>
      <c r="M564" s="163">
        <f>I564*P564</f>
        <v>20008.755000000001</v>
      </c>
      <c r="N564" s="163">
        <f t="shared" si="58"/>
        <v>235855.99500000002</v>
      </c>
      <c r="O564" s="170">
        <v>164.08</v>
      </c>
      <c r="P564" s="170">
        <v>15.21</v>
      </c>
      <c r="Q564" s="162"/>
      <c r="R564" s="102"/>
      <c r="S564" s="162" t="s">
        <v>265</v>
      </c>
      <c r="T564" s="162" t="s">
        <v>596</v>
      </c>
      <c r="U564" s="96"/>
      <c r="V564" s="99"/>
      <c r="W564" s="99"/>
    </row>
    <row r="565" spans="3:23" ht="37.5" x14ac:dyDescent="0.3">
      <c r="C565" s="155"/>
      <c r="D565" s="63"/>
      <c r="E565" s="155"/>
      <c r="F565" s="155"/>
      <c r="G565" s="155"/>
      <c r="H565" s="155"/>
      <c r="I565" s="155"/>
      <c r="J565" s="64"/>
      <c r="K565" s="64" t="s">
        <v>45</v>
      </c>
      <c r="L565" s="163">
        <f>I564*O565</f>
        <v>610602.48</v>
      </c>
      <c r="M565" s="163">
        <f>I564*P565</f>
        <v>24547.23</v>
      </c>
      <c r="N565" s="163">
        <f t="shared" si="58"/>
        <v>635149.71</v>
      </c>
      <c r="O565" s="170">
        <v>464.16</v>
      </c>
      <c r="P565" s="170">
        <v>18.66</v>
      </c>
      <c r="Q565" s="162"/>
      <c r="R565" s="102"/>
      <c r="S565" s="162" t="s">
        <v>265</v>
      </c>
      <c r="T565" s="162" t="s">
        <v>596</v>
      </c>
      <c r="U565" s="96"/>
      <c r="V565" s="99"/>
      <c r="W565" s="99"/>
    </row>
    <row r="566" spans="3:23" ht="56.25" x14ac:dyDescent="0.3">
      <c r="C566" s="155"/>
      <c r="D566" s="63"/>
      <c r="E566" s="155"/>
      <c r="F566" s="155"/>
      <c r="G566" s="155"/>
      <c r="H566" s="155"/>
      <c r="I566" s="155"/>
      <c r="J566" s="64"/>
      <c r="K566" s="64" t="s">
        <v>35</v>
      </c>
      <c r="L566" s="163">
        <f>I564*O566</f>
        <v>76930.44</v>
      </c>
      <c r="M566" s="163">
        <f>I564*P566</f>
        <v>17548.77</v>
      </c>
      <c r="N566" s="163">
        <f t="shared" si="58"/>
        <v>94479.21</v>
      </c>
      <c r="O566" s="170">
        <v>58.48</v>
      </c>
      <c r="P566" s="170">
        <v>13.34</v>
      </c>
      <c r="Q566" s="162"/>
      <c r="R566" s="102"/>
      <c r="S566" s="162" t="s">
        <v>265</v>
      </c>
      <c r="T566" s="162" t="s">
        <v>596</v>
      </c>
      <c r="U566" s="96"/>
      <c r="V566" s="99"/>
      <c r="W566" s="99"/>
    </row>
    <row r="567" spans="3:23" ht="56.25" x14ac:dyDescent="0.3">
      <c r="C567" s="155">
        <v>25</v>
      </c>
      <c r="D567" s="63" t="s">
        <v>673</v>
      </c>
      <c r="E567" s="155">
        <v>1954</v>
      </c>
      <c r="F567" s="155"/>
      <c r="G567" s="155" t="s">
        <v>56</v>
      </c>
      <c r="H567" s="155">
        <v>2</v>
      </c>
      <c r="I567" s="155">
        <v>702.7</v>
      </c>
      <c r="J567" s="64">
        <v>374</v>
      </c>
      <c r="K567" s="64" t="s">
        <v>45</v>
      </c>
      <c r="L567" s="163">
        <f>I567*O567</f>
        <v>326165.23200000002</v>
      </c>
      <c r="M567" s="163">
        <f>I567*P567</f>
        <v>13112.382000000001</v>
      </c>
      <c r="N567" s="163">
        <f t="shared" si="58"/>
        <v>339277.614</v>
      </c>
      <c r="O567" s="170">
        <v>464.16</v>
      </c>
      <c r="P567" s="170">
        <v>18.66</v>
      </c>
      <c r="Q567" s="162"/>
      <c r="R567" s="102"/>
      <c r="S567" s="162" t="s">
        <v>265</v>
      </c>
      <c r="T567" s="162" t="s">
        <v>596</v>
      </c>
      <c r="U567" s="96"/>
      <c r="V567" s="99"/>
      <c r="W567" s="99"/>
    </row>
    <row r="568" spans="3:23" ht="56.25" x14ac:dyDescent="0.3">
      <c r="C568" s="155"/>
      <c r="D568" s="63"/>
      <c r="E568" s="155"/>
      <c r="F568" s="155"/>
      <c r="G568" s="155"/>
      <c r="H568" s="155"/>
      <c r="I568" s="155"/>
      <c r="J568" s="64"/>
      <c r="K568" s="64" t="s">
        <v>35</v>
      </c>
      <c r="L568" s="163">
        <f>I567*O568</f>
        <v>41093.896000000001</v>
      </c>
      <c r="M568" s="163">
        <f>I567*P568</f>
        <v>9374.018</v>
      </c>
      <c r="N568" s="163">
        <f t="shared" si="58"/>
        <v>50467.914000000004</v>
      </c>
      <c r="O568" s="170">
        <v>58.48</v>
      </c>
      <c r="P568" s="170">
        <v>13.34</v>
      </c>
      <c r="Q568" s="162"/>
      <c r="R568" s="102"/>
      <c r="S568" s="162" t="s">
        <v>265</v>
      </c>
      <c r="T568" s="162" t="s">
        <v>596</v>
      </c>
      <c r="U568" s="96"/>
      <c r="V568" s="99"/>
      <c r="W568" s="99"/>
    </row>
    <row r="569" spans="3:23" ht="37.5" x14ac:dyDescent="0.3">
      <c r="C569" s="155"/>
      <c r="D569" s="63"/>
      <c r="E569" s="155"/>
      <c r="F569" s="155"/>
      <c r="G569" s="155"/>
      <c r="H569" s="155"/>
      <c r="I569" s="155"/>
      <c r="J569" s="64"/>
      <c r="K569" s="64" t="s">
        <v>53</v>
      </c>
      <c r="L569" s="163">
        <f>I567*O569</f>
        <v>25557.199000000001</v>
      </c>
      <c r="M569" s="163">
        <f>I567*P569</f>
        <v>9345.9100000000017</v>
      </c>
      <c r="N569" s="163">
        <f t="shared" si="58"/>
        <v>34903.109000000004</v>
      </c>
      <c r="O569" s="170">
        <v>36.369999999999997</v>
      </c>
      <c r="P569" s="170">
        <v>13.3</v>
      </c>
      <c r="Q569" s="162"/>
      <c r="R569" s="102"/>
      <c r="S569" s="162" t="s">
        <v>265</v>
      </c>
      <c r="T569" s="162" t="s">
        <v>596</v>
      </c>
      <c r="U569" s="96"/>
      <c r="V569" s="99"/>
      <c r="W569" s="99"/>
    </row>
    <row r="570" spans="3:23" ht="56.25" x14ac:dyDescent="0.3">
      <c r="C570" s="155">
        <v>26</v>
      </c>
      <c r="D570" s="63" t="s">
        <v>674</v>
      </c>
      <c r="E570" s="155">
        <v>1952</v>
      </c>
      <c r="F570" s="155"/>
      <c r="G570" s="155" t="s">
        <v>56</v>
      </c>
      <c r="H570" s="155">
        <v>2</v>
      </c>
      <c r="I570" s="155">
        <v>714.1</v>
      </c>
      <c r="J570" s="64">
        <v>378.5</v>
      </c>
      <c r="K570" s="64" t="s">
        <v>42</v>
      </c>
      <c r="L570" s="163">
        <f>I570*O570</f>
        <v>117169.52800000001</v>
      </c>
      <c r="M570" s="163">
        <f>I570*P570</f>
        <v>10861.461000000001</v>
      </c>
      <c r="N570" s="163">
        <f t="shared" si="58"/>
        <v>128030.989</v>
      </c>
      <c r="O570" s="170">
        <v>164.08</v>
      </c>
      <c r="P570" s="170">
        <v>15.21</v>
      </c>
      <c r="Q570" s="162"/>
      <c r="R570" s="102"/>
      <c r="S570" s="162" t="s">
        <v>265</v>
      </c>
      <c r="T570" s="162" t="s">
        <v>596</v>
      </c>
      <c r="U570" s="96"/>
      <c r="V570" s="99"/>
      <c r="W570" s="99"/>
    </row>
    <row r="571" spans="3:23" ht="56.25" x14ac:dyDescent="0.3">
      <c r="C571" s="155">
        <v>27</v>
      </c>
      <c r="D571" s="63" t="s">
        <v>675</v>
      </c>
      <c r="E571" s="155">
        <v>1952</v>
      </c>
      <c r="F571" s="155"/>
      <c r="G571" s="155" t="s">
        <v>56</v>
      </c>
      <c r="H571" s="155">
        <v>2</v>
      </c>
      <c r="I571" s="155">
        <v>715.3</v>
      </c>
      <c r="J571" s="64">
        <v>379.7</v>
      </c>
      <c r="K571" s="64" t="s">
        <v>42</v>
      </c>
      <c r="L571" s="163">
        <f>I571*O571</f>
        <v>117366.424</v>
      </c>
      <c r="M571" s="163">
        <f>I571*P571</f>
        <v>10879.713</v>
      </c>
      <c r="N571" s="163">
        <f t="shared" si="58"/>
        <v>128246.137</v>
      </c>
      <c r="O571" s="170">
        <v>164.08</v>
      </c>
      <c r="P571" s="170">
        <v>15.21</v>
      </c>
      <c r="Q571" s="162"/>
      <c r="R571" s="102"/>
      <c r="S571" s="162" t="s">
        <v>265</v>
      </c>
      <c r="T571" s="162" t="s">
        <v>596</v>
      </c>
      <c r="U571" s="96"/>
      <c r="V571" s="99"/>
      <c r="W571" s="99"/>
    </row>
    <row r="572" spans="3:23" ht="37.5" x14ac:dyDescent="0.3">
      <c r="C572" s="155"/>
      <c r="D572" s="63"/>
      <c r="E572" s="155"/>
      <c r="F572" s="155"/>
      <c r="G572" s="155"/>
      <c r="H572" s="155"/>
      <c r="I572" s="155"/>
      <c r="J572" s="64"/>
      <c r="K572" s="64" t="s">
        <v>45</v>
      </c>
      <c r="L572" s="163">
        <f>I571*O572</f>
        <v>332013.64799999999</v>
      </c>
      <c r="M572" s="163">
        <f>I571*P572</f>
        <v>13347.498</v>
      </c>
      <c r="N572" s="163">
        <f t="shared" si="58"/>
        <v>345361.14600000001</v>
      </c>
      <c r="O572" s="170">
        <v>464.16</v>
      </c>
      <c r="P572" s="170">
        <v>18.66</v>
      </c>
      <c r="Q572" s="162"/>
      <c r="R572" s="102"/>
      <c r="S572" s="162" t="s">
        <v>265</v>
      </c>
      <c r="T572" s="162" t="s">
        <v>596</v>
      </c>
      <c r="U572" s="96"/>
      <c r="V572" s="99"/>
      <c r="W572" s="99"/>
    </row>
    <row r="573" spans="3:23" ht="56.25" x14ac:dyDescent="0.3">
      <c r="C573" s="155"/>
      <c r="D573" s="63"/>
      <c r="E573" s="155"/>
      <c r="F573" s="155"/>
      <c r="G573" s="155"/>
      <c r="H573" s="155"/>
      <c r="I573" s="155"/>
      <c r="J573" s="64"/>
      <c r="K573" s="64" t="s">
        <v>35</v>
      </c>
      <c r="L573" s="163">
        <f>I571*O573</f>
        <v>41830.743999999992</v>
      </c>
      <c r="M573" s="163">
        <f>I571*P573</f>
        <v>9542.101999999999</v>
      </c>
      <c r="N573" s="163">
        <f t="shared" si="58"/>
        <v>51372.84599999999</v>
      </c>
      <c r="O573" s="170">
        <v>58.48</v>
      </c>
      <c r="P573" s="170">
        <v>13.34</v>
      </c>
      <c r="Q573" s="162"/>
      <c r="R573" s="102"/>
      <c r="S573" s="162" t="s">
        <v>265</v>
      </c>
      <c r="T573" s="162" t="s">
        <v>596</v>
      </c>
      <c r="U573" s="96"/>
      <c r="V573" s="99"/>
      <c r="W573" s="99"/>
    </row>
    <row r="574" spans="3:23" ht="37.5" x14ac:dyDescent="0.3">
      <c r="C574" s="155"/>
      <c r="D574" s="63"/>
      <c r="E574" s="155"/>
      <c r="F574" s="155"/>
      <c r="G574" s="155"/>
      <c r="H574" s="155"/>
      <c r="I574" s="155"/>
      <c r="J574" s="64"/>
      <c r="K574" s="64" t="s">
        <v>53</v>
      </c>
      <c r="L574" s="163">
        <f>I571*O574</f>
        <v>26015.460999999996</v>
      </c>
      <c r="M574" s="163">
        <f>I571*P574</f>
        <v>9513.49</v>
      </c>
      <c r="N574" s="163">
        <f t="shared" si="58"/>
        <v>35528.950999999994</v>
      </c>
      <c r="O574" s="170">
        <v>36.369999999999997</v>
      </c>
      <c r="P574" s="170">
        <v>13.3</v>
      </c>
      <c r="Q574" s="162"/>
      <c r="R574" s="102"/>
      <c r="S574" s="162" t="s">
        <v>265</v>
      </c>
      <c r="T574" s="162" t="s">
        <v>596</v>
      </c>
      <c r="U574" s="96"/>
      <c r="V574" s="99"/>
      <c r="W574" s="99"/>
    </row>
    <row r="575" spans="3:23" ht="56.25" x14ac:dyDescent="0.3">
      <c r="C575" s="155">
        <v>28</v>
      </c>
      <c r="D575" s="63" t="s">
        <v>676</v>
      </c>
      <c r="E575" s="155">
        <v>1967</v>
      </c>
      <c r="F575" s="155"/>
      <c r="G575" s="155" t="s">
        <v>56</v>
      </c>
      <c r="H575" s="155">
        <v>2</v>
      </c>
      <c r="I575" s="155">
        <v>756.1</v>
      </c>
      <c r="J575" s="64">
        <v>419.6</v>
      </c>
      <c r="K575" s="64" t="s">
        <v>42</v>
      </c>
      <c r="L575" s="163">
        <f t="shared" ref="L575:L593" si="61">I575*O575</f>
        <v>124000.40000000001</v>
      </c>
      <c r="M575" s="163">
        <f t="shared" ref="M575:M593" si="62">I575*P575</f>
        <v>11500.281000000001</v>
      </c>
      <c r="N575" s="163">
        <f t="shared" si="58"/>
        <v>135500.68100000001</v>
      </c>
      <c r="O575" s="170">
        <v>164</v>
      </c>
      <c r="P575" s="170">
        <v>15.21</v>
      </c>
      <c r="Q575" s="162"/>
      <c r="R575" s="102"/>
      <c r="S575" s="162" t="s">
        <v>265</v>
      </c>
      <c r="T575" s="162" t="s">
        <v>596</v>
      </c>
      <c r="U575" s="96"/>
      <c r="V575" s="99"/>
      <c r="W575" s="99"/>
    </row>
    <row r="576" spans="3:23" ht="37.5" x14ac:dyDescent="0.3">
      <c r="C576" s="155">
        <v>29</v>
      </c>
      <c r="D576" s="63" t="s">
        <v>677</v>
      </c>
      <c r="E576" s="155">
        <v>1969</v>
      </c>
      <c r="F576" s="155"/>
      <c r="G576" s="155" t="s">
        <v>34</v>
      </c>
      <c r="H576" s="155">
        <v>2</v>
      </c>
      <c r="I576" s="155">
        <v>1066.5999999999999</v>
      </c>
      <c r="J576" s="64">
        <v>616.6</v>
      </c>
      <c r="K576" s="64" t="s">
        <v>42</v>
      </c>
      <c r="L576" s="163">
        <f t="shared" si="61"/>
        <v>182388.59999999998</v>
      </c>
      <c r="M576" s="163">
        <f t="shared" si="62"/>
        <v>16873.611999999997</v>
      </c>
      <c r="N576" s="163">
        <f t="shared" si="58"/>
        <v>199262.21199999997</v>
      </c>
      <c r="O576" s="170">
        <v>171</v>
      </c>
      <c r="P576" s="170">
        <v>15.82</v>
      </c>
      <c r="Q576" s="162"/>
      <c r="R576" s="102"/>
      <c r="S576" s="162" t="s">
        <v>265</v>
      </c>
      <c r="T576" s="162" t="s">
        <v>596</v>
      </c>
      <c r="U576" s="96"/>
      <c r="V576" s="99"/>
      <c r="W576" s="99"/>
    </row>
    <row r="577" spans="3:23" ht="37.5" x14ac:dyDescent="0.3">
      <c r="C577" s="155">
        <v>30</v>
      </c>
      <c r="D577" s="63" t="s">
        <v>678</v>
      </c>
      <c r="E577" s="155">
        <v>1968</v>
      </c>
      <c r="F577" s="155"/>
      <c r="G577" s="155" t="s">
        <v>63</v>
      </c>
      <c r="H577" s="155">
        <v>2</v>
      </c>
      <c r="I577" s="155">
        <v>571.32000000000005</v>
      </c>
      <c r="J577" s="64">
        <v>354.6</v>
      </c>
      <c r="K577" s="64" t="s">
        <v>42</v>
      </c>
      <c r="L577" s="163">
        <f t="shared" si="61"/>
        <v>95696.1</v>
      </c>
      <c r="M577" s="163">
        <f t="shared" si="62"/>
        <v>8718.3432000000012</v>
      </c>
      <c r="N577" s="163">
        <f t="shared" si="58"/>
        <v>104414.44320000001</v>
      </c>
      <c r="O577" s="170">
        <v>167.5</v>
      </c>
      <c r="P577" s="170">
        <v>15.26</v>
      </c>
      <c r="Q577" s="162"/>
      <c r="R577" s="102"/>
      <c r="S577" s="162" t="s">
        <v>265</v>
      </c>
      <c r="T577" s="162" t="s">
        <v>596</v>
      </c>
      <c r="U577" s="96" t="s">
        <v>679</v>
      </c>
      <c r="V577" s="99"/>
      <c r="W577" s="99"/>
    </row>
    <row r="578" spans="3:23" ht="37.5" x14ac:dyDescent="0.3">
      <c r="C578" s="155">
        <v>31</v>
      </c>
      <c r="D578" s="63" t="s">
        <v>680</v>
      </c>
      <c r="E578" s="155">
        <v>1968</v>
      </c>
      <c r="F578" s="155"/>
      <c r="G578" s="155" t="s">
        <v>63</v>
      </c>
      <c r="H578" s="155">
        <v>2</v>
      </c>
      <c r="I578" s="155">
        <v>560.52</v>
      </c>
      <c r="J578" s="64">
        <v>343.8</v>
      </c>
      <c r="K578" s="64" t="s">
        <v>42</v>
      </c>
      <c r="L578" s="163">
        <f t="shared" si="61"/>
        <v>93864.679199999999</v>
      </c>
      <c r="M578" s="163">
        <f t="shared" si="62"/>
        <v>8553.5352000000003</v>
      </c>
      <c r="N578" s="163">
        <f t="shared" si="58"/>
        <v>102418.2144</v>
      </c>
      <c r="O578" s="170">
        <v>167.46</v>
      </c>
      <c r="P578" s="170">
        <v>15.26</v>
      </c>
      <c r="Q578" s="162"/>
      <c r="R578" s="102"/>
      <c r="S578" s="162" t="s">
        <v>265</v>
      </c>
      <c r="T578" s="162" t="s">
        <v>596</v>
      </c>
      <c r="U578" s="96" t="s">
        <v>679</v>
      </c>
      <c r="V578" s="99"/>
      <c r="W578" s="99"/>
    </row>
    <row r="579" spans="3:23" ht="37.5" x14ac:dyDescent="0.3">
      <c r="C579" s="155">
        <v>32</v>
      </c>
      <c r="D579" s="63" t="s">
        <v>681</v>
      </c>
      <c r="E579" s="155">
        <v>1980</v>
      </c>
      <c r="F579" s="155"/>
      <c r="G579" s="155" t="s">
        <v>63</v>
      </c>
      <c r="H579" s="155">
        <v>2</v>
      </c>
      <c r="I579" s="155">
        <v>627.5</v>
      </c>
      <c r="J579" s="64">
        <v>383.2</v>
      </c>
      <c r="K579" s="64" t="s">
        <v>42</v>
      </c>
      <c r="L579" s="163">
        <f t="shared" si="61"/>
        <v>105081.15000000001</v>
      </c>
      <c r="M579" s="163">
        <f t="shared" si="62"/>
        <v>9575.65</v>
      </c>
      <c r="N579" s="163">
        <f t="shared" si="58"/>
        <v>114656.8</v>
      </c>
      <c r="O579" s="170">
        <v>167.46</v>
      </c>
      <c r="P579" s="170">
        <v>15.26</v>
      </c>
      <c r="Q579" s="162"/>
      <c r="R579" s="102"/>
      <c r="S579" s="162" t="s">
        <v>265</v>
      </c>
      <c r="T579" s="162" t="s">
        <v>596</v>
      </c>
      <c r="U579" s="96" t="s">
        <v>682</v>
      </c>
      <c r="V579" s="99"/>
      <c r="W579" s="99"/>
    </row>
    <row r="580" spans="3:23" ht="37.5" x14ac:dyDescent="0.3">
      <c r="C580" s="155">
        <v>33</v>
      </c>
      <c r="D580" s="63" t="s">
        <v>683</v>
      </c>
      <c r="E580" s="155">
        <v>1968</v>
      </c>
      <c r="F580" s="155"/>
      <c r="G580" s="155" t="s">
        <v>63</v>
      </c>
      <c r="H580" s="155">
        <v>2</v>
      </c>
      <c r="I580" s="155">
        <v>560.52</v>
      </c>
      <c r="J580" s="64">
        <v>343.1</v>
      </c>
      <c r="K580" s="64" t="s">
        <v>42</v>
      </c>
      <c r="L580" s="163">
        <f t="shared" si="61"/>
        <v>93864.679199999999</v>
      </c>
      <c r="M580" s="163">
        <f t="shared" si="62"/>
        <v>8553.5352000000003</v>
      </c>
      <c r="N580" s="163">
        <f t="shared" si="58"/>
        <v>102418.2144</v>
      </c>
      <c r="O580" s="170">
        <v>167.46</v>
      </c>
      <c r="P580" s="170">
        <v>15.26</v>
      </c>
      <c r="Q580" s="162"/>
      <c r="R580" s="102"/>
      <c r="S580" s="162" t="s">
        <v>265</v>
      </c>
      <c r="T580" s="162" t="s">
        <v>596</v>
      </c>
      <c r="U580" s="96" t="s">
        <v>679</v>
      </c>
      <c r="V580" s="99"/>
      <c r="W580" s="99"/>
    </row>
    <row r="581" spans="3:23" ht="37.5" x14ac:dyDescent="0.3">
      <c r="C581" s="155">
        <v>34</v>
      </c>
      <c r="D581" s="63" t="s">
        <v>684</v>
      </c>
      <c r="E581" s="155">
        <v>1969</v>
      </c>
      <c r="F581" s="155"/>
      <c r="G581" s="155" t="s">
        <v>63</v>
      </c>
      <c r="H581" s="155">
        <v>2</v>
      </c>
      <c r="I581" s="155">
        <v>1061.8</v>
      </c>
      <c r="J581" s="64">
        <v>506.4</v>
      </c>
      <c r="K581" s="64" t="s">
        <v>42</v>
      </c>
      <c r="L581" s="163">
        <f t="shared" si="61"/>
        <v>177851.5</v>
      </c>
      <c r="M581" s="163">
        <f t="shared" si="62"/>
        <v>16203.067999999999</v>
      </c>
      <c r="N581" s="163">
        <f t="shared" si="58"/>
        <v>194054.568</v>
      </c>
      <c r="O581" s="170">
        <v>167.5</v>
      </c>
      <c r="P581" s="170">
        <v>15.26</v>
      </c>
      <c r="Q581" s="162"/>
      <c r="R581" s="102"/>
      <c r="S581" s="162" t="s">
        <v>265</v>
      </c>
      <c r="T581" s="162" t="s">
        <v>596</v>
      </c>
      <c r="U581" s="96" t="s">
        <v>679</v>
      </c>
      <c r="V581" s="99"/>
      <c r="W581" s="99"/>
    </row>
    <row r="582" spans="3:23" ht="37.5" x14ac:dyDescent="0.3">
      <c r="C582" s="155">
        <v>35</v>
      </c>
      <c r="D582" s="63" t="s">
        <v>685</v>
      </c>
      <c r="E582" s="155">
        <v>1974</v>
      </c>
      <c r="F582" s="155"/>
      <c r="G582" s="155" t="s">
        <v>34</v>
      </c>
      <c r="H582" s="155">
        <v>2</v>
      </c>
      <c r="I582" s="155">
        <v>1326</v>
      </c>
      <c r="J582" s="64">
        <v>751.2</v>
      </c>
      <c r="K582" s="64" t="s">
        <v>42</v>
      </c>
      <c r="L582" s="163">
        <f t="shared" si="61"/>
        <v>226746</v>
      </c>
      <c r="M582" s="163">
        <f t="shared" si="62"/>
        <v>20977.32</v>
      </c>
      <c r="N582" s="163">
        <f t="shared" si="58"/>
        <v>247723.32</v>
      </c>
      <c r="O582" s="170">
        <v>171</v>
      </c>
      <c r="P582" s="170">
        <v>15.82</v>
      </c>
      <c r="Q582" s="162"/>
      <c r="R582" s="102"/>
      <c r="S582" s="162" t="s">
        <v>265</v>
      </c>
      <c r="T582" s="162" t="s">
        <v>596</v>
      </c>
      <c r="U582" s="96"/>
      <c r="V582" s="99"/>
      <c r="W582" s="99"/>
    </row>
    <row r="583" spans="3:23" ht="37.5" x14ac:dyDescent="0.3">
      <c r="C583" s="155">
        <v>36</v>
      </c>
      <c r="D583" s="63" t="s">
        <v>686</v>
      </c>
      <c r="E583" s="155">
        <v>1972</v>
      </c>
      <c r="F583" s="155"/>
      <c r="G583" s="155" t="s">
        <v>34</v>
      </c>
      <c r="H583" s="155">
        <v>2</v>
      </c>
      <c r="I583" s="155">
        <v>1397.5</v>
      </c>
      <c r="J583" s="64">
        <v>823.4</v>
      </c>
      <c r="K583" s="64" t="s">
        <v>42</v>
      </c>
      <c r="L583" s="163">
        <f t="shared" si="61"/>
        <v>238972.5</v>
      </c>
      <c r="M583" s="163">
        <f t="shared" si="62"/>
        <v>22108.45</v>
      </c>
      <c r="N583" s="163">
        <f t="shared" si="58"/>
        <v>261080.95</v>
      </c>
      <c r="O583" s="170">
        <v>171</v>
      </c>
      <c r="P583" s="170">
        <v>15.82</v>
      </c>
      <c r="Q583" s="162"/>
      <c r="R583" s="102"/>
      <c r="S583" s="162" t="s">
        <v>265</v>
      </c>
      <c r="T583" s="162" t="s">
        <v>596</v>
      </c>
      <c r="U583" s="96"/>
      <c r="V583" s="99"/>
      <c r="W583" s="99"/>
    </row>
    <row r="584" spans="3:23" ht="37.5" x14ac:dyDescent="0.3">
      <c r="C584" s="155">
        <v>37</v>
      </c>
      <c r="D584" s="63" t="s">
        <v>687</v>
      </c>
      <c r="E584" s="155">
        <v>1978</v>
      </c>
      <c r="F584" s="155"/>
      <c r="G584" s="155" t="s">
        <v>34</v>
      </c>
      <c r="H584" s="155">
        <v>2</v>
      </c>
      <c r="I584" s="155">
        <v>1537.2</v>
      </c>
      <c r="J584" s="64">
        <v>841.6</v>
      </c>
      <c r="K584" s="64" t="s">
        <v>42</v>
      </c>
      <c r="L584" s="163">
        <f t="shared" si="61"/>
        <v>262861.2</v>
      </c>
      <c r="M584" s="163">
        <f t="shared" si="62"/>
        <v>24318.504000000001</v>
      </c>
      <c r="N584" s="163">
        <f t="shared" si="58"/>
        <v>287179.70400000003</v>
      </c>
      <c r="O584" s="170">
        <v>171</v>
      </c>
      <c r="P584" s="170">
        <v>15.82</v>
      </c>
      <c r="Q584" s="162"/>
      <c r="R584" s="102"/>
      <c r="S584" s="162" t="s">
        <v>265</v>
      </c>
      <c r="T584" s="162" t="s">
        <v>596</v>
      </c>
      <c r="U584" s="96"/>
      <c r="V584" s="99"/>
      <c r="W584" s="99"/>
    </row>
    <row r="585" spans="3:23" ht="37.5" x14ac:dyDescent="0.3">
      <c r="C585" s="155">
        <v>38</v>
      </c>
      <c r="D585" s="63" t="s">
        <v>688</v>
      </c>
      <c r="E585" s="155">
        <v>1980</v>
      </c>
      <c r="F585" s="155"/>
      <c r="G585" s="155" t="s">
        <v>34</v>
      </c>
      <c r="H585" s="155">
        <v>2</v>
      </c>
      <c r="I585" s="155">
        <v>2177.4</v>
      </c>
      <c r="J585" s="64">
        <v>845.5</v>
      </c>
      <c r="K585" s="64" t="s">
        <v>42</v>
      </c>
      <c r="L585" s="163">
        <f t="shared" si="61"/>
        <v>348384</v>
      </c>
      <c r="M585" s="163">
        <f t="shared" si="62"/>
        <v>34446.468000000001</v>
      </c>
      <c r="N585" s="163">
        <f t="shared" si="58"/>
        <v>382830.46799999999</v>
      </c>
      <c r="O585" s="170">
        <v>160</v>
      </c>
      <c r="P585" s="170">
        <v>15.82</v>
      </c>
      <c r="Q585" s="162"/>
      <c r="R585" s="102"/>
      <c r="S585" s="162" t="s">
        <v>265</v>
      </c>
      <c r="T585" s="162" t="s">
        <v>596</v>
      </c>
      <c r="U585" s="96"/>
      <c r="V585" s="99"/>
      <c r="W585" s="99"/>
    </row>
    <row r="586" spans="3:23" ht="37.5" x14ac:dyDescent="0.3">
      <c r="C586" s="155">
        <v>39</v>
      </c>
      <c r="D586" s="63" t="s">
        <v>689</v>
      </c>
      <c r="E586" s="155">
        <v>1980</v>
      </c>
      <c r="F586" s="155"/>
      <c r="G586" s="155" t="s">
        <v>34</v>
      </c>
      <c r="H586" s="155">
        <v>1</v>
      </c>
      <c r="I586" s="155">
        <v>2073.6999999999998</v>
      </c>
      <c r="J586" s="64">
        <v>830.9</v>
      </c>
      <c r="K586" s="64" t="s">
        <v>42</v>
      </c>
      <c r="L586" s="163">
        <f t="shared" si="61"/>
        <v>331792</v>
      </c>
      <c r="M586" s="163">
        <f t="shared" si="62"/>
        <v>32805.934000000001</v>
      </c>
      <c r="N586" s="163">
        <f t="shared" si="58"/>
        <v>364597.93400000001</v>
      </c>
      <c r="O586" s="170">
        <v>160</v>
      </c>
      <c r="P586" s="170">
        <v>15.82</v>
      </c>
      <c r="Q586" s="162"/>
      <c r="R586" s="102"/>
      <c r="S586" s="162" t="s">
        <v>265</v>
      </c>
      <c r="T586" s="162" t="s">
        <v>596</v>
      </c>
      <c r="U586" s="96"/>
      <c r="V586" s="99"/>
      <c r="W586" s="99"/>
    </row>
    <row r="587" spans="3:23" ht="37.5" x14ac:dyDescent="0.3">
      <c r="C587" s="155">
        <v>40</v>
      </c>
      <c r="D587" s="63" t="s">
        <v>333</v>
      </c>
      <c r="E587" s="155">
        <v>1982</v>
      </c>
      <c r="F587" s="155"/>
      <c r="G587" s="155" t="s">
        <v>34</v>
      </c>
      <c r="H587" s="155">
        <v>2</v>
      </c>
      <c r="I587" s="155">
        <v>2138.1</v>
      </c>
      <c r="J587" s="64">
        <v>879</v>
      </c>
      <c r="K587" s="64" t="s">
        <v>53</v>
      </c>
      <c r="L587" s="163">
        <f t="shared" si="61"/>
        <v>77762.696999999986</v>
      </c>
      <c r="M587" s="163">
        <f t="shared" si="62"/>
        <v>29634.065999999999</v>
      </c>
      <c r="N587" s="163">
        <f t="shared" si="58"/>
        <v>107396.76299999998</v>
      </c>
      <c r="O587" s="170">
        <v>36.369999999999997</v>
      </c>
      <c r="P587" s="170">
        <v>13.86</v>
      </c>
      <c r="Q587" s="162"/>
      <c r="R587" s="102"/>
      <c r="S587" s="162" t="s">
        <v>265</v>
      </c>
      <c r="T587" s="162" t="s">
        <v>596</v>
      </c>
      <c r="U587" s="96" t="s">
        <v>690</v>
      </c>
      <c r="V587" s="99"/>
      <c r="W587" s="99"/>
    </row>
    <row r="588" spans="3:23" ht="37.5" x14ac:dyDescent="0.3">
      <c r="C588" s="155">
        <v>41</v>
      </c>
      <c r="D588" s="63" t="s">
        <v>691</v>
      </c>
      <c r="E588" s="155">
        <v>1982</v>
      </c>
      <c r="F588" s="155"/>
      <c r="G588" s="155" t="s">
        <v>34</v>
      </c>
      <c r="H588" s="155">
        <v>2</v>
      </c>
      <c r="I588" s="155">
        <v>2141.8000000000002</v>
      </c>
      <c r="J588" s="64">
        <v>834</v>
      </c>
      <c r="K588" s="64" t="s">
        <v>42</v>
      </c>
      <c r="L588" s="163">
        <f t="shared" si="61"/>
        <v>342688</v>
      </c>
      <c r="M588" s="163">
        <f t="shared" si="62"/>
        <v>33883.276000000005</v>
      </c>
      <c r="N588" s="163">
        <f t="shared" si="58"/>
        <v>376571.27600000001</v>
      </c>
      <c r="O588" s="170">
        <v>160</v>
      </c>
      <c r="P588" s="170">
        <v>15.82</v>
      </c>
      <c r="Q588" s="162"/>
      <c r="R588" s="102"/>
      <c r="S588" s="162" t="s">
        <v>265</v>
      </c>
      <c r="T588" s="162" t="s">
        <v>596</v>
      </c>
      <c r="U588" s="96"/>
      <c r="V588" s="99"/>
      <c r="W588" s="99"/>
    </row>
    <row r="589" spans="3:23" ht="37.5" x14ac:dyDescent="0.3">
      <c r="C589" s="155">
        <v>42</v>
      </c>
      <c r="D589" s="63" t="s">
        <v>692</v>
      </c>
      <c r="E589" s="155">
        <v>1985</v>
      </c>
      <c r="F589" s="155"/>
      <c r="G589" s="155" t="s">
        <v>34</v>
      </c>
      <c r="H589" s="155">
        <v>2</v>
      </c>
      <c r="I589" s="155">
        <v>2308.5</v>
      </c>
      <c r="J589" s="64">
        <v>998.1</v>
      </c>
      <c r="K589" s="64" t="s">
        <v>53</v>
      </c>
      <c r="L589" s="163">
        <f t="shared" si="61"/>
        <v>83960.14499999999</v>
      </c>
      <c r="M589" s="163">
        <f t="shared" si="62"/>
        <v>31995.809999999998</v>
      </c>
      <c r="N589" s="163">
        <f t="shared" si="58"/>
        <v>115955.95499999999</v>
      </c>
      <c r="O589" s="170">
        <v>36.369999999999997</v>
      </c>
      <c r="P589" s="170">
        <v>13.86</v>
      </c>
      <c r="Q589" s="162"/>
      <c r="R589" s="102"/>
      <c r="S589" s="162" t="s">
        <v>265</v>
      </c>
      <c r="T589" s="162" t="s">
        <v>596</v>
      </c>
      <c r="U589" s="96" t="s">
        <v>690</v>
      </c>
      <c r="V589" s="99"/>
      <c r="W589" s="99"/>
    </row>
    <row r="590" spans="3:23" ht="37.5" x14ac:dyDescent="0.3">
      <c r="C590" s="155">
        <v>43</v>
      </c>
      <c r="D590" s="63" t="s">
        <v>693</v>
      </c>
      <c r="E590" s="155">
        <v>1987</v>
      </c>
      <c r="F590" s="155"/>
      <c r="G590" s="155" t="s">
        <v>34</v>
      </c>
      <c r="H590" s="155">
        <v>1</v>
      </c>
      <c r="I590" s="155">
        <v>2162.9</v>
      </c>
      <c r="J590" s="64">
        <v>878.1</v>
      </c>
      <c r="K590" s="64" t="s">
        <v>42</v>
      </c>
      <c r="L590" s="163">
        <f t="shared" si="61"/>
        <v>346064</v>
      </c>
      <c r="M590" s="163">
        <f t="shared" si="62"/>
        <v>34217.078000000001</v>
      </c>
      <c r="N590" s="163">
        <f t="shared" ref="N590:N610" si="63">L590+M590</f>
        <v>380281.07799999998</v>
      </c>
      <c r="O590" s="170">
        <v>160</v>
      </c>
      <c r="P590" s="170">
        <v>15.82</v>
      </c>
      <c r="Q590" s="162"/>
      <c r="R590" s="102"/>
      <c r="S590" s="162" t="s">
        <v>265</v>
      </c>
      <c r="T590" s="162" t="s">
        <v>596</v>
      </c>
      <c r="U590" s="96"/>
      <c r="V590" s="99"/>
      <c r="W590" s="99"/>
    </row>
    <row r="591" spans="3:23" ht="37.5" x14ac:dyDescent="0.3">
      <c r="C591" s="155">
        <v>44</v>
      </c>
      <c r="D591" s="63" t="s">
        <v>694</v>
      </c>
      <c r="E591" s="155">
        <v>1991</v>
      </c>
      <c r="F591" s="155"/>
      <c r="G591" s="155" t="s">
        <v>34</v>
      </c>
      <c r="H591" s="155">
        <v>3</v>
      </c>
      <c r="I591" s="155">
        <v>3798.7</v>
      </c>
      <c r="J591" s="64">
        <v>2000.5</v>
      </c>
      <c r="K591" s="64" t="s">
        <v>42</v>
      </c>
      <c r="L591" s="163">
        <f t="shared" si="61"/>
        <v>590697.85</v>
      </c>
      <c r="M591" s="163">
        <f t="shared" si="62"/>
        <v>56866.538999999997</v>
      </c>
      <c r="N591" s="163">
        <f t="shared" si="63"/>
        <v>647564.38899999997</v>
      </c>
      <c r="O591" s="170">
        <v>155.5</v>
      </c>
      <c r="P591" s="170">
        <v>14.97</v>
      </c>
      <c r="Q591" s="162"/>
      <c r="R591" s="102"/>
      <c r="S591" s="162" t="s">
        <v>265</v>
      </c>
      <c r="T591" s="162" t="s">
        <v>596</v>
      </c>
      <c r="U591" s="96"/>
      <c r="V591" s="99"/>
      <c r="W591" s="99"/>
    </row>
    <row r="592" spans="3:23" ht="56.25" x14ac:dyDescent="0.3">
      <c r="C592" s="155">
        <v>45</v>
      </c>
      <c r="D592" s="63" t="s">
        <v>695</v>
      </c>
      <c r="E592" s="155">
        <v>1962</v>
      </c>
      <c r="F592" s="155"/>
      <c r="G592" s="155" t="s">
        <v>56</v>
      </c>
      <c r="H592" s="155">
        <v>2</v>
      </c>
      <c r="I592" s="155">
        <v>684.3</v>
      </c>
      <c r="J592" s="64">
        <v>325.39999999999998</v>
      </c>
      <c r="K592" s="64" t="s">
        <v>45</v>
      </c>
      <c r="L592" s="163">
        <f t="shared" si="61"/>
        <v>317624.68800000002</v>
      </c>
      <c r="M592" s="163">
        <f t="shared" si="62"/>
        <v>12769.037999999999</v>
      </c>
      <c r="N592" s="163">
        <f t="shared" si="63"/>
        <v>330393.72600000002</v>
      </c>
      <c r="O592" s="170">
        <v>464.16</v>
      </c>
      <c r="P592" s="170">
        <v>18.66</v>
      </c>
      <c r="Q592" s="162"/>
      <c r="R592" s="102"/>
      <c r="S592" s="162" t="s">
        <v>265</v>
      </c>
      <c r="T592" s="162" t="s">
        <v>596</v>
      </c>
      <c r="U592" s="96" t="s">
        <v>589</v>
      </c>
      <c r="V592" s="99"/>
      <c r="W592" s="99"/>
    </row>
    <row r="593" spans="2:23" ht="37.5" x14ac:dyDescent="0.3">
      <c r="C593" s="155">
        <v>46</v>
      </c>
      <c r="D593" s="63" t="s">
        <v>696</v>
      </c>
      <c r="E593" s="155">
        <v>1977</v>
      </c>
      <c r="F593" s="155"/>
      <c r="G593" s="155" t="s">
        <v>34</v>
      </c>
      <c r="H593" s="155">
        <v>2</v>
      </c>
      <c r="I593" s="155">
        <v>1277</v>
      </c>
      <c r="J593" s="64">
        <v>728</v>
      </c>
      <c r="K593" s="64" t="s">
        <v>45</v>
      </c>
      <c r="L593" s="163">
        <f t="shared" si="61"/>
        <v>592732.32000000007</v>
      </c>
      <c r="M593" s="163">
        <f t="shared" si="62"/>
        <v>23828.82</v>
      </c>
      <c r="N593" s="163">
        <f t="shared" si="63"/>
        <v>616561.14</v>
      </c>
      <c r="O593" s="170">
        <v>464.16</v>
      </c>
      <c r="P593" s="170">
        <v>18.66</v>
      </c>
      <c r="Q593" s="162"/>
      <c r="R593" s="102"/>
      <c r="S593" s="162" t="s">
        <v>265</v>
      </c>
      <c r="T593" s="162" t="s">
        <v>596</v>
      </c>
      <c r="U593" s="96" t="s">
        <v>690</v>
      </c>
      <c r="V593" s="99"/>
      <c r="W593" s="99"/>
    </row>
    <row r="594" spans="2:23" ht="37.5" x14ac:dyDescent="0.3">
      <c r="C594" s="155"/>
      <c r="D594" s="63"/>
      <c r="E594" s="155"/>
      <c r="F594" s="155"/>
      <c r="G594" s="155"/>
      <c r="H594" s="155"/>
      <c r="I594" s="155"/>
      <c r="J594" s="64"/>
      <c r="K594" s="64" t="s">
        <v>42</v>
      </c>
      <c r="L594" s="163">
        <f>I593*O594</f>
        <v>218367</v>
      </c>
      <c r="M594" s="163">
        <f>I593*P594</f>
        <v>20202.14</v>
      </c>
      <c r="N594" s="163">
        <f t="shared" si="63"/>
        <v>238569.14</v>
      </c>
      <c r="O594" s="170">
        <v>171</v>
      </c>
      <c r="P594" s="170">
        <v>15.82</v>
      </c>
      <c r="Q594" s="162"/>
      <c r="R594" s="102"/>
      <c r="S594" s="162" t="s">
        <v>265</v>
      </c>
      <c r="T594" s="162" t="s">
        <v>596</v>
      </c>
      <c r="U594" s="96"/>
      <c r="V594" s="99"/>
      <c r="W594" s="99"/>
    </row>
    <row r="595" spans="2:23" ht="37.5" x14ac:dyDescent="0.3">
      <c r="C595" s="155">
        <v>47</v>
      </c>
      <c r="D595" s="63" t="s">
        <v>697</v>
      </c>
      <c r="E595" s="155">
        <v>1971</v>
      </c>
      <c r="F595" s="155"/>
      <c r="G595" s="155" t="s">
        <v>34</v>
      </c>
      <c r="H595" s="155">
        <v>2</v>
      </c>
      <c r="I595" s="155">
        <v>684.4</v>
      </c>
      <c r="J595" s="64">
        <v>359.2</v>
      </c>
      <c r="K595" s="64" t="s">
        <v>42</v>
      </c>
      <c r="L595" s="163">
        <f t="shared" ref="L595:L610" si="64">I595*O595</f>
        <v>117032.4</v>
      </c>
      <c r="M595" s="163">
        <f t="shared" ref="M595:M610" si="65">I595*P595</f>
        <v>10827.208000000001</v>
      </c>
      <c r="N595" s="163">
        <f t="shared" si="63"/>
        <v>127859.60799999999</v>
      </c>
      <c r="O595" s="170">
        <v>171</v>
      </c>
      <c r="P595" s="170">
        <v>15.82</v>
      </c>
      <c r="Q595" s="162"/>
      <c r="R595" s="102"/>
      <c r="S595" s="162" t="s">
        <v>265</v>
      </c>
      <c r="T595" s="162" t="s">
        <v>596</v>
      </c>
      <c r="U595" s="96"/>
      <c r="V595" s="99"/>
      <c r="W595" s="99"/>
    </row>
    <row r="596" spans="2:23" ht="37.5" x14ac:dyDescent="0.3">
      <c r="C596" s="155">
        <v>48</v>
      </c>
      <c r="D596" s="63" t="s">
        <v>698</v>
      </c>
      <c r="E596" s="155">
        <v>1978</v>
      </c>
      <c r="F596" s="155"/>
      <c r="G596" s="155" t="s">
        <v>34</v>
      </c>
      <c r="H596" s="155">
        <v>2</v>
      </c>
      <c r="I596" s="155">
        <v>1285</v>
      </c>
      <c r="J596" s="64">
        <v>702</v>
      </c>
      <c r="K596" s="64" t="s">
        <v>42</v>
      </c>
      <c r="L596" s="163">
        <f t="shared" si="64"/>
        <v>219735</v>
      </c>
      <c r="M596" s="163">
        <f t="shared" si="65"/>
        <v>20328.7</v>
      </c>
      <c r="N596" s="163">
        <f t="shared" si="63"/>
        <v>240063.7</v>
      </c>
      <c r="O596" s="170">
        <v>171</v>
      </c>
      <c r="P596" s="170">
        <v>15.82</v>
      </c>
      <c r="Q596" s="162"/>
      <c r="R596" s="102"/>
      <c r="S596" s="162" t="s">
        <v>265</v>
      </c>
      <c r="T596" s="162" t="s">
        <v>596</v>
      </c>
      <c r="U596" s="96" t="s">
        <v>690</v>
      </c>
      <c r="V596" s="99"/>
      <c r="W596" s="99"/>
    </row>
    <row r="597" spans="2:23" ht="37.5" x14ac:dyDescent="0.3">
      <c r="C597" s="155">
        <v>49</v>
      </c>
      <c r="D597" s="63" t="s">
        <v>699</v>
      </c>
      <c r="E597" s="155">
        <v>1976</v>
      </c>
      <c r="F597" s="155"/>
      <c r="G597" s="155" t="s">
        <v>83</v>
      </c>
      <c r="H597" s="155">
        <v>3</v>
      </c>
      <c r="I597" s="155">
        <v>3166.3</v>
      </c>
      <c r="J597" s="64">
        <v>1648.65</v>
      </c>
      <c r="K597" s="64" t="s">
        <v>42</v>
      </c>
      <c r="L597" s="163">
        <f t="shared" si="64"/>
        <v>486723.636</v>
      </c>
      <c r="M597" s="163">
        <f t="shared" si="65"/>
        <v>49109.313000000002</v>
      </c>
      <c r="N597" s="163">
        <f t="shared" si="63"/>
        <v>535832.94900000002</v>
      </c>
      <c r="O597" s="170">
        <v>153.72</v>
      </c>
      <c r="P597" s="170">
        <v>15.51</v>
      </c>
      <c r="Q597" s="162"/>
      <c r="R597" s="102"/>
      <c r="S597" s="162" t="s">
        <v>265</v>
      </c>
      <c r="T597" s="162" t="s">
        <v>596</v>
      </c>
      <c r="U597" s="96" t="s">
        <v>589</v>
      </c>
      <c r="V597" s="99"/>
      <c r="W597" s="99"/>
    </row>
    <row r="598" spans="2:23" ht="37.5" x14ac:dyDescent="0.3">
      <c r="B598" s="137"/>
      <c r="C598" s="155">
        <v>50</v>
      </c>
      <c r="D598" s="63" t="s">
        <v>700</v>
      </c>
      <c r="E598" s="155">
        <v>1976</v>
      </c>
      <c r="F598" s="155"/>
      <c r="G598" s="155" t="s">
        <v>83</v>
      </c>
      <c r="H598" s="155">
        <v>3</v>
      </c>
      <c r="I598" s="155">
        <v>3767.6</v>
      </c>
      <c r="J598" s="64">
        <v>2362.8000000000002</v>
      </c>
      <c r="K598" s="64" t="s">
        <v>42</v>
      </c>
      <c r="L598" s="163">
        <f t="shared" si="64"/>
        <v>579155.47199999995</v>
      </c>
      <c r="M598" s="163">
        <f t="shared" si="65"/>
        <v>58435.475999999995</v>
      </c>
      <c r="N598" s="163">
        <f t="shared" si="63"/>
        <v>637590.94799999997</v>
      </c>
      <c r="O598" s="170">
        <v>153.72</v>
      </c>
      <c r="P598" s="170">
        <v>15.51</v>
      </c>
      <c r="Q598" s="162"/>
      <c r="R598" s="102"/>
      <c r="S598" s="162" t="s">
        <v>265</v>
      </c>
      <c r="T598" s="162" t="s">
        <v>596</v>
      </c>
      <c r="U598" s="96" t="s">
        <v>589</v>
      </c>
      <c r="V598" s="99"/>
      <c r="W598" s="99"/>
    </row>
    <row r="599" spans="2:23" ht="37.5" x14ac:dyDescent="0.3">
      <c r="B599" s="103"/>
      <c r="C599" s="155">
        <v>51</v>
      </c>
      <c r="D599" s="63" t="s">
        <v>701</v>
      </c>
      <c r="E599" s="155">
        <v>1976</v>
      </c>
      <c r="G599" s="155" t="s">
        <v>34</v>
      </c>
      <c r="H599" s="155">
        <v>3</v>
      </c>
      <c r="I599" s="155">
        <v>2971.5</v>
      </c>
      <c r="J599" s="64">
        <v>1782.9</v>
      </c>
      <c r="K599" s="64" t="s">
        <v>42</v>
      </c>
      <c r="L599" s="163">
        <f t="shared" si="64"/>
        <v>475440</v>
      </c>
      <c r="M599" s="163">
        <f t="shared" si="65"/>
        <v>46236.54</v>
      </c>
      <c r="N599" s="163">
        <f t="shared" si="63"/>
        <v>521676.54</v>
      </c>
      <c r="O599" s="170">
        <v>160</v>
      </c>
      <c r="P599" s="170">
        <v>15.56</v>
      </c>
      <c r="Q599" s="162"/>
      <c r="R599" s="102"/>
      <c r="S599" s="162" t="s">
        <v>265</v>
      </c>
      <c r="T599" s="162" t="s">
        <v>596</v>
      </c>
      <c r="U599" s="96" t="s">
        <v>702</v>
      </c>
      <c r="V599" s="99"/>
      <c r="W599" s="99"/>
    </row>
    <row r="600" spans="2:23" ht="37.5" x14ac:dyDescent="0.3">
      <c r="B600" s="137"/>
      <c r="C600" s="155">
        <v>52</v>
      </c>
      <c r="D600" s="63" t="s">
        <v>703</v>
      </c>
      <c r="E600" s="155">
        <v>1976</v>
      </c>
      <c r="F600" s="155"/>
      <c r="G600" s="155" t="s">
        <v>83</v>
      </c>
      <c r="H600" s="155">
        <v>3</v>
      </c>
      <c r="I600" s="155">
        <v>3621.8</v>
      </c>
      <c r="J600" s="64">
        <v>2170.6999999999998</v>
      </c>
      <c r="K600" s="64" t="s">
        <v>42</v>
      </c>
      <c r="L600" s="163">
        <f t="shared" si="64"/>
        <v>556743.09600000002</v>
      </c>
      <c r="M600" s="163">
        <f t="shared" si="65"/>
        <v>56174.118000000002</v>
      </c>
      <c r="N600" s="163">
        <f t="shared" si="63"/>
        <v>612917.21400000004</v>
      </c>
      <c r="O600" s="170">
        <v>153.72</v>
      </c>
      <c r="P600" s="170">
        <v>15.51</v>
      </c>
      <c r="Q600" s="162"/>
      <c r="R600" s="102"/>
      <c r="S600" s="162" t="s">
        <v>265</v>
      </c>
      <c r="T600" s="162" t="s">
        <v>596</v>
      </c>
      <c r="U600" s="96" t="s">
        <v>589</v>
      </c>
      <c r="V600" s="99"/>
      <c r="W600" s="99"/>
    </row>
    <row r="601" spans="2:23" ht="37.5" x14ac:dyDescent="0.3">
      <c r="B601" s="137"/>
      <c r="C601" s="155">
        <v>53</v>
      </c>
      <c r="D601" s="63" t="s">
        <v>704</v>
      </c>
      <c r="E601" s="155">
        <v>1975</v>
      </c>
      <c r="F601" s="155"/>
      <c r="G601" s="155" t="s">
        <v>83</v>
      </c>
      <c r="H601" s="155">
        <v>3</v>
      </c>
      <c r="I601" s="155">
        <v>3615.4</v>
      </c>
      <c r="J601" s="64">
        <v>2161.6</v>
      </c>
      <c r="K601" s="64" t="s">
        <v>42</v>
      </c>
      <c r="L601" s="163">
        <f t="shared" si="64"/>
        <v>555759.28800000006</v>
      </c>
      <c r="M601" s="163">
        <f t="shared" si="65"/>
        <v>56074.853999999999</v>
      </c>
      <c r="N601" s="163">
        <f t="shared" si="63"/>
        <v>611834.14200000011</v>
      </c>
      <c r="O601" s="170">
        <v>153.72</v>
      </c>
      <c r="P601" s="170">
        <v>15.51</v>
      </c>
      <c r="Q601" s="162"/>
      <c r="R601" s="102"/>
      <c r="S601" s="162" t="s">
        <v>265</v>
      </c>
      <c r="T601" s="162" t="s">
        <v>596</v>
      </c>
      <c r="U601" s="96" t="s">
        <v>589</v>
      </c>
      <c r="V601" s="99"/>
      <c r="W601" s="99"/>
    </row>
    <row r="602" spans="2:23" ht="37.5" x14ac:dyDescent="0.3">
      <c r="B602" s="137"/>
      <c r="C602" s="155">
        <v>54</v>
      </c>
      <c r="D602" s="63" t="s">
        <v>705</v>
      </c>
      <c r="E602" s="155">
        <v>1976</v>
      </c>
      <c r="F602" s="155"/>
      <c r="G602" s="155" t="s">
        <v>83</v>
      </c>
      <c r="H602" s="155">
        <v>3</v>
      </c>
      <c r="I602" s="155">
        <v>3165.5</v>
      </c>
      <c r="J602" s="64">
        <v>1738.1</v>
      </c>
      <c r="K602" s="64" t="s">
        <v>42</v>
      </c>
      <c r="L602" s="163">
        <f t="shared" si="64"/>
        <v>486600.66</v>
      </c>
      <c r="M602" s="163">
        <f t="shared" si="65"/>
        <v>49096.904999999999</v>
      </c>
      <c r="N602" s="163">
        <f t="shared" si="63"/>
        <v>535697.56499999994</v>
      </c>
      <c r="O602" s="170">
        <v>153.72</v>
      </c>
      <c r="P602" s="170">
        <v>15.51</v>
      </c>
      <c r="Q602" s="162"/>
      <c r="R602" s="102"/>
      <c r="S602" s="162" t="s">
        <v>265</v>
      </c>
      <c r="T602" s="162" t="s">
        <v>596</v>
      </c>
      <c r="U602" s="96" t="s">
        <v>589</v>
      </c>
      <c r="V602" s="99"/>
      <c r="W602" s="99"/>
    </row>
    <row r="603" spans="2:23" ht="37.5" x14ac:dyDescent="0.3">
      <c r="B603" s="103"/>
      <c r="C603" s="155">
        <v>55</v>
      </c>
      <c r="D603" s="63" t="s">
        <v>706</v>
      </c>
      <c r="E603" s="155">
        <v>1979</v>
      </c>
      <c r="G603" s="155" t="s">
        <v>34</v>
      </c>
      <c r="H603" s="155">
        <v>3</v>
      </c>
      <c r="I603" s="155">
        <v>5805</v>
      </c>
      <c r="J603" s="64">
        <v>3242.6</v>
      </c>
      <c r="K603" s="64" t="s">
        <v>42</v>
      </c>
      <c r="L603" s="163">
        <f t="shared" si="64"/>
        <v>928800</v>
      </c>
      <c r="M603" s="163">
        <f t="shared" si="65"/>
        <v>90325.8</v>
      </c>
      <c r="N603" s="163">
        <f t="shared" si="63"/>
        <v>1019125.8</v>
      </c>
      <c r="O603" s="170">
        <v>160</v>
      </c>
      <c r="P603" s="170">
        <v>15.56</v>
      </c>
      <c r="Q603" s="162"/>
      <c r="R603" s="102"/>
      <c r="S603" s="162" t="s">
        <v>265</v>
      </c>
      <c r="T603" s="162" t="s">
        <v>596</v>
      </c>
      <c r="U603" s="96" t="s">
        <v>702</v>
      </c>
      <c r="V603" s="99"/>
      <c r="W603" s="99"/>
    </row>
    <row r="604" spans="2:23" ht="37.5" x14ac:dyDescent="0.3">
      <c r="B604" s="103"/>
      <c r="C604" s="155">
        <v>56</v>
      </c>
      <c r="D604" s="63" t="s">
        <v>707</v>
      </c>
      <c r="E604" s="155">
        <v>1978</v>
      </c>
      <c r="G604" s="155" t="s">
        <v>83</v>
      </c>
      <c r="H604" s="155">
        <v>3</v>
      </c>
      <c r="I604" s="155">
        <v>3053.1</v>
      </c>
      <c r="J604" s="64">
        <v>1716.3</v>
      </c>
      <c r="K604" s="64" t="s">
        <v>42</v>
      </c>
      <c r="L604" s="163">
        <f t="shared" si="64"/>
        <v>469322.53200000001</v>
      </c>
      <c r="M604" s="163">
        <f t="shared" si="65"/>
        <v>47353.580999999998</v>
      </c>
      <c r="N604" s="163">
        <f t="shared" si="63"/>
        <v>516676.11300000001</v>
      </c>
      <c r="O604" s="170">
        <v>153.72</v>
      </c>
      <c r="P604" s="170">
        <v>15.51</v>
      </c>
      <c r="Q604" s="162"/>
      <c r="R604" s="102"/>
      <c r="S604" s="162" t="s">
        <v>265</v>
      </c>
      <c r="T604" s="162" t="s">
        <v>596</v>
      </c>
      <c r="U604" s="96" t="s">
        <v>702</v>
      </c>
      <c r="V604" s="99"/>
      <c r="W604" s="99"/>
    </row>
    <row r="605" spans="2:23" ht="37.5" x14ac:dyDescent="0.3">
      <c r="B605" s="137"/>
      <c r="C605" s="155">
        <v>57</v>
      </c>
      <c r="D605" s="63" t="s">
        <v>708</v>
      </c>
      <c r="E605" s="155">
        <v>1982</v>
      </c>
      <c r="F605" s="155"/>
      <c r="G605" s="155" t="s">
        <v>34</v>
      </c>
      <c r="H605" s="155">
        <v>3</v>
      </c>
      <c r="I605" s="155">
        <v>2930.4</v>
      </c>
      <c r="J605" s="64">
        <v>1530</v>
      </c>
      <c r="K605" s="64" t="s">
        <v>42</v>
      </c>
      <c r="L605" s="163">
        <f t="shared" si="64"/>
        <v>468864</v>
      </c>
      <c r="M605" s="163">
        <f t="shared" si="65"/>
        <v>45597.024000000005</v>
      </c>
      <c r="N605" s="163">
        <f t="shared" si="63"/>
        <v>514461.02399999998</v>
      </c>
      <c r="O605" s="170">
        <v>160</v>
      </c>
      <c r="P605" s="170">
        <v>15.56</v>
      </c>
      <c r="Q605" s="162"/>
      <c r="R605" s="102"/>
      <c r="S605" s="162" t="s">
        <v>265</v>
      </c>
      <c r="T605" s="162" t="s">
        <v>596</v>
      </c>
      <c r="U605" s="96" t="s">
        <v>589</v>
      </c>
      <c r="V605" s="99"/>
      <c r="W605" s="99"/>
    </row>
    <row r="606" spans="2:23" ht="37.5" x14ac:dyDescent="0.3">
      <c r="B606" s="137"/>
      <c r="C606" s="155">
        <v>58</v>
      </c>
      <c r="D606" s="63" t="s">
        <v>709</v>
      </c>
      <c r="E606" s="155">
        <v>1976</v>
      </c>
      <c r="F606" s="155"/>
      <c r="G606" s="155" t="s">
        <v>83</v>
      </c>
      <c r="H606" s="155">
        <v>3</v>
      </c>
      <c r="I606" s="155">
        <v>2988.9</v>
      </c>
      <c r="J606" s="64">
        <v>1718.1</v>
      </c>
      <c r="K606" s="64" t="s">
        <v>42</v>
      </c>
      <c r="L606" s="163">
        <f t="shared" si="64"/>
        <v>459453.70799999998</v>
      </c>
      <c r="M606" s="163">
        <f t="shared" si="65"/>
        <v>46357.839</v>
      </c>
      <c r="N606" s="163">
        <f t="shared" si="63"/>
        <v>505811.54699999996</v>
      </c>
      <c r="O606" s="170">
        <v>153.72</v>
      </c>
      <c r="P606" s="170">
        <v>15.51</v>
      </c>
      <c r="Q606" s="162"/>
      <c r="R606" s="102"/>
      <c r="S606" s="162" t="s">
        <v>265</v>
      </c>
      <c r="T606" s="162" t="s">
        <v>596</v>
      </c>
      <c r="U606" s="96" t="s">
        <v>589</v>
      </c>
      <c r="V606" s="99"/>
      <c r="W606" s="99"/>
    </row>
    <row r="607" spans="2:23" ht="37.5" x14ac:dyDescent="0.3">
      <c r="B607" s="103"/>
      <c r="C607" s="155">
        <v>59</v>
      </c>
      <c r="D607" s="63" t="s">
        <v>710</v>
      </c>
      <c r="E607" s="155">
        <v>1978</v>
      </c>
      <c r="G607" s="155" t="s">
        <v>83</v>
      </c>
      <c r="H607" s="155">
        <v>3</v>
      </c>
      <c r="I607" s="155">
        <v>3146.8</v>
      </c>
      <c r="J607" s="64">
        <v>1700</v>
      </c>
      <c r="K607" s="64" t="s">
        <v>42</v>
      </c>
      <c r="L607" s="163">
        <f t="shared" si="64"/>
        <v>483726.09600000002</v>
      </c>
      <c r="M607" s="163">
        <f t="shared" si="65"/>
        <v>48806.868000000002</v>
      </c>
      <c r="N607" s="163">
        <f t="shared" si="63"/>
        <v>532532.96400000004</v>
      </c>
      <c r="O607" s="170">
        <v>153.72</v>
      </c>
      <c r="P607" s="170">
        <v>15.51</v>
      </c>
      <c r="Q607" s="162"/>
      <c r="R607" s="102"/>
      <c r="S607" s="162" t="s">
        <v>265</v>
      </c>
      <c r="T607" s="162" t="s">
        <v>596</v>
      </c>
      <c r="U607" s="96" t="s">
        <v>702</v>
      </c>
      <c r="V607" s="99"/>
      <c r="W607" s="99"/>
    </row>
    <row r="608" spans="2:23" ht="37.5" x14ac:dyDescent="0.3">
      <c r="B608" s="137"/>
      <c r="C608" s="155">
        <v>60</v>
      </c>
      <c r="D608" s="63" t="s">
        <v>711</v>
      </c>
      <c r="E608" s="155">
        <v>1978</v>
      </c>
      <c r="F608" s="155"/>
      <c r="G608" s="155" t="s">
        <v>83</v>
      </c>
      <c r="H608" s="155">
        <v>3</v>
      </c>
      <c r="I608" s="155">
        <v>3181.4</v>
      </c>
      <c r="J608" s="64">
        <v>1741</v>
      </c>
      <c r="K608" s="64" t="s">
        <v>42</v>
      </c>
      <c r="L608" s="163">
        <f t="shared" si="64"/>
        <v>489044.80800000002</v>
      </c>
      <c r="M608" s="163">
        <f t="shared" si="65"/>
        <v>49343.514000000003</v>
      </c>
      <c r="N608" s="163">
        <f t="shared" si="63"/>
        <v>538388.32200000004</v>
      </c>
      <c r="O608" s="170">
        <v>153.72</v>
      </c>
      <c r="P608" s="170">
        <v>15.51</v>
      </c>
      <c r="Q608" s="162"/>
      <c r="R608" s="102"/>
      <c r="S608" s="162" t="s">
        <v>265</v>
      </c>
      <c r="T608" s="162" t="s">
        <v>596</v>
      </c>
      <c r="U608" s="96" t="s">
        <v>589</v>
      </c>
      <c r="V608" s="99"/>
      <c r="W608" s="99"/>
    </row>
    <row r="609" spans="1:23" ht="37.5" x14ac:dyDescent="0.3">
      <c r="B609" s="137"/>
      <c r="C609" s="155">
        <v>61</v>
      </c>
      <c r="D609" s="63" t="s">
        <v>712</v>
      </c>
      <c r="E609" s="155">
        <v>1979</v>
      </c>
      <c r="F609" s="155"/>
      <c r="G609" s="155" t="s">
        <v>83</v>
      </c>
      <c r="H609" s="155">
        <v>3</v>
      </c>
      <c r="I609" s="155">
        <v>3127.7</v>
      </c>
      <c r="J609" s="64">
        <v>1751.7</v>
      </c>
      <c r="K609" s="64" t="s">
        <v>42</v>
      </c>
      <c r="L609" s="163">
        <f t="shared" si="64"/>
        <v>480790.04399999999</v>
      </c>
      <c r="M609" s="163">
        <f t="shared" si="65"/>
        <v>48510.626999999993</v>
      </c>
      <c r="N609" s="163">
        <f t="shared" si="63"/>
        <v>529300.67099999997</v>
      </c>
      <c r="O609" s="170">
        <v>153.72</v>
      </c>
      <c r="P609" s="170">
        <v>15.51</v>
      </c>
      <c r="Q609" s="162"/>
      <c r="R609" s="102"/>
      <c r="S609" s="162" t="s">
        <v>265</v>
      </c>
      <c r="T609" s="162" t="s">
        <v>596</v>
      </c>
      <c r="U609" s="98"/>
      <c r="V609" s="99"/>
      <c r="W609" s="99"/>
    </row>
    <row r="610" spans="1:23" s="61" customFormat="1" ht="37.5" x14ac:dyDescent="0.3">
      <c r="A610" s="133"/>
      <c r="B610" s="138"/>
      <c r="C610" s="155">
        <v>62</v>
      </c>
      <c r="D610" s="63" t="s">
        <v>713</v>
      </c>
      <c r="E610" s="155">
        <v>1978</v>
      </c>
      <c r="F610" s="155"/>
      <c r="G610" s="155" t="s">
        <v>83</v>
      </c>
      <c r="H610" s="155">
        <v>3</v>
      </c>
      <c r="I610" s="155">
        <v>3182.9</v>
      </c>
      <c r="J610" s="64">
        <v>1640.1</v>
      </c>
      <c r="K610" s="64" t="s">
        <v>42</v>
      </c>
      <c r="L610" s="163">
        <f t="shared" si="64"/>
        <v>489275.38800000004</v>
      </c>
      <c r="M610" s="163">
        <f t="shared" si="65"/>
        <v>49366.779000000002</v>
      </c>
      <c r="N610" s="163">
        <f t="shared" si="63"/>
        <v>538642.16700000002</v>
      </c>
      <c r="O610" s="170">
        <v>153.72</v>
      </c>
      <c r="P610" s="170">
        <v>15.51</v>
      </c>
      <c r="Q610" s="162"/>
      <c r="R610" s="102"/>
      <c r="S610" s="162" t="s">
        <v>265</v>
      </c>
      <c r="T610" s="162" t="s">
        <v>596</v>
      </c>
      <c r="U610" s="100"/>
      <c r="V610" s="97"/>
      <c r="W610" s="97"/>
    </row>
    <row r="611" spans="1:23" s="61" customFormat="1" x14ac:dyDescent="0.3">
      <c r="A611" s="133"/>
      <c r="B611" s="1"/>
      <c r="C611" s="32"/>
      <c r="D611" s="62" t="s">
        <v>107</v>
      </c>
      <c r="E611" s="32"/>
      <c r="F611" s="32"/>
      <c r="G611" s="32"/>
      <c r="H611" s="32"/>
      <c r="I611" s="32"/>
      <c r="J611" s="27"/>
      <c r="K611" s="27"/>
      <c r="L611" s="30">
        <f>SUM(L612:L624)</f>
        <v>7172869.9639999988</v>
      </c>
      <c r="M611" s="30">
        <f>SUM(M612:M624)</f>
        <v>398793.89999999997</v>
      </c>
      <c r="N611" s="30">
        <f>SUM(N612:N624)</f>
        <v>7571663.8639999991</v>
      </c>
      <c r="O611" s="24"/>
      <c r="P611" s="24"/>
      <c r="Q611" s="24"/>
      <c r="R611" s="47"/>
      <c r="S611" s="162"/>
      <c r="T611" s="162"/>
      <c r="U611" s="101"/>
      <c r="V611" s="97"/>
      <c r="W611" s="97"/>
    </row>
    <row r="612" spans="1:23" ht="37.5" x14ac:dyDescent="0.3">
      <c r="C612" s="155">
        <v>1</v>
      </c>
      <c r="D612" s="63" t="s">
        <v>714</v>
      </c>
      <c r="E612" s="155">
        <v>1980</v>
      </c>
      <c r="F612" s="155"/>
      <c r="G612" s="155" t="s">
        <v>34</v>
      </c>
      <c r="H612" s="155">
        <v>3</v>
      </c>
      <c r="I612" s="155">
        <v>2704.4</v>
      </c>
      <c r="J612" s="64">
        <v>1307.4000000000001</v>
      </c>
      <c r="K612" s="64" t="s">
        <v>42</v>
      </c>
      <c r="L612" s="163">
        <f>I612*O612</f>
        <v>420534.2</v>
      </c>
      <c r="M612" s="163">
        <f>I612*P612</f>
        <v>40484.868000000002</v>
      </c>
      <c r="N612" s="163">
        <f t="shared" ref="N612:N624" si="66">L612+M612</f>
        <v>461019.06800000003</v>
      </c>
      <c r="O612" s="170">
        <v>155.5</v>
      </c>
      <c r="P612" s="170">
        <v>14.97</v>
      </c>
      <c r="Q612" s="162"/>
      <c r="R612" s="102"/>
      <c r="S612" s="162" t="s">
        <v>265</v>
      </c>
      <c r="T612" s="162" t="s">
        <v>596</v>
      </c>
      <c r="U612" s="96"/>
      <c r="V612" s="99"/>
      <c r="W612" s="99"/>
    </row>
    <row r="613" spans="1:23" ht="37.5" x14ac:dyDescent="0.3">
      <c r="C613" s="155">
        <v>2</v>
      </c>
      <c r="D613" s="63" t="s">
        <v>715</v>
      </c>
      <c r="E613" s="155">
        <v>1975</v>
      </c>
      <c r="F613" s="155"/>
      <c r="G613" s="155" t="s">
        <v>83</v>
      </c>
      <c r="H613" s="155">
        <v>3</v>
      </c>
      <c r="I613" s="155">
        <v>1207.0999999999999</v>
      </c>
      <c r="J613" s="64">
        <v>635.29999999999995</v>
      </c>
      <c r="K613" s="64" t="s">
        <v>42</v>
      </c>
      <c r="L613" s="163">
        <f>I613*O613</f>
        <v>184541.44799999997</v>
      </c>
      <c r="M613" s="163">
        <f>I613*P613</f>
        <v>18722.120999999999</v>
      </c>
      <c r="N613" s="163">
        <f t="shared" si="66"/>
        <v>203263.56899999996</v>
      </c>
      <c r="O613" s="170">
        <v>152.88</v>
      </c>
      <c r="P613" s="170">
        <v>15.51</v>
      </c>
      <c r="Q613" s="162"/>
      <c r="R613" s="102"/>
      <c r="S613" s="162" t="s">
        <v>265</v>
      </c>
      <c r="T613" s="162" t="s">
        <v>596</v>
      </c>
      <c r="U613" s="96"/>
      <c r="V613" s="99"/>
      <c r="W613" s="99"/>
    </row>
    <row r="614" spans="1:23" ht="37.5" x14ac:dyDescent="0.3">
      <c r="C614" s="155">
        <v>3</v>
      </c>
      <c r="D614" s="63" t="s">
        <v>716</v>
      </c>
      <c r="E614" s="155">
        <v>1970</v>
      </c>
      <c r="F614" s="155"/>
      <c r="G614" s="155" t="s">
        <v>63</v>
      </c>
      <c r="H614" s="155">
        <v>2</v>
      </c>
      <c r="I614" s="155">
        <v>580.9</v>
      </c>
      <c r="J614" s="64">
        <v>342.4</v>
      </c>
      <c r="K614" s="64" t="s">
        <v>42</v>
      </c>
      <c r="L614" s="163">
        <f>I614*O614</f>
        <v>97300.75</v>
      </c>
      <c r="M614" s="163">
        <f>I614*P614</f>
        <v>8864.5339999999997</v>
      </c>
      <c r="N614" s="163">
        <f t="shared" si="66"/>
        <v>106165.284</v>
      </c>
      <c r="O614" s="170">
        <v>167.5</v>
      </c>
      <c r="P614" s="170">
        <v>15.26</v>
      </c>
      <c r="Q614" s="162"/>
      <c r="R614" s="102"/>
      <c r="S614" s="162" t="s">
        <v>265</v>
      </c>
      <c r="T614" s="162" t="s">
        <v>596</v>
      </c>
      <c r="U614" s="96"/>
      <c r="V614" s="99"/>
      <c r="W614" s="99"/>
    </row>
    <row r="615" spans="1:23" x14ac:dyDescent="0.3">
      <c r="C615" s="155"/>
      <c r="D615" s="63"/>
      <c r="E615" s="155"/>
      <c r="F615" s="155"/>
      <c r="G615" s="155"/>
      <c r="H615" s="155"/>
      <c r="I615" s="155"/>
      <c r="J615" s="64"/>
      <c r="K615" s="64" t="s">
        <v>229</v>
      </c>
      <c r="L615" s="163">
        <f>I614*O615</f>
        <v>641046.38599999994</v>
      </c>
      <c r="M615" s="163">
        <f>I614*P615</f>
        <v>20633.567999999999</v>
      </c>
      <c r="N615" s="163">
        <f t="shared" si="66"/>
        <v>661679.95399999991</v>
      </c>
      <c r="O615" s="170">
        <v>1103.54</v>
      </c>
      <c r="P615" s="170">
        <v>35.520000000000003</v>
      </c>
      <c r="Q615" s="162"/>
      <c r="R615" s="102"/>
      <c r="S615" s="162" t="s">
        <v>265</v>
      </c>
      <c r="T615" s="162" t="s">
        <v>596</v>
      </c>
      <c r="U615" s="96"/>
      <c r="V615" s="99"/>
      <c r="W615" s="99"/>
    </row>
    <row r="616" spans="1:23" ht="37.5" x14ac:dyDescent="0.3">
      <c r="C616" s="155">
        <v>4</v>
      </c>
      <c r="D616" s="63" t="s">
        <v>717</v>
      </c>
      <c r="E616" s="155">
        <v>1967</v>
      </c>
      <c r="F616" s="155"/>
      <c r="G616" s="155" t="s">
        <v>34</v>
      </c>
      <c r="H616" s="155">
        <v>2</v>
      </c>
      <c r="I616" s="155">
        <v>1530.5</v>
      </c>
      <c r="J616" s="64">
        <v>596.9</v>
      </c>
      <c r="K616" s="64" t="s">
        <v>42</v>
      </c>
      <c r="L616" s="163">
        <f>I616*O616</f>
        <v>244880</v>
      </c>
      <c r="M616" s="163">
        <f>I616*P616</f>
        <v>24212.510000000002</v>
      </c>
      <c r="N616" s="163">
        <f t="shared" si="66"/>
        <v>269092.51</v>
      </c>
      <c r="O616" s="170">
        <v>160</v>
      </c>
      <c r="P616" s="170">
        <v>15.82</v>
      </c>
      <c r="Q616" s="162"/>
      <c r="R616" s="102"/>
      <c r="S616" s="162" t="s">
        <v>265</v>
      </c>
      <c r="T616" s="162" t="s">
        <v>596</v>
      </c>
      <c r="U616" s="96"/>
      <c r="V616" s="99"/>
      <c r="W616" s="99"/>
    </row>
    <row r="617" spans="1:23" ht="37.5" x14ac:dyDescent="0.3">
      <c r="C617" s="155"/>
      <c r="D617" s="63"/>
      <c r="E617" s="155"/>
      <c r="F617" s="155"/>
      <c r="G617" s="155"/>
      <c r="H617" s="155"/>
      <c r="I617" s="155"/>
      <c r="J617" s="64"/>
      <c r="K617" s="64" t="s">
        <v>45</v>
      </c>
      <c r="L617" s="163">
        <f>I616*O617</f>
        <v>710396.88</v>
      </c>
      <c r="M617" s="163">
        <f>I616*P617</f>
        <v>28559.13</v>
      </c>
      <c r="N617" s="163">
        <f t="shared" si="66"/>
        <v>738956.01</v>
      </c>
      <c r="O617" s="170">
        <v>464.16</v>
      </c>
      <c r="P617" s="170">
        <v>18.66</v>
      </c>
      <c r="Q617" s="162"/>
      <c r="R617" s="102"/>
      <c r="S617" s="162" t="s">
        <v>265</v>
      </c>
      <c r="T617" s="162" t="s">
        <v>596</v>
      </c>
      <c r="U617" s="96"/>
      <c r="V617" s="99"/>
      <c r="W617" s="99"/>
    </row>
    <row r="618" spans="1:23" ht="37.5" x14ac:dyDescent="0.3">
      <c r="C618" s="155">
        <v>5</v>
      </c>
      <c r="D618" s="63" t="s">
        <v>718</v>
      </c>
      <c r="E618" s="155">
        <v>1987</v>
      </c>
      <c r="F618" s="155"/>
      <c r="G618" s="155" t="s">
        <v>63</v>
      </c>
      <c r="H618" s="155">
        <v>2</v>
      </c>
      <c r="I618" s="155">
        <v>1015.9</v>
      </c>
      <c r="J618" s="64">
        <v>576.6</v>
      </c>
      <c r="K618" s="64" t="s">
        <v>42</v>
      </c>
      <c r="L618" s="163">
        <f>I618*O618</f>
        <v>132067</v>
      </c>
      <c r="M618" s="163">
        <f>I618*P618</f>
        <v>16112.173999999999</v>
      </c>
      <c r="N618" s="163">
        <f t="shared" si="66"/>
        <v>148179.174</v>
      </c>
      <c r="O618" s="170">
        <v>130</v>
      </c>
      <c r="P618" s="170">
        <v>15.86</v>
      </c>
      <c r="Q618" s="162"/>
      <c r="R618" s="102"/>
      <c r="S618" s="162" t="s">
        <v>265</v>
      </c>
      <c r="T618" s="162" t="s">
        <v>596</v>
      </c>
      <c r="U618" s="96"/>
      <c r="V618" s="99"/>
      <c r="W618" s="99"/>
    </row>
    <row r="619" spans="1:23" ht="37.5" x14ac:dyDescent="0.3">
      <c r="C619" s="155">
        <v>6</v>
      </c>
      <c r="D619" s="63" t="s">
        <v>719</v>
      </c>
      <c r="E619" s="155">
        <v>1985</v>
      </c>
      <c r="F619" s="155"/>
      <c r="G619" s="155" t="s">
        <v>63</v>
      </c>
      <c r="H619" s="155">
        <v>1</v>
      </c>
      <c r="I619" s="155">
        <v>579.9</v>
      </c>
      <c r="J619" s="64">
        <v>386.6</v>
      </c>
      <c r="K619" s="64" t="s">
        <v>42</v>
      </c>
      <c r="L619" s="163">
        <f>I619*O619</f>
        <v>75387</v>
      </c>
      <c r="M619" s="163">
        <f>I619*P619</f>
        <v>9197.2139999999999</v>
      </c>
      <c r="N619" s="163">
        <f t="shared" si="66"/>
        <v>84584.214000000007</v>
      </c>
      <c r="O619" s="170">
        <v>130</v>
      </c>
      <c r="P619" s="170">
        <v>15.86</v>
      </c>
      <c r="Q619" s="162"/>
      <c r="R619" s="102"/>
      <c r="S619" s="162" t="s">
        <v>265</v>
      </c>
      <c r="T619" s="162" t="s">
        <v>596</v>
      </c>
      <c r="U619" s="96" t="s">
        <v>600</v>
      </c>
      <c r="V619" s="99"/>
      <c r="W619" s="99"/>
    </row>
    <row r="620" spans="1:23" ht="37.5" x14ac:dyDescent="0.3">
      <c r="C620" s="155">
        <v>7</v>
      </c>
      <c r="D620" s="63" t="s">
        <v>720</v>
      </c>
      <c r="E620" s="155">
        <v>1974</v>
      </c>
      <c r="F620" s="155"/>
      <c r="G620" s="155" t="s">
        <v>34</v>
      </c>
      <c r="H620" s="155">
        <v>2</v>
      </c>
      <c r="I620" s="155">
        <v>1571.6</v>
      </c>
      <c r="J620" s="64">
        <v>865.7</v>
      </c>
      <c r="K620" s="64" t="s">
        <v>42</v>
      </c>
      <c r="L620" s="163">
        <f>I620*O620</f>
        <v>268743.59999999998</v>
      </c>
      <c r="M620" s="163">
        <f>I620*P620</f>
        <v>24862.712</v>
      </c>
      <c r="N620" s="163">
        <f t="shared" si="66"/>
        <v>293606.31199999998</v>
      </c>
      <c r="O620" s="170">
        <v>171</v>
      </c>
      <c r="P620" s="170">
        <v>15.82</v>
      </c>
      <c r="Q620" s="162"/>
      <c r="R620" s="102"/>
      <c r="S620" s="162" t="s">
        <v>265</v>
      </c>
      <c r="T620" s="162" t="s">
        <v>596</v>
      </c>
      <c r="U620" s="96"/>
      <c r="V620" s="99"/>
      <c r="W620" s="99"/>
    </row>
    <row r="621" spans="1:23" x14ac:dyDescent="0.3">
      <c r="C621" s="155"/>
      <c r="D621" s="63"/>
      <c r="E621" s="155"/>
      <c r="F621" s="155"/>
      <c r="G621" s="155"/>
      <c r="H621" s="155"/>
      <c r="I621" s="155"/>
      <c r="J621" s="64"/>
      <c r="K621" s="64" t="s">
        <v>229</v>
      </c>
      <c r="L621" s="163">
        <f>I620*O621</f>
        <v>1784551.7999999998</v>
      </c>
      <c r="M621" s="163">
        <f>I620*P621</f>
        <v>64058.41599999999</v>
      </c>
      <c r="N621" s="163">
        <f t="shared" si="66"/>
        <v>1848610.2159999998</v>
      </c>
      <c r="O621" s="170">
        <v>1135.5</v>
      </c>
      <c r="P621" s="170">
        <v>40.76</v>
      </c>
      <c r="Q621" s="162"/>
      <c r="R621" s="102"/>
      <c r="S621" s="162" t="s">
        <v>265</v>
      </c>
      <c r="T621" s="162" t="s">
        <v>596</v>
      </c>
      <c r="U621" s="96"/>
      <c r="V621" s="99"/>
      <c r="W621" s="99"/>
    </row>
    <row r="622" spans="1:23" ht="37.5" x14ac:dyDescent="0.3">
      <c r="C622" s="155">
        <v>8</v>
      </c>
      <c r="D622" s="63" t="s">
        <v>721</v>
      </c>
      <c r="E622" s="155">
        <v>1973</v>
      </c>
      <c r="F622" s="155"/>
      <c r="G622" s="155" t="s">
        <v>34</v>
      </c>
      <c r="H622" s="155">
        <v>2</v>
      </c>
      <c r="I622" s="155">
        <v>1568.1</v>
      </c>
      <c r="J622" s="64">
        <v>862</v>
      </c>
      <c r="K622" s="64" t="s">
        <v>42</v>
      </c>
      <c r="L622" s="163">
        <f>I622*O622</f>
        <v>268145.09999999998</v>
      </c>
      <c r="M622" s="163">
        <f>I622*P622</f>
        <v>24807.342000000001</v>
      </c>
      <c r="N622" s="163">
        <f t="shared" si="66"/>
        <v>292952.44199999998</v>
      </c>
      <c r="O622" s="170">
        <v>171</v>
      </c>
      <c r="P622" s="170">
        <v>15.82</v>
      </c>
      <c r="Q622" s="162"/>
      <c r="R622" s="102"/>
      <c r="S622" s="162" t="s">
        <v>265</v>
      </c>
      <c r="T622" s="162" t="s">
        <v>596</v>
      </c>
      <c r="U622" s="96"/>
      <c r="V622" s="99"/>
      <c r="W622" s="99"/>
    </row>
    <row r="623" spans="1:23" x14ac:dyDescent="0.3">
      <c r="C623" s="155"/>
      <c r="D623" s="63"/>
      <c r="E623" s="155"/>
      <c r="F623" s="155"/>
      <c r="G623" s="155"/>
      <c r="H623" s="155"/>
      <c r="I623" s="155"/>
      <c r="J623" s="64"/>
      <c r="K623" s="64" t="s">
        <v>229</v>
      </c>
      <c r="L623" s="163">
        <f>I622*O623</f>
        <v>1780577.5499999998</v>
      </c>
      <c r="M623" s="163">
        <f>I622*P623</f>
        <v>63915.755999999994</v>
      </c>
      <c r="N623" s="163">
        <f t="shared" si="66"/>
        <v>1844493.3059999999</v>
      </c>
      <c r="O623" s="170">
        <v>1135.5</v>
      </c>
      <c r="P623" s="170">
        <v>40.76</v>
      </c>
      <c r="Q623" s="162"/>
      <c r="R623" s="102"/>
      <c r="S623" s="162" t="s">
        <v>265</v>
      </c>
      <c r="T623" s="162" t="s">
        <v>596</v>
      </c>
      <c r="U623" s="96"/>
      <c r="V623" s="99"/>
      <c r="W623" s="99"/>
    </row>
    <row r="624" spans="1:23" s="61" customFormat="1" ht="37.5" x14ac:dyDescent="0.3">
      <c r="A624" s="133"/>
      <c r="B624" s="1"/>
      <c r="C624" s="155">
        <v>9</v>
      </c>
      <c r="D624" s="63" t="s">
        <v>722</v>
      </c>
      <c r="E624" s="155">
        <v>1989</v>
      </c>
      <c r="F624" s="155"/>
      <c r="G624" s="155" t="s">
        <v>34</v>
      </c>
      <c r="H624" s="155">
        <v>5</v>
      </c>
      <c r="I624" s="155">
        <v>3631.5</v>
      </c>
      <c r="J624" s="64">
        <v>2241.3000000000002</v>
      </c>
      <c r="K624" s="64" t="s">
        <v>42</v>
      </c>
      <c r="L624" s="163">
        <f>I624*O624</f>
        <v>564698.25</v>
      </c>
      <c r="M624" s="163">
        <f>I624*P624</f>
        <v>54363.555</v>
      </c>
      <c r="N624" s="163">
        <f t="shared" si="66"/>
        <v>619061.80500000005</v>
      </c>
      <c r="O624" s="170">
        <v>155.5</v>
      </c>
      <c r="P624" s="170">
        <v>14.97</v>
      </c>
      <c r="Q624" s="162"/>
      <c r="R624" s="102"/>
      <c r="S624" s="162" t="s">
        <v>265</v>
      </c>
      <c r="T624" s="162" t="s">
        <v>596</v>
      </c>
      <c r="U624" s="100" t="s">
        <v>600</v>
      </c>
      <c r="V624" s="97"/>
      <c r="W624" s="97"/>
    </row>
    <row r="625" spans="1:23" s="61" customFormat="1" x14ac:dyDescent="0.3">
      <c r="A625" s="133"/>
      <c r="B625" s="1"/>
      <c r="C625" s="32"/>
      <c r="D625" s="62" t="s">
        <v>109</v>
      </c>
      <c r="E625" s="32"/>
      <c r="F625" s="32"/>
      <c r="G625" s="32"/>
      <c r="H625" s="32"/>
      <c r="I625" s="32"/>
      <c r="J625" s="27"/>
      <c r="K625" s="27"/>
      <c r="L625" s="30">
        <f>SUM(L626:L630)</f>
        <v>6400906</v>
      </c>
      <c r="M625" s="30">
        <f>SUM(M626:M630)</f>
        <v>242871.94999999995</v>
      </c>
      <c r="N625" s="30">
        <f>SUM(N626:N630)</f>
        <v>6643777.9500000002</v>
      </c>
      <c r="O625" s="24"/>
      <c r="P625" s="24"/>
      <c r="Q625" s="24"/>
      <c r="R625" s="47"/>
      <c r="S625" s="162"/>
      <c r="T625" s="162"/>
      <c r="U625" s="101"/>
      <c r="V625" s="97"/>
      <c r="W625" s="97"/>
    </row>
    <row r="626" spans="1:23" ht="37.5" x14ac:dyDescent="0.3">
      <c r="C626" s="155">
        <v>1</v>
      </c>
      <c r="D626" s="63" t="s">
        <v>723</v>
      </c>
      <c r="E626" s="155">
        <v>1983</v>
      </c>
      <c r="F626" s="155"/>
      <c r="G626" s="155" t="s">
        <v>34</v>
      </c>
      <c r="H626" s="155">
        <v>2</v>
      </c>
      <c r="I626" s="155">
        <v>2145.1</v>
      </c>
      <c r="J626" s="64">
        <v>834.9</v>
      </c>
      <c r="K626" s="64" t="s">
        <v>42</v>
      </c>
      <c r="L626" s="163">
        <f>I626*O626</f>
        <v>343216</v>
      </c>
      <c r="M626" s="163">
        <f>I626*P626</f>
        <v>33935.481999999996</v>
      </c>
      <c r="N626" s="163">
        <f>L626+M626</f>
        <v>377151.48200000002</v>
      </c>
      <c r="O626" s="171">
        <v>160</v>
      </c>
      <c r="P626" s="171">
        <v>15.82</v>
      </c>
      <c r="Q626" s="162"/>
      <c r="R626" s="102"/>
      <c r="S626" s="162" t="s">
        <v>265</v>
      </c>
      <c r="T626" s="162" t="s">
        <v>596</v>
      </c>
      <c r="U626" s="96"/>
      <c r="V626" s="99"/>
      <c r="W626" s="99"/>
    </row>
    <row r="627" spans="1:23" ht="37.5" x14ac:dyDescent="0.3">
      <c r="C627" s="155">
        <v>2</v>
      </c>
      <c r="D627" s="63" t="s">
        <v>724</v>
      </c>
      <c r="E627" s="155">
        <v>1984</v>
      </c>
      <c r="F627" s="155"/>
      <c r="G627" s="155" t="s">
        <v>34</v>
      </c>
      <c r="H627" s="155">
        <v>2</v>
      </c>
      <c r="I627" s="155">
        <v>2055.6999999999998</v>
      </c>
      <c r="J627" s="64">
        <v>834.5</v>
      </c>
      <c r="K627" s="64" t="s">
        <v>42</v>
      </c>
      <c r="L627" s="163">
        <f>I627*O627</f>
        <v>328912</v>
      </c>
      <c r="M627" s="163">
        <f>I627*P627</f>
        <v>32521.173999999999</v>
      </c>
      <c r="N627" s="163">
        <f>L627+M627</f>
        <v>361433.174</v>
      </c>
      <c r="O627" s="171">
        <v>160</v>
      </c>
      <c r="P627" s="171">
        <v>15.82</v>
      </c>
      <c r="Q627" s="162"/>
      <c r="R627" s="102"/>
      <c r="S627" s="162" t="s">
        <v>265</v>
      </c>
      <c r="T627" s="162" t="s">
        <v>596</v>
      </c>
      <c r="U627" s="96"/>
      <c r="V627" s="99"/>
      <c r="W627" s="99"/>
    </row>
    <row r="628" spans="1:23" ht="37.5" x14ac:dyDescent="0.3">
      <c r="C628" s="155">
        <v>3</v>
      </c>
      <c r="D628" s="63" t="s">
        <v>725</v>
      </c>
      <c r="E628" s="155">
        <v>1974</v>
      </c>
      <c r="F628" s="155"/>
      <c r="G628" s="155" t="s">
        <v>34</v>
      </c>
      <c r="H628" s="155">
        <v>2</v>
      </c>
      <c r="I628" s="155">
        <v>1808.3</v>
      </c>
      <c r="J628" s="64">
        <v>712.6</v>
      </c>
      <c r="K628" s="64" t="s">
        <v>42</v>
      </c>
      <c r="L628" s="163">
        <f>I628*O628</f>
        <v>289328</v>
      </c>
      <c r="M628" s="163">
        <f>I628*P628</f>
        <v>28607.306</v>
      </c>
      <c r="N628" s="163">
        <f>L628+M628</f>
        <v>317935.30599999998</v>
      </c>
      <c r="O628" s="171">
        <v>160</v>
      </c>
      <c r="P628" s="171">
        <v>15.82</v>
      </c>
      <c r="Q628" s="162"/>
      <c r="R628" s="102"/>
      <c r="S628" s="162" t="s">
        <v>265</v>
      </c>
      <c r="T628" s="162" t="s">
        <v>596</v>
      </c>
      <c r="U628" s="96"/>
      <c r="V628" s="99"/>
      <c r="W628" s="99"/>
    </row>
    <row r="629" spans="1:23" x14ac:dyDescent="0.3">
      <c r="C629" s="155"/>
      <c r="D629" s="63"/>
      <c r="E629" s="155"/>
      <c r="F629" s="155"/>
      <c r="G629" s="155"/>
      <c r="H629" s="155"/>
      <c r="I629" s="155"/>
      <c r="J629" s="64"/>
      <c r="K629" s="64" t="s">
        <v>229</v>
      </c>
      <c r="L629" s="163">
        <f>I628*O629</f>
        <v>2712450</v>
      </c>
      <c r="M629" s="163">
        <f>I628*P629</f>
        <v>73706.30799999999</v>
      </c>
      <c r="N629" s="163">
        <f>L629+M629</f>
        <v>2786156.3080000002</v>
      </c>
      <c r="O629" s="171">
        <v>1500</v>
      </c>
      <c r="P629" s="171">
        <v>40.76</v>
      </c>
      <c r="Q629" s="162"/>
      <c r="R629" s="102"/>
      <c r="S629" s="162" t="s">
        <v>265</v>
      </c>
      <c r="T629" s="162" t="s">
        <v>596</v>
      </c>
      <c r="U629" s="96"/>
      <c r="V629" s="99"/>
      <c r="W629" s="99"/>
    </row>
    <row r="630" spans="1:23" s="61" customFormat="1" x14ac:dyDescent="0.3">
      <c r="A630" s="133"/>
      <c r="B630" s="1"/>
      <c r="C630" s="155">
        <v>4</v>
      </c>
      <c r="D630" s="63" t="s">
        <v>726</v>
      </c>
      <c r="E630" s="155">
        <v>1972</v>
      </c>
      <c r="F630" s="155"/>
      <c r="G630" s="155" t="s">
        <v>34</v>
      </c>
      <c r="H630" s="155">
        <v>2</v>
      </c>
      <c r="I630" s="155">
        <v>1818</v>
      </c>
      <c r="J630" s="64">
        <v>727</v>
      </c>
      <c r="K630" s="64" t="s">
        <v>229</v>
      </c>
      <c r="L630" s="163">
        <f>I630*O630</f>
        <v>2727000</v>
      </c>
      <c r="M630" s="163">
        <f>I630*P630</f>
        <v>74101.679999999993</v>
      </c>
      <c r="N630" s="163">
        <f>L630+M630</f>
        <v>2801101.68</v>
      </c>
      <c r="O630" s="171">
        <v>1500</v>
      </c>
      <c r="P630" s="171">
        <v>40.76</v>
      </c>
      <c r="Q630" s="162"/>
      <c r="R630" s="102"/>
      <c r="S630" s="162" t="s">
        <v>265</v>
      </c>
      <c r="T630" s="162" t="s">
        <v>596</v>
      </c>
      <c r="U630" s="100"/>
      <c r="V630" s="97"/>
      <c r="W630" s="97"/>
    </row>
    <row r="631" spans="1:23" s="61" customFormat="1" x14ac:dyDescent="0.3">
      <c r="A631" s="133"/>
      <c r="B631" s="1"/>
      <c r="C631" s="32"/>
      <c r="D631" s="62" t="s">
        <v>111</v>
      </c>
      <c r="E631" s="32"/>
      <c r="F631" s="32"/>
      <c r="G631" s="32"/>
      <c r="H631" s="32"/>
      <c r="I631" s="32"/>
      <c r="J631" s="27"/>
      <c r="K631" s="27"/>
      <c r="L631" s="30">
        <f>SUM(L632:L665)</f>
        <v>14030888.391599998</v>
      </c>
      <c r="M631" s="30">
        <f>SUM(M632:M665)</f>
        <v>711191.1128</v>
      </c>
      <c r="N631" s="30">
        <f>SUM(N632:N665)</f>
        <v>14742079.504399998</v>
      </c>
      <c r="O631" s="30"/>
      <c r="P631" s="30"/>
      <c r="Q631" s="24"/>
      <c r="R631" s="47"/>
      <c r="S631" s="162"/>
      <c r="T631" s="162"/>
      <c r="U631" s="101"/>
      <c r="V631" s="97"/>
      <c r="W631" s="97"/>
    </row>
    <row r="632" spans="1:23" ht="56.25" x14ac:dyDescent="0.3">
      <c r="C632" s="155">
        <v>1</v>
      </c>
      <c r="D632" s="63" t="s">
        <v>727</v>
      </c>
      <c r="E632" s="155">
        <v>1961</v>
      </c>
      <c r="F632" s="155"/>
      <c r="G632" s="155" t="s">
        <v>56</v>
      </c>
      <c r="H632" s="155">
        <v>2</v>
      </c>
      <c r="I632" s="155">
        <v>774.02</v>
      </c>
      <c r="J632" s="64">
        <v>427.65</v>
      </c>
      <c r="K632" s="64" t="s">
        <v>42</v>
      </c>
      <c r="L632" s="163">
        <f>I632*O632</f>
        <v>126939.28</v>
      </c>
      <c r="M632" s="163">
        <f>I632*P632</f>
        <v>11772.8442</v>
      </c>
      <c r="N632" s="163">
        <f t="shared" ref="N632:N665" si="67">L632+M632</f>
        <v>138712.12419999999</v>
      </c>
      <c r="O632" s="171">
        <v>164</v>
      </c>
      <c r="P632" s="171">
        <v>15.21</v>
      </c>
      <c r="Q632" s="162"/>
      <c r="R632" s="102"/>
      <c r="S632" s="162" t="s">
        <v>265</v>
      </c>
      <c r="T632" s="162" t="s">
        <v>596</v>
      </c>
      <c r="U632" s="96"/>
      <c r="V632" s="99"/>
      <c r="W632" s="99"/>
    </row>
    <row r="633" spans="1:23" ht="37.5" x14ac:dyDescent="0.3">
      <c r="C633" s="155"/>
      <c r="D633" s="63"/>
      <c r="E633" s="155"/>
      <c r="F633" s="155"/>
      <c r="G633" s="155"/>
      <c r="H633" s="155"/>
      <c r="I633" s="155"/>
      <c r="J633" s="64"/>
      <c r="K633" s="64" t="s">
        <v>45</v>
      </c>
      <c r="L633" s="163">
        <f>I632*O633</f>
        <v>359269.12320000003</v>
      </c>
      <c r="M633" s="163">
        <f>I632*P633</f>
        <v>14443.2132</v>
      </c>
      <c r="N633" s="163">
        <f t="shared" si="67"/>
        <v>373712.33640000003</v>
      </c>
      <c r="O633" s="171">
        <v>464.16</v>
      </c>
      <c r="P633" s="171">
        <v>18.66</v>
      </c>
      <c r="Q633" s="162"/>
      <c r="R633" s="102"/>
      <c r="S633" s="162" t="s">
        <v>265</v>
      </c>
      <c r="T633" s="162" t="s">
        <v>596</v>
      </c>
      <c r="U633" s="96"/>
      <c r="V633" s="99"/>
      <c r="W633" s="99"/>
    </row>
    <row r="634" spans="1:23" ht="56.25" x14ac:dyDescent="0.3">
      <c r="C634" s="155"/>
      <c r="D634" s="63"/>
      <c r="E634" s="155"/>
      <c r="F634" s="155"/>
      <c r="G634" s="155"/>
      <c r="H634" s="155"/>
      <c r="I634" s="155"/>
      <c r="J634" s="64"/>
      <c r="K634" s="64" t="s">
        <v>35</v>
      </c>
      <c r="L634" s="163">
        <f>I632*O634</f>
        <v>45264.689599999998</v>
      </c>
      <c r="M634" s="163">
        <f>I632*P634</f>
        <v>10325.426799999999</v>
      </c>
      <c r="N634" s="163">
        <f t="shared" si="67"/>
        <v>55590.116399999999</v>
      </c>
      <c r="O634" s="171">
        <v>58.48</v>
      </c>
      <c r="P634" s="171">
        <v>13.34</v>
      </c>
      <c r="Q634" s="162"/>
      <c r="R634" s="102"/>
      <c r="S634" s="162" t="s">
        <v>265</v>
      </c>
      <c r="T634" s="162" t="s">
        <v>596</v>
      </c>
      <c r="U634" s="96"/>
      <c r="V634" s="99"/>
      <c r="W634" s="99"/>
    </row>
    <row r="635" spans="1:23" ht="37.5" x14ac:dyDescent="0.3">
      <c r="C635" s="155"/>
      <c r="D635" s="63"/>
      <c r="E635" s="155"/>
      <c r="F635" s="155"/>
      <c r="G635" s="155"/>
      <c r="H635" s="155"/>
      <c r="I635" s="155"/>
      <c r="J635" s="64"/>
      <c r="K635" s="64" t="s">
        <v>53</v>
      </c>
      <c r="L635" s="163">
        <f>I632*O635</f>
        <v>28151.107399999997</v>
      </c>
      <c r="M635" s="163">
        <f>I632*P635</f>
        <v>10294.466</v>
      </c>
      <c r="N635" s="163">
        <f t="shared" si="67"/>
        <v>38445.573399999994</v>
      </c>
      <c r="O635" s="171">
        <v>36.369999999999997</v>
      </c>
      <c r="P635" s="171">
        <v>13.3</v>
      </c>
      <c r="Q635" s="162"/>
      <c r="R635" s="102"/>
      <c r="S635" s="162" t="s">
        <v>265</v>
      </c>
      <c r="T635" s="162" t="s">
        <v>596</v>
      </c>
      <c r="U635" s="96"/>
      <c r="V635" s="99"/>
      <c r="W635" s="99"/>
    </row>
    <row r="636" spans="1:23" x14ac:dyDescent="0.3">
      <c r="C636" s="155"/>
      <c r="D636" s="63"/>
      <c r="E636" s="155"/>
      <c r="F636" s="155"/>
      <c r="G636" s="155"/>
      <c r="H636" s="155"/>
      <c r="I636" s="155"/>
      <c r="J636" s="64"/>
      <c r="K636" s="64" t="s">
        <v>229</v>
      </c>
      <c r="L636" s="163">
        <f>I632*O636</f>
        <v>843287.04980000004</v>
      </c>
      <c r="M636" s="163">
        <f>I632*P636</f>
        <v>30945.319599999995</v>
      </c>
      <c r="N636" s="163">
        <f t="shared" si="67"/>
        <v>874232.36940000008</v>
      </c>
      <c r="O636" s="171">
        <v>1089.49</v>
      </c>
      <c r="P636" s="171">
        <v>39.979999999999997</v>
      </c>
      <c r="Q636" s="162"/>
      <c r="R636" s="102"/>
      <c r="S636" s="162" t="s">
        <v>265</v>
      </c>
      <c r="T636" s="162" t="s">
        <v>596</v>
      </c>
      <c r="U636" s="96"/>
      <c r="V636" s="99"/>
      <c r="W636" s="99"/>
    </row>
    <row r="637" spans="1:23" ht="37.5" x14ac:dyDescent="0.3">
      <c r="C637" s="155">
        <v>2</v>
      </c>
      <c r="D637" s="63" t="s">
        <v>728</v>
      </c>
      <c r="E637" s="155">
        <v>1968</v>
      </c>
      <c r="F637" s="155"/>
      <c r="G637" s="155" t="s">
        <v>34</v>
      </c>
      <c r="H637" s="155">
        <v>3</v>
      </c>
      <c r="I637" s="155">
        <v>1680.75</v>
      </c>
      <c r="J637" s="64">
        <v>967.19</v>
      </c>
      <c r="K637" s="64" t="s">
        <v>42</v>
      </c>
      <c r="L637" s="163">
        <f>I637*O637</f>
        <v>261356.625</v>
      </c>
      <c r="M637" s="163">
        <f>I637*P637</f>
        <v>25160.827499999999</v>
      </c>
      <c r="N637" s="163">
        <f t="shared" si="67"/>
        <v>286517.45250000001</v>
      </c>
      <c r="O637" s="171">
        <v>155.5</v>
      </c>
      <c r="P637" s="171">
        <v>14.97</v>
      </c>
      <c r="Q637" s="162"/>
      <c r="R637" s="102"/>
      <c r="S637" s="162" t="s">
        <v>265</v>
      </c>
      <c r="T637" s="162" t="s">
        <v>596</v>
      </c>
      <c r="U637" s="96"/>
      <c r="V637" s="99"/>
      <c r="W637" s="99"/>
    </row>
    <row r="638" spans="1:23" ht="37.5" x14ac:dyDescent="0.3">
      <c r="C638" s="155"/>
      <c r="D638" s="63"/>
      <c r="E638" s="155"/>
      <c r="F638" s="155"/>
      <c r="G638" s="155"/>
      <c r="H638" s="155"/>
      <c r="I638" s="155"/>
      <c r="J638" s="64"/>
      <c r="K638" s="64" t="s">
        <v>45</v>
      </c>
      <c r="L638" s="163">
        <f>I637*O638</f>
        <v>688586.46750000003</v>
      </c>
      <c r="M638" s="163">
        <f>I637*P638</f>
        <v>25076.79</v>
      </c>
      <c r="N638" s="163">
        <f t="shared" si="67"/>
        <v>713663.25750000007</v>
      </c>
      <c r="O638" s="171">
        <v>409.69</v>
      </c>
      <c r="P638" s="171">
        <v>14.92</v>
      </c>
      <c r="Q638" s="162"/>
      <c r="R638" s="102"/>
      <c r="S638" s="162" t="s">
        <v>265</v>
      </c>
      <c r="T638" s="162" t="s">
        <v>596</v>
      </c>
      <c r="U638" s="96"/>
      <c r="V638" s="99"/>
      <c r="W638" s="99"/>
    </row>
    <row r="639" spans="1:23" x14ac:dyDescent="0.3">
      <c r="C639" s="155"/>
      <c r="D639" s="63"/>
      <c r="E639" s="155"/>
      <c r="F639" s="155"/>
      <c r="G639" s="155"/>
      <c r="H639" s="155"/>
      <c r="I639" s="155"/>
      <c r="J639" s="64"/>
      <c r="K639" s="64" t="s">
        <v>229</v>
      </c>
      <c r="L639" s="163">
        <f>I637*O639</f>
        <v>1818907.6500000001</v>
      </c>
      <c r="M639" s="163">
        <f>I637*P639</f>
        <v>38926.17</v>
      </c>
      <c r="N639" s="163">
        <f t="shared" si="67"/>
        <v>1857833.82</v>
      </c>
      <c r="O639" s="171">
        <v>1082.2</v>
      </c>
      <c r="P639" s="171">
        <v>23.16</v>
      </c>
      <c r="Q639" s="162"/>
      <c r="R639" s="102"/>
      <c r="S639" s="162" t="s">
        <v>265</v>
      </c>
      <c r="T639" s="162" t="s">
        <v>596</v>
      </c>
      <c r="U639" s="96"/>
      <c r="V639" s="99"/>
      <c r="W639" s="99"/>
    </row>
    <row r="640" spans="1:23" ht="56.25" x14ac:dyDescent="0.3">
      <c r="C640" s="155">
        <v>3</v>
      </c>
      <c r="D640" s="63" t="s">
        <v>729</v>
      </c>
      <c r="E640" s="155">
        <v>1962</v>
      </c>
      <c r="F640" s="155"/>
      <c r="G640" s="155" t="s">
        <v>56</v>
      </c>
      <c r="H640" s="155">
        <v>2</v>
      </c>
      <c r="I640" s="155">
        <v>514.21</v>
      </c>
      <c r="J640" s="64">
        <v>275.69</v>
      </c>
      <c r="K640" s="64" t="s">
        <v>42</v>
      </c>
      <c r="L640" s="163">
        <f>I640*O640</f>
        <v>84330.44</v>
      </c>
      <c r="M640" s="163">
        <f>I640*P640</f>
        <v>7821.1341000000011</v>
      </c>
      <c r="N640" s="163">
        <f t="shared" si="67"/>
        <v>92151.574099999998</v>
      </c>
      <c r="O640" s="171">
        <v>164</v>
      </c>
      <c r="P640" s="171">
        <v>15.21</v>
      </c>
      <c r="Q640" s="162"/>
      <c r="R640" s="102"/>
      <c r="S640" s="162" t="s">
        <v>265</v>
      </c>
      <c r="T640" s="162" t="s">
        <v>596</v>
      </c>
      <c r="U640" s="96"/>
      <c r="V640" s="99"/>
      <c r="W640" s="99"/>
    </row>
    <row r="641" spans="3:23" ht="37.5" x14ac:dyDescent="0.3">
      <c r="C641" s="155"/>
      <c r="D641" s="63"/>
      <c r="E641" s="155"/>
      <c r="F641" s="155"/>
      <c r="G641" s="155"/>
      <c r="H641" s="155"/>
      <c r="I641" s="155"/>
      <c r="J641" s="64"/>
      <c r="K641" s="64" t="s">
        <v>45</v>
      </c>
      <c r="L641" s="163">
        <f>I640*O641</f>
        <v>238675.71360000002</v>
      </c>
      <c r="M641" s="163">
        <f>I640*P641</f>
        <v>9595.1586000000007</v>
      </c>
      <c r="N641" s="163">
        <f t="shared" si="67"/>
        <v>248270.87220000001</v>
      </c>
      <c r="O641" s="171">
        <v>464.16</v>
      </c>
      <c r="P641" s="171">
        <v>18.66</v>
      </c>
      <c r="Q641" s="162"/>
      <c r="R641" s="102"/>
      <c r="S641" s="162" t="s">
        <v>265</v>
      </c>
      <c r="T641" s="162" t="s">
        <v>596</v>
      </c>
      <c r="U641" s="96"/>
      <c r="V641" s="99"/>
      <c r="W641" s="99"/>
    </row>
    <row r="642" spans="3:23" ht="56.25" x14ac:dyDescent="0.3">
      <c r="C642" s="155"/>
      <c r="D642" s="63"/>
      <c r="E642" s="155"/>
      <c r="F642" s="155"/>
      <c r="G642" s="155"/>
      <c r="H642" s="155"/>
      <c r="I642" s="155"/>
      <c r="J642" s="64"/>
      <c r="K642" s="64" t="s">
        <v>35</v>
      </c>
      <c r="L642" s="163">
        <f>I640*O642</f>
        <v>30071.000800000002</v>
      </c>
      <c r="M642" s="163">
        <f>I640*P642</f>
        <v>6859.5614000000005</v>
      </c>
      <c r="N642" s="163">
        <f t="shared" si="67"/>
        <v>36930.5622</v>
      </c>
      <c r="O642" s="171">
        <v>58.48</v>
      </c>
      <c r="P642" s="171">
        <v>13.34</v>
      </c>
      <c r="Q642" s="162"/>
      <c r="R642" s="102"/>
      <c r="S642" s="162" t="s">
        <v>265</v>
      </c>
      <c r="T642" s="162" t="s">
        <v>596</v>
      </c>
      <c r="U642" s="96"/>
      <c r="V642" s="99"/>
      <c r="W642" s="99"/>
    </row>
    <row r="643" spans="3:23" ht="37.5" x14ac:dyDescent="0.3">
      <c r="C643" s="155"/>
      <c r="D643" s="63"/>
      <c r="E643" s="155"/>
      <c r="F643" s="155"/>
      <c r="G643" s="155"/>
      <c r="H643" s="155"/>
      <c r="I643" s="155"/>
      <c r="J643" s="64"/>
      <c r="K643" s="64" t="s">
        <v>53</v>
      </c>
      <c r="L643" s="163">
        <f>I640*O643</f>
        <v>18701.8177</v>
      </c>
      <c r="M643" s="163">
        <f>I640*P643</f>
        <v>6838.9930000000013</v>
      </c>
      <c r="N643" s="163">
        <f t="shared" si="67"/>
        <v>25540.810700000002</v>
      </c>
      <c r="O643" s="171">
        <v>36.369999999999997</v>
      </c>
      <c r="P643" s="171">
        <v>13.3</v>
      </c>
      <c r="Q643" s="162"/>
      <c r="R643" s="102"/>
      <c r="S643" s="162" t="s">
        <v>265</v>
      </c>
      <c r="T643" s="162" t="s">
        <v>596</v>
      </c>
      <c r="U643" s="96"/>
      <c r="V643" s="99"/>
      <c r="W643" s="99"/>
    </row>
    <row r="644" spans="3:23" x14ac:dyDescent="0.3">
      <c r="C644" s="155"/>
      <c r="D644" s="63"/>
      <c r="E644" s="155"/>
      <c r="F644" s="155"/>
      <c r="G644" s="155"/>
      <c r="H644" s="155"/>
      <c r="I644" s="155"/>
      <c r="J644" s="64"/>
      <c r="K644" s="64" t="s">
        <v>229</v>
      </c>
      <c r="L644" s="163">
        <f>I640*O644</f>
        <v>560226.65289999999</v>
      </c>
      <c r="M644" s="163">
        <f>I640*P644</f>
        <v>20558.1158</v>
      </c>
      <c r="N644" s="163">
        <f t="shared" si="67"/>
        <v>580784.76870000002</v>
      </c>
      <c r="O644" s="171">
        <v>1089.49</v>
      </c>
      <c r="P644" s="171">
        <v>39.979999999999997</v>
      </c>
      <c r="Q644" s="162"/>
      <c r="R644" s="102"/>
      <c r="S644" s="162" t="s">
        <v>265</v>
      </c>
      <c r="T644" s="162" t="s">
        <v>596</v>
      </c>
      <c r="U644" s="96"/>
      <c r="V644" s="99"/>
      <c r="W644" s="99"/>
    </row>
    <row r="645" spans="3:23" ht="56.25" x14ac:dyDescent="0.3">
      <c r="C645" s="155">
        <v>4</v>
      </c>
      <c r="D645" s="63" t="s">
        <v>730</v>
      </c>
      <c r="E645" s="155">
        <v>1966</v>
      </c>
      <c r="F645" s="155"/>
      <c r="G645" s="155" t="s">
        <v>56</v>
      </c>
      <c r="H645" s="155">
        <v>2</v>
      </c>
      <c r="I645" s="155">
        <v>665.03</v>
      </c>
      <c r="J645" s="64">
        <v>381.51</v>
      </c>
      <c r="K645" s="64" t="s">
        <v>45</v>
      </c>
      <c r="L645" s="163">
        <f>I645*O645</f>
        <v>308680.3248</v>
      </c>
      <c r="M645" s="163">
        <f>I645*P645</f>
        <v>12409.459799999999</v>
      </c>
      <c r="N645" s="163">
        <f t="shared" si="67"/>
        <v>321089.78460000001</v>
      </c>
      <c r="O645" s="171">
        <v>464.16</v>
      </c>
      <c r="P645" s="171">
        <v>18.66</v>
      </c>
      <c r="Q645" s="162"/>
      <c r="R645" s="102"/>
      <c r="S645" s="162" t="s">
        <v>265</v>
      </c>
      <c r="T645" s="162" t="s">
        <v>596</v>
      </c>
      <c r="U645" s="96"/>
      <c r="V645" s="99"/>
      <c r="W645" s="99"/>
    </row>
    <row r="646" spans="3:23" x14ac:dyDescent="0.3">
      <c r="C646" s="155"/>
      <c r="D646" s="63"/>
      <c r="E646" s="155"/>
      <c r="F646" s="155"/>
      <c r="G646" s="155"/>
      <c r="H646" s="155"/>
      <c r="I646" s="155"/>
      <c r="J646" s="64"/>
      <c r="K646" s="64" t="s">
        <v>229</v>
      </c>
      <c r="L646" s="163">
        <f>I645*O646</f>
        <v>724543.53469999996</v>
      </c>
      <c r="M646" s="163">
        <f>I645*P646</f>
        <v>26587.899399999998</v>
      </c>
      <c r="N646" s="163">
        <f t="shared" si="67"/>
        <v>751131.43409999995</v>
      </c>
      <c r="O646" s="171">
        <v>1089.49</v>
      </c>
      <c r="P646" s="171">
        <v>39.979999999999997</v>
      </c>
      <c r="Q646" s="162"/>
      <c r="R646" s="102"/>
      <c r="S646" s="162" t="s">
        <v>265</v>
      </c>
      <c r="T646" s="162" t="s">
        <v>596</v>
      </c>
      <c r="U646" s="96"/>
      <c r="V646" s="99"/>
      <c r="W646" s="99"/>
    </row>
    <row r="647" spans="3:23" ht="56.25" x14ac:dyDescent="0.3">
      <c r="C647" s="155">
        <v>5</v>
      </c>
      <c r="D647" s="63" t="s">
        <v>116</v>
      </c>
      <c r="E647" s="155">
        <v>1965</v>
      </c>
      <c r="F647" s="155"/>
      <c r="G647" s="155" t="s">
        <v>56</v>
      </c>
      <c r="H647" s="155">
        <v>2</v>
      </c>
      <c r="I647" s="155">
        <v>693.32</v>
      </c>
      <c r="J647" s="64">
        <v>359</v>
      </c>
      <c r="K647" s="64" t="s">
        <v>229</v>
      </c>
      <c r="L647" s="163">
        <f>I647*O647</f>
        <v>729899.56320000009</v>
      </c>
      <c r="M647" s="163">
        <f>I647*P647</f>
        <v>15918.627200000003</v>
      </c>
      <c r="N647" s="163">
        <f t="shared" si="67"/>
        <v>745818.19040000008</v>
      </c>
      <c r="O647" s="171">
        <v>1052.76</v>
      </c>
      <c r="P647" s="171">
        <v>22.96</v>
      </c>
      <c r="Q647" s="162"/>
      <c r="R647" s="102"/>
      <c r="S647" s="162" t="s">
        <v>265</v>
      </c>
      <c r="T647" s="162" t="s">
        <v>596</v>
      </c>
      <c r="U647" s="96"/>
      <c r="V647" s="99"/>
      <c r="W647" s="99"/>
    </row>
    <row r="648" spans="3:23" ht="37.5" x14ac:dyDescent="0.3">
      <c r="C648" s="155">
        <v>6</v>
      </c>
      <c r="D648" s="63" t="s">
        <v>731</v>
      </c>
      <c r="E648" s="155">
        <v>1988</v>
      </c>
      <c r="F648" s="155"/>
      <c r="G648" s="155" t="s">
        <v>34</v>
      </c>
      <c r="H648" s="155">
        <v>2</v>
      </c>
      <c r="I648" s="155">
        <v>1775.91</v>
      </c>
      <c r="J648" s="64">
        <v>826.91</v>
      </c>
      <c r="K648" s="64" t="s">
        <v>42</v>
      </c>
      <c r="L648" s="163">
        <f>I648*O648</f>
        <v>216217.04250000001</v>
      </c>
      <c r="M648" s="163">
        <f>I648*P648</f>
        <v>26976.072899999999</v>
      </c>
      <c r="N648" s="163">
        <f t="shared" si="67"/>
        <v>243193.11540000001</v>
      </c>
      <c r="O648" s="171">
        <v>121.75</v>
      </c>
      <c r="P648" s="171">
        <v>15.19</v>
      </c>
      <c r="Q648" s="162"/>
      <c r="R648" s="102"/>
      <c r="S648" s="162" t="s">
        <v>265</v>
      </c>
      <c r="T648" s="162" t="s">
        <v>596</v>
      </c>
      <c r="U648" s="96" t="s">
        <v>589</v>
      </c>
      <c r="V648" s="99"/>
      <c r="W648" s="99"/>
    </row>
    <row r="649" spans="3:23" ht="56.25" x14ac:dyDescent="0.3">
      <c r="C649" s="155">
        <v>7</v>
      </c>
      <c r="D649" s="63" t="s">
        <v>732</v>
      </c>
      <c r="E649" s="155">
        <v>1961</v>
      </c>
      <c r="F649" s="155"/>
      <c r="G649" s="155" t="s">
        <v>56</v>
      </c>
      <c r="H649" s="155">
        <v>2</v>
      </c>
      <c r="I649" s="155">
        <v>548.5</v>
      </c>
      <c r="J649" s="64">
        <v>296.62</v>
      </c>
      <c r="K649" s="64" t="s">
        <v>42</v>
      </c>
      <c r="L649" s="163">
        <f>I649*O649</f>
        <v>89893.664999999994</v>
      </c>
      <c r="M649" s="163">
        <f>I649*P649</f>
        <v>8342.6850000000013</v>
      </c>
      <c r="N649" s="163">
        <f t="shared" si="67"/>
        <v>98236.349999999991</v>
      </c>
      <c r="O649" s="171">
        <v>163.89</v>
      </c>
      <c r="P649" s="171">
        <v>15.21</v>
      </c>
      <c r="Q649" s="162"/>
      <c r="R649" s="102"/>
      <c r="S649" s="162" t="s">
        <v>265</v>
      </c>
      <c r="T649" s="162" t="s">
        <v>596</v>
      </c>
      <c r="U649" s="96"/>
      <c r="V649" s="99"/>
      <c r="W649" s="99"/>
    </row>
    <row r="650" spans="3:23" ht="56.25" x14ac:dyDescent="0.3">
      <c r="C650" s="155"/>
      <c r="D650" s="63"/>
      <c r="E650" s="155"/>
      <c r="F650" s="155"/>
      <c r="G650" s="155"/>
      <c r="H650" s="155"/>
      <c r="I650" s="155"/>
      <c r="J650" s="64"/>
      <c r="K650" s="64" t="s">
        <v>35</v>
      </c>
      <c r="L650" s="163">
        <f>I649*O650</f>
        <v>32076.28</v>
      </c>
      <c r="M650" s="163">
        <f>I649*P650</f>
        <v>6384.54</v>
      </c>
      <c r="N650" s="163">
        <f t="shared" si="67"/>
        <v>38460.82</v>
      </c>
      <c r="O650" s="171">
        <v>58.48</v>
      </c>
      <c r="P650" s="171">
        <v>11.64</v>
      </c>
      <c r="Q650" s="162"/>
      <c r="R650" s="102"/>
      <c r="S650" s="162" t="s">
        <v>265</v>
      </c>
      <c r="T650" s="162" t="s">
        <v>596</v>
      </c>
      <c r="U650" s="96" t="s">
        <v>733</v>
      </c>
      <c r="V650" s="99"/>
      <c r="W650" s="99"/>
    </row>
    <row r="651" spans="3:23" ht="37.5" x14ac:dyDescent="0.3">
      <c r="C651" s="155">
        <v>8</v>
      </c>
      <c r="D651" s="63" t="s">
        <v>734</v>
      </c>
      <c r="E651" s="155">
        <v>1987</v>
      </c>
      <c r="F651" s="155"/>
      <c r="G651" s="155" t="s">
        <v>34</v>
      </c>
      <c r="H651" s="155">
        <v>5</v>
      </c>
      <c r="I651" s="155">
        <v>5626.57</v>
      </c>
      <c r="J651" s="64">
        <v>3471.9</v>
      </c>
      <c r="K651" s="64" t="s">
        <v>42</v>
      </c>
      <c r="L651" s="163">
        <f>I651*O651</f>
        <v>874931.63500000001</v>
      </c>
      <c r="M651" s="163">
        <f>I651*P651</f>
        <v>84229.752899999992</v>
      </c>
      <c r="N651" s="163">
        <f t="shared" si="67"/>
        <v>959161.38789999997</v>
      </c>
      <c r="O651" s="171">
        <v>155.5</v>
      </c>
      <c r="P651" s="171">
        <v>14.97</v>
      </c>
      <c r="Q651" s="162"/>
      <c r="R651" s="102"/>
      <c r="S651" s="162" t="s">
        <v>265</v>
      </c>
      <c r="T651" s="162" t="s">
        <v>596</v>
      </c>
      <c r="U651" s="96"/>
      <c r="V651" s="99"/>
      <c r="W651" s="99"/>
    </row>
    <row r="652" spans="3:23" ht="37.5" x14ac:dyDescent="0.3">
      <c r="C652" s="155">
        <v>9</v>
      </c>
      <c r="D652" s="63" t="s">
        <v>735</v>
      </c>
      <c r="E652" s="155">
        <v>1951</v>
      </c>
      <c r="F652" s="155"/>
      <c r="G652" s="155" t="s">
        <v>34</v>
      </c>
      <c r="H652" s="155">
        <v>2</v>
      </c>
      <c r="I652" s="155">
        <v>1082.79</v>
      </c>
      <c r="J652" s="64">
        <v>351.7</v>
      </c>
      <c r="K652" s="64" t="s">
        <v>45</v>
      </c>
      <c r="L652" s="163">
        <f>I652*O652</f>
        <v>502587.8064</v>
      </c>
      <c r="M652" s="163">
        <f>I652*P652</f>
        <v>20204.861399999998</v>
      </c>
      <c r="N652" s="163">
        <f t="shared" si="67"/>
        <v>522792.6678</v>
      </c>
      <c r="O652" s="171">
        <v>464.16</v>
      </c>
      <c r="P652" s="171">
        <v>18.66</v>
      </c>
      <c r="Q652" s="162"/>
      <c r="R652" s="102"/>
      <c r="S652" s="162" t="s">
        <v>265</v>
      </c>
      <c r="T652" s="162" t="s">
        <v>596</v>
      </c>
      <c r="U652" s="96"/>
      <c r="V652" s="99"/>
      <c r="W652" s="99"/>
    </row>
    <row r="653" spans="3:23" x14ac:dyDescent="0.3">
      <c r="C653" s="155"/>
      <c r="D653" s="63"/>
      <c r="E653" s="155"/>
      <c r="F653" s="155"/>
      <c r="G653" s="155"/>
      <c r="H653" s="155"/>
      <c r="I653" s="155"/>
      <c r="J653" s="64"/>
      <c r="K653" s="64" t="s">
        <v>229</v>
      </c>
      <c r="L653" s="163">
        <f>I652*O653</f>
        <v>1624185</v>
      </c>
      <c r="M653" s="163">
        <f>I652*P653</f>
        <v>44134.520399999994</v>
      </c>
      <c r="N653" s="163">
        <f t="shared" si="67"/>
        <v>1668319.5204</v>
      </c>
      <c r="O653" s="171">
        <v>1500</v>
      </c>
      <c r="P653" s="171">
        <v>40.76</v>
      </c>
      <c r="Q653" s="162"/>
      <c r="R653" s="102"/>
      <c r="S653" s="162" t="s">
        <v>265</v>
      </c>
      <c r="T653" s="162" t="s">
        <v>596</v>
      </c>
      <c r="U653" s="96"/>
      <c r="V653" s="99"/>
      <c r="W653" s="99"/>
    </row>
    <row r="654" spans="3:23" ht="37.5" x14ac:dyDescent="0.3">
      <c r="C654" s="155">
        <v>10</v>
      </c>
      <c r="D654" s="63" t="s">
        <v>736</v>
      </c>
      <c r="E654" s="155">
        <v>1976</v>
      </c>
      <c r="F654" s="155"/>
      <c r="G654" s="155" t="s">
        <v>34</v>
      </c>
      <c r="H654" s="155">
        <v>3</v>
      </c>
      <c r="I654" s="155">
        <v>2169.34</v>
      </c>
      <c r="J654" s="64">
        <v>1075.48</v>
      </c>
      <c r="K654" s="64" t="s">
        <v>45</v>
      </c>
      <c r="L654" s="163">
        <f>I654*O654</f>
        <v>888605.05080000008</v>
      </c>
      <c r="M654" s="163">
        <f>I654*P654</f>
        <v>34579.279600000002</v>
      </c>
      <c r="N654" s="163">
        <f t="shared" si="67"/>
        <v>923184.33040000009</v>
      </c>
      <c r="O654" s="171">
        <v>409.62</v>
      </c>
      <c r="P654" s="171">
        <v>15.94</v>
      </c>
      <c r="Q654" s="162"/>
      <c r="R654" s="102"/>
      <c r="S654" s="162" t="s">
        <v>265</v>
      </c>
      <c r="T654" s="162" t="s">
        <v>596</v>
      </c>
      <c r="U654" s="96"/>
      <c r="V654" s="99"/>
      <c r="W654" s="99"/>
    </row>
    <row r="655" spans="3:23" ht="37.5" x14ac:dyDescent="0.3">
      <c r="C655" s="155"/>
      <c r="D655" s="63"/>
      <c r="E655" s="155"/>
      <c r="F655" s="155"/>
      <c r="G655" s="155"/>
      <c r="H655" s="155"/>
      <c r="I655" s="155"/>
      <c r="J655" s="64"/>
      <c r="K655" s="64" t="s">
        <v>42</v>
      </c>
      <c r="L655" s="163">
        <f>I654*O655</f>
        <v>347094.4</v>
      </c>
      <c r="M655" s="163">
        <f>I654*P655</f>
        <v>33754.930400000005</v>
      </c>
      <c r="N655" s="163">
        <f t="shared" si="67"/>
        <v>380849.33040000004</v>
      </c>
      <c r="O655" s="171">
        <v>160</v>
      </c>
      <c r="P655" s="171">
        <v>15.56</v>
      </c>
      <c r="Q655" s="162"/>
      <c r="R655" s="102"/>
      <c r="S655" s="162" t="s">
        <v>265</v>
      </c>
      <c r="T655" s="162" t="s">
        <v>596</v>
      </c>
      <c r="U655" s="96"/>
      <c r="V655" s="99"/>
      <c r="W655" s="99"/>
    </row>
    <row r="656" spans="3:23" ht="37.5" x14ac:dyDescent="0.3">
      <c r="C656" s="155"/>
      <c r="D656" s="63"/>
      <c r="E656" s="155"/>
      <c r="F656" s="155"/>
      <c r="G656" s="155"/>
      <c r="H656" s="155"/>
      <c r="I656" s="155"/>
      <c r="J656" s="64"/>
      <c r="K656" s="64" t="s">
        <v>737</v>
      </c>
      <c r="L656" s="163">
        <f>I654*O656</f>
        <v>159706.81080000001</v>
      </c>
      <c r="M656" s="163">
        <f>I654*P656</f>
        <v>7028.6616000000013</v>
      </c>
      <c r="N656" s="163">
        <f t="shared" si="67"/>
        <v>166735.4724</v>
      </c>
      <c r="O656" s="171">
        <v>73.62</v>
      </c>
      <c r="P656" s="171">
        <v>3.24</v>
      </c>
      <c r="Q656" s="162"/>
      <c r="R656" s="102"/>
      <c r="S656" s="162" t="s">
        <v>265</v>
      </c>
      <c r="T656" s="162" t="s">
        <v>596</v>
      </c>
      <c r="U656" s="96"/>
      <c r="V656" s="99"/>
      <c r="W656" s="99"/>
    </row>
    <row r="657" spans="1:23" x14ac:dyDescent="0.3">
      <c r="C657" s="155"/>
      <c r="D657" s="63"/>
      <c r="E657" s="155"/>
      <c r="F657" s="155"/>
      <c r="G657" s="155"/>
      <c r="H657" s="155"/>
      <c r="I657" s="155"/>
      <c r="J657" s="64"/>
      <c r="K657" s="161" t="s">
        <v>104</v>
      </c>
      <c r="L657" s="163">
        <f>I654*O657</f>
        <v>367160.79500000004</v>
      </c>
      <c r="M657" s="163">
        <f>I654*P657</f>
        <v>7874.7042000000001</v>
      </c>
      <c r="N657" s="163">
        <f t="shared" si="67"/>
        <v>375035.49920000002</v>
      </c>
      <c r="O657" s="171">
        <v>169.25</v>
      </c>
      <c r="P657" s="171">
        <v>3.63</v>
      </c>
      <c r="Q657" s="162"/>
      <c r="R657" s="102"/>
      <c r="S657" s="162" t="s">
        <v>265</v>
      </c>
      <c r="T657" s="162" t="s">
        <v>596</v>
      </c>
      <c r="U657" s="96"/>
      <c r="V657" s="99"/>
      <c r="W657" s="99"/>
    </row>
    <row r="658" spans="1:23" ht="37.5" x14ac:dyDescent="0.3">
      <c r="C658" s="155"/>
      <c r="D658" s="63"/>
      <c r="E658" s="155"/>
      <c r="F658" s="155"/>
      <c r="G658" s="155"/>
      <c r="H658" s="155"/>
      <c r="I658" s="155"/>
      <c r="J658" s="64"/>
      <c r="K658" s="161" t="s">
        <v>53</v>
      </c>
      <c r="L658" s="163">
        <f>I654*O658</f>
        <v>77076.650200000004</v>
      </c>
      <c r="M658" s="163">
        <f>I654*P658</f>
        <v>24752.169400000002</v>
      </c>
      <c r="N658" s="163">
        <f t="shared" si="67"/>
        <v>101828.8196</v>
      </c>
      <c r="O658" s="171">
        <v>35.53</v>
      </c>
      <c r="P658" s="171">
        <v>11.41</v>
      </c>
      <c r="Q658" s="162"/>
      <c r="R658" s="102"/>
      <c r="S658" s="162" t="s">
        <v>265</v>
      </c>
      <c r="T658" s="162" t="s">
        <v>596</v>
      </c>
      <c r="U658" s="96"/>
      <c r="V658" s="99"/>
      <c r="W658" s="99"/>
    </row>
    <row r="659" spans="1:23" ht="37.5" x14ac:dyDescent="0.3">
      <c r="C659" s="155">
        <v>11</v>
      </c>
      <c r="D659" s="63" t="s">
        <v>738</v>
      </c>
      <c r="E659" s="155">
        <v>1960</v>
      </c>
      <c r="F659" s="155"/>
      <c r="G659" s="155" t="s">
        <v>34</v>
      </c>
      <c r="H659" s="155">
        <v>3</v>
      </c>
      <c r="I659" s="155">
        <v>2184.94</v>
      </c>
      <c r="J659" s="64">
        <v>1071.49</v>
      </c>
      <c r="K659" s="161" t="s">
        <v>53</v>
      </c>
      <c r="L659" s="163">
        <f>I659*O659</f>
        <v>77630.9182</v>
      </c>
      <c r="M659" s="163">
        <f>I659*P659</f>
        <v>24930.165400000002</v>
      </c>
      <c r="N659" s="163">
        <f t="shared" si="67"/>
        <v>102561.0836</v>
      </c>
      <c r="O659" s="171">
        <v>35.53</v>
      </c>
      <c r="P659" s="171">
        <v>11.41</v>
      </c>
      <c r="Q659" s="162"/>
      <c r="R659" s="102"/>
      <c r="S659" s="162" t="s">
        <v>265</v>
      </c>
      <c r="T659" s="162" t="s">
        <v>596</v>
      </c>
      <c r="U659" s="96"/>
      <c r="V659" s="99"/>
      <c r="W659" s="99"/>
    </row>
    <row r="660" spans="1:23" ht="56.25" x14ac:dyDescent="0.3">
      <c r="C660" s="155"/>
      <c r="D660" s="63"/>
      <c r="E660" s="155"/>
      <c r="F660" s="155"/>
      <c r="G660" s="155"/>
      <c r="H660" s="155"/>
      <c r="I660" s="155"/>
      <c r="J660" s="64"/>
      <c r="K660" s="161" t="s">
        <v>84</v>
      </c>
      <c r="L660" s="163">
        <f>I659*O660</f>
        <v>301827.6116</v>
      </c>
      <c r="M660" s="163">
        <f>I659*P660</f>
        <v>31091.696200000002</v>
      </c>
      <c r="N660" s="163">
        <f t="shared" si="67"/>
        <v>332919.30780000001</v>
      </c>
      <c r="O660" s="171">
        <v>138.13999999999999</v>
      </c>
      <c r="P660" s="171">
        <v>14.23</v>
      </c>
      <c r="Q660" s="162"/>
      <c r="R660" s="102"/>
      <c r="S660" s="162" t="s">
        <v>265</v>
      </c>
      <c r="T660" s="162" t="s">
        <v>596</v>
      </c>
      <c r="U660" s="96"/>
      <c r="V660" s="99"/>
      <c r="W660" s="99"/>
    </row>
    <row r="661" spans="1:23" ht="37.5" x14ac:dyDescent="0.3">
      <c r="C661" s="155"/>
      <c r="D661" s="63"/>
      <c r="E661" s="155"/>
      <c r="F661" s="155"/>
      <c r="G661" s="155"/>
      <c r="H661" s="155"/>
      <c r="I661" s="155"/>
      <c r="J661" s="64"/>
      <c r="K661" s="161" t="s">
        <v>45</v>
      </c>
      <c r="L661" s="163">
        <f>I659*O661</f>
        <v>894995.12280000001</v>
      </c>
      <c r="M661" s="163">
        <f>I659*P661</f>
        <v>34827.943599999999</v>
      </c>
      <c r="N661" s="163">
        <f t="shared" si="67"/>
        <v>929823.06640000001</v>
      </c>
      <c r="O661" s="171">
        <v>409.62</v>
      </c>
      <c r="P661" s="171">
        <v>15.94</v>
      </c>
      <c r="Q661" s="162"/>
      <c r="R661" s="102"/>
      <c r="S661" s="162" t="s">
        <v>265</v>
      </c>
      <c r="T661" s="162" t="s">
        <v>596</v>
      </c>
      <c r="U661" s="96"/>
      <c r="V661" s="99"/>
      <c r="W661" s="99"/>
    </row>
    <row r="662" spans="1:23" ht="56.25" x14ac:dyDescent="0.3">
      <c r="C662" s="155"/>
      <c r="D662" s="63"/>
      <c r="E662" s="155"/>
      <c r="F662" s="155"/>
      <c r="G662" s="155"/>
      <c r="H662" s="155"/>
      <c r="I662" s="155"/>
      <c r="J662" s="64"/>
      <c r="K662" s="161" t="s">
        <v>35</v>
      </c>
      <c r="L662" s="163">
        <f>I659*O662</f>
        <v>119975.0554</v>
      </c>
      <c r="M662" s="163">
        <f>I659*P662</f>
        <v>27202.503000000001</v>
      </c>
      <c r="N662" s="163">
        <f t="shared" si="67"/>
        <v>147177.55840000001</v>
      </c>
      <c r="O662" s="171">
        <v>54.91</v>
      </c>
      <c r="P662" s="171">
        <v>12.45</v>
      </c>
      <c r="Q662" s="162"/>
      <c r="R662" s="102"/>
      <c r="S662" s="162" t="s">
        <v>265</v>
      </c>
      <c r="T662" s="162" t="s">
        <v>596</v>
      </c>
      <c r="U662" s="96"/>
      <c r="V662" s="99"/>
      <c r="W662" s="99"/>
    </row>
    <row r="663" spans="1:23" ht="56.25" x14ac:dyDescent="0.3">
      <c r="C663" s="155">
        <v>12</v>
      </c>
      <c r="D663" s="63" t="s">
        <v>739</v>
      </c>
      <c r="E663" s="155">
        <v>1960</v>
      </c>
      <c r="F663" s="155"/>
      <c r="G663" s="155" t="s">
        <v>56</v>
      </c>
      <c r="H663" s="155">
        <v>2</v>
      </c>
      <c r="I663" s="155">
        <v>692.25</v>
      </c>
      <c r="J663" s="64">
        <v>415.95</v>
      </c>
      <c r="K663" s="161" t="s">
        <v>104</v>
      </c>
      <c r="L663" s="163">
        <f>I663*O663</f>
        <v>457951.065</v>
      </c>
      <c r="M663" s="163">
        <f>I663*P663</f>
        <v>9802.26</v>
      </c>
      <c r="N663" s="163">
        <f t="shared" si="67"/>
        <v>467753.32500000001</v>
      </c>
      <c r="O663" s="171">
        <v>661.54</v>
      </c>
      <c r="P663" s="171">
        <v>14.16</v>
      </c>
      <c r="Q663" s="162"/>
      <c r="R663" s="102"/>
      <c r="S663" s="162" t="s">
        <v>265</v>
      </c>
      <c r="T663" s="162" t="s">
        <v>596</v>
      </c>
      <c r="U663" s="96"/>
      <c r="V663" s="99"/>
      <c r="W663" s="99"/>
    </row>
    <row r="664" spans="1:23" ht="56.25" x14ac:dyDescent="0.3">
      <c r="C664" s="155"/>
      <c r="D664" s="63"/>
      <c r="E664" s="155"/>
      <c r="F664" s="155"/>
      <c r="G664" s="155"/>
      <c r="H664" s="155"/>
      <c r="I664" s="155"/>
      <c r="J664" s="64"/>
      <c r="K664" s="161" t="s">
        <v>84</v>
      </c>
      <c r="L664" s="163">
        <f>I663*O664</f>
        <v>93938.324999999997</v>
      </c>
      <c r="M664" s="163">
        <f>I663*P664</f>
        <v>10722.952499999999</v>
      </c>
      <c r="N664" s="163">
        <f t="shared" si="67"/>
        <v>104661.2775</v>
      </c>
      <c r="O664" s="171">
        <v>135.69999999999999</v>
      </c>
      <c r="P664" s="171">
        <v>15.49</v>
      </c>
      <c r="Q664" s="162"/>
      <c r="R664" s="102"/>
      <c r="S664" s="162" t="s">
        <v>265</v>
      </c>
      <c r="T664" s="162" t="s">
        <v>596</v>
      </c>
      <c r="U664" s="96"/>
      <c r="V664" s="99"/>
      <c r="W664" s="99"/>
    </row>
    <row r="665" spans="1:23" s="61" customFormat="1" ht="56.25" x14ac:dyDescent="0.3">
      <c r="A665" s="133"/>
      <c r="B665" s="1"/>
      <c r="C665" s="155">
        <v>13</v>
      </c>
      <c r="D665" s="63" t="s">
        <v>740</v>
      </c>
      <c r="E665" s="155">
        <v>1963</v>
      </c>
      <c r="F665" s="155"/>
      <c r="G665" s="155" t="s">
        <v>56</v>
      </c>
      <c r="H665" s="155">
        <v>2</v>
      </c>
      <c r="I665" s="155">
        <v>472.49</v>
      </c>
      <c r="J665" s="64">
        <v>254.69</v>
      </c>
      <c r="K665" s="161" t="s">
        <v>418</v>
      </c>
      <c r="L665" s="163">
        <f>I665*O665</f>
        <v>38144.117700000003</v>
      </c>
      <c r="M665" s="163">
        <f>I665*P665</f>
        <v>817.40769999999998</v>
      </c>
      <c r="N665" s="163">
        <f t="shared" si="67"/>
        <v>38961.525400000006</v>
      </c>
      <c r="O665" s="171">
        <v>80.73</v>
      </c>
      <c r="P665" s="171">
        <v>1.73</v>
      </c>
      <c r="Q665" s="162"/>
      <c r="R665" s="102"/>
      <c r="S665" s="162" t="s">
        <v>265</v>
      </c>
      <c r="T665" s="162" t="s">
        <v>596</v>
      </c>
      <c r="U665" s="100"/>
      <c r="V665" s="97"/>
      <c r="W665" s="97"/>
    </row>
    <row r="666" spans="1:23" s="61" customFormat="1" x14ac:dyDescent="0.3">
      <c r="A666" s="133"/>
      <c r="B666" s="1"/>
      <c r="C666" s="32"/>
      <c r="D666" s="62" t="s">
        <v>122</v>
      </c>
      <c r="E666" s="32"/>
      <c r="F666" s="32"/>
      <c r="G666" s="32"/>
      <c r="H666" s="32"/>
      <c r="I666" s="32"/>
      <c r="J666" s="27"/>
      <c r="K666" s="25"/>
      <c r="L666" s="30">
        <f>SUM(L667:L674)</f>
        <v>1836144.0840000003</v>
      </c>
      <c r="M666" s="30">
        <f>SUM(M667:M674)</f>
        <v>174769.0307</v>
      </c>
      <c r="N666" s="30">
        <f>SUM(N667:N674)</f>
        <v>2010913.1147</v>
      </c>
      <c r="O666" s="30"/>
      <c r="P666" s="30"/>
      <c r="Q666" s="24"/>
      <c r="R666" s="47"/>
      <c r="S666" s="162"/>
      <c r="T666" s="162"/>
      <c r="U666" s="101"/>
      <c r="V666" s="97"/>
      <c r="W666" s="97"/>
    </row>
    <row r="667" spans="1:23" ht="37.5" x14ac:dyDescent="0.3">
      <c r="C667" s="155">
        <v>1</v>
      </c>
      <c r="D667" s="63" t="s">
        <v>741</v>
      </c>
      <c r="E667" s="155">
        <v>1987</v>
      </c>
      <c r="F667" s="155"/>
      <c r="G667" s="155" t="s">
        <v>63</v>
      </c>
      <c r="H667" s="155">
        <v>2</v>
      </c>
      <c r="I667" s="155">
        <v>661.2</v>
      </c>
      <c r="J667" s="64">
        <v>440.8</v>
      </c>
      <c r="K667" s="161" t="s">
        <v>42</v>
      </c>
      <c r="L667" s="163">
        <f t="shared" ref="L667:L674" si="68">I667*O667</f>
        <v>116159.61600000001</v>
      </c>
      <c r="M667" s="163">
        <f t="shared" ref="M667:M674" si="69">I667*P667</f>
        <v>10189.092000000001</v>
      </c>
      <c r="N667" s="163">
        <f t="shared" ref="N667:N674" si="70">L667+M667</f>
        <v>126348.70800000001</v>
      </c>
      <c r="O667" s="171">
        <v>175.68</v>
      </c>
      <c r="P667" s="171">
        <v>15.41</v>
      </c>
      <c r="Q667" s="162"/>
      <c r="R667" s="102"/>
      <c r="S667" s="162" t="s">
        <v>265</v>
      </c>
      <c r="T667" s="162" t="s">
        <v>596</v>
      </c>
      <c r="U667" s="96" t="s">
        <v>589</v>
      </c>
      <c r="V667" s="99"/>
      <c r="W667" s="99"/>
    </row>
    <row r="668" spans="1:23" ht="37.5" x14ac:dyDescent="0.3">
      <c r="C668" s="155">
        <v>2</v>
      </c>
      <c r="D668" s="63" t="s">
        <v>742</v>
      </c>
      <c r="E668" s="155">
        <v>1987</v>
      </c>
      <c r="F668" s="155"/>
      <c r="G668" s="155" t="s">
        <v>63</v>
      </c>
      <c r="H668" s="155">
        <v>2</v>
      </c>
      <c r="I668" s="155">
        <v>639.6</v>
      </c>
      <c r="J668" s="64">
        <v>426.4</v>
      </c>
      <c r="K668" s="161" t="s">
        <v>42</v>
      </c>
      <c r="L668" s="163">
        <f t="shared" si="68"/>
        <v>112364.92800000001</v>
      </c>
      <c r="M668" s="163">
        <f t="shared" si="69"/>
        <v>9856.2360000000008</v>
      </c>
      <c r="N668" s="163">
        <f t="shared" si="70"/>
        <v>122221.16400000002</v>
      </c>
      <c r="O668" s="171">
        <v>175.68</v>
      </c>
      <c r="P668" s="171">
        <v>15.41</v>
      </c>
      <c r="Q668" s="162"/>
      <c r="R668" s="102"/>
      <c r="S668" s="162" t="s">
        <v>265</v>
      </c>
      <c r="T668" s="162" t="s">
        <v>596</v>
      </c>
      <c r="U668" s="96" t="s">
        <v>589</v>
      </c>
      <c r="V668" s="99"/>
      <c r="W668" s="99"/>
    </row>
    <row r="669" spans="1:23" ht="37.5" x14ac:dyDescent="0.3">
      <c r="C669" s="155">
        <v>3</v>
      </c>
      <c r="D669" s="63" t="s">
        <v>743</v>
      </c>
      <c r="E669" s="155">
        <v>1987</v>
      </c>
      <c r="F669" s="155"/>
      <c r="G669" s="155" t="s">
        <v>63</v>
      </c>
      <c r="H669" s="155">
        <v>2</v>
      </c>
      <c r="I669" s="155">
        <v>648.75</v>
      </c>
      <c r="J669" s="64">
        <v>432.5</v>
      </c>
      <c r="K669" s="161" t="s">
        <v>42</v>
      </c>
      <c r="L669" s="163">
        <f t="shared" si="68"/>
        <v>113972.40000000001</v>
      </c>
      <c r="M669" s="163">
        <f t="shared" si="69"/>
        <v>9997.2374999999993</v>
      </c>
      <c r="N669" s="163">
        <f t="shared" si="70"/>
        <v>123969.63750000001</v>
      </c>
      <c r="O669" s="171">
        <v>175.68</v>
      </c>
      <c r="P669" s="171">
        <v>15.41</v>
      </c>
      <c r="Q669" s="162"/>
      <c r="R669" s="102"/>
      <c r="S669" s="162" t="s">
        <v>265</v>
      </c>
      <c r="T669" s="162" t="s">
        <v>596</v>
      </c>
      <c r="U669" s="96" t="s">
        <v>589</v>
      </c>
      <c r="V669" s="99"/>
      <c r="W669" s="99"/>
    </row>
    <row r="670" spans="1:23" ht="56.25" x14ac:dyDescent="0.3">
      <c r="C670" s="155">
        <v>4</v>
      </c>
      <c r="D670" s="63" t="s">
        <v>744</v>
      </c>
      <c r="E670" s="155">
        <v>1992</v>
      </c>
      <c r="F670" s="155"/>
      <c r="G670" s="155" t="s">
        <v>133</v>
      </c>
      <c r="H670" s="155">
        <v>2</v>
      </c>
      <c r="I670" s="155">
        <v>670</v>
      </c>
      <c r="J670" s="64">
        <v>360.3</v>
      </c>
      <c r="K670" s="161" t="s">
        <v>42</v>
      </c>
      <c r="L670" s="163">
        <f t="shared" si="68"/>
        <v>117705.60000000001</v>
      </c>
      <c r="M670" s="163">
        <f t="shared" si="69"/>
        <v>10324.700000000001</v>
      </c>
      <c r="N670" s="163">
        <f t="shared" si="70"/>
        <v>128030.3</v>
      </c>
      <c r="O670" s="171">
        <v>175.68</v>
      </c>
      <c r="P670" s="171">
        <v>15.41</v>
      </c>
      <c r="Q670" s="162"/>
      <c r="R670" s="102"/>
      <c r="S670" s="162" t="s">
        <v>265</v>
      </c>
      <c r="T670" s="162" t="s">
        <v>596</v>
      </c>
      <c r="U670" s="96" t="s">
        <v>589</v>
      </c>
      <c r="V670" s="99"/>
      <c r="W670" s="99"/>
    </row>
    <row r="671" spans="1:23" ht="56.25" x14ac:dyDescent="0.3">
      <c r="C671" s="155">
        <v>5</v>
      </c>
      <c r="D671" s="63" t="s">
        <v>745</v>
      </c>
      <c r="E671" s="155">
        <v>1994</v>
      </c>
      <c r="F671" s="155"/>
      <c r="G671" s="155" t="s">
        <v>133</v>
      </c>
      <c r="H671" s="155">
        <v>2</v>
      </c>
      <c r="I671" s="155">
        <v>680</v>
      </c>
      <c r="J671" s="64">
        <v>370.2</v>
      </c>
      <c r="K671" s="161" t="s">
        <v>42</v>
      </c>
      <c r="L671" s="163">
        <f t="shared" si="68"/>
        <v>111574.40000000001</v>
      </c>
      <c r="M671" s="163">
        <f t="shared" si="69"/>
        <v>10342.800000000001</v>
      </c>
      <c r="N671" s="163">
        <f t="shared" si="70"/>
        <v>121917.20000000001</v>
      </c>
      <c r="O671" s="171">
        <v>164.08</v>
      </c>
      <c r="P671" s="171">
        <v>15.21</v>
      </c>
      <c r="Q671" s="162"/>
      <c r="R671" s="102"/>
      <c r="S671" s="162" t="s">
        <v>265</v>
      </c>
      <c r="T671" s="162" t="s">
        <v>596</v>
      </c>
      <c r="U671" s="96"/>
      <c r="V671" s="99"/>
      <c r="W671" s="99"/>
    </row>
    <row r="672" spans="1:23" ht="56.25" x14ac:dyDescent="0.3">
      <c r="C672" s="155">
        <v>6</v>
      </c>
      <c r="D672" s="63" t="s">
        <v>746</v>
      </c>
      <c r="E672" s="155">
        <v>1990</v>
      </c>
      <c r="F672" s="155"/>
      <c r="G672" s="155" t="s">
        <v>133</v>
      </c>
      <c r="H672" s="155">
        <v>2</v>
      </c>
      <c r="I672" s="155">
        <v>680</v>
      </c>
      <c r="J672" s="64">
        <v>370.2</v>
      </c>
      <c r="K672" s="161" t="s">
        <v>42</v>
      </c>
      <c r="L672" s="163">
        <f t="shared" si="68"/>
        <v>111574.40000000001</v>
      </c>
      <c r="M672" s="163">
        <f t="shared" si="69"/>
        <v>10342.800000000001</v>
      </c>
      <c r="N672" s="163">
        <f t="shared" si="70"/>
        <v>121917.20000000001</v>
      </c>
      <c r="O672" s="171">
        <v>164.08</v>
      </c>
      <c r="P672" s="171">
        <v>15.21</v>
      </c>
      <c r="Q672" s="162"/>
      <c r="R672" s="102"/>
      <c r="S672" s="162" t="s">
        <v>265</v>
      </c>
      <c r="T672" s="162" t="s">
        <v>596</v>
      </c>
      <c r="U672" s="96"/>
      <c r="V672" s="99"/>
      <c r="W672" s="99"/>
    </row>
    <row r="673" spans="1:23" ht="37.5" x14ac:dyDescent="0.3">
      <c r="C673" s="155">
        <v>7</v>
      </c>
      <c r="D673" s="63" t="s">
        <v>747</v>
      </c>
      <c r="E673" s="155">
        <v>1989</v>
      </c>
      <c r="F673" s="155"/>
      <c r="G673" s="155" t="s">
        <v>83</v>
      </c>
      <c r="H673" s="155">
        <v>5</v>
      </c>
      <c r="I673" s="155">
        <v>3552.52</v>
      </c>
      <c r="J673" s="64">
        <v>2249.8000000000002</v>
      </c>
      <c r="K673" s="161" t="s">
        <v>42</v>
      </c>
      <c r="L673" s="163">
        <f t="shared" si="68"/>
        <v>606699.36560000002</v>
      </c>
      <c r="M673" s="163">
        <f t="shared" si="69"/>
        <v>58616.58</v>
      </c>
      <c r="N673" s="163">
        <f t="shared" si="70"/>
        <v>665315.94559999998</v>
      </c>
      <c r="O673" s="171">
        <v>170.78</v>
      </c>
      <c r="P673" s="171">
        <v>16.5</v>
      </c>
      <c r="Q673" s="162"/>
      <c r="R673" s="102"/>
      <c r="S673" s="162" t="s">
        <v>265</v>
      </c>
      <c r="T673" s="162" t="s">
        <v>596</v>
      </c>
      <c r="U673" s="96"/>
      <c r="V673" s="99"/>
      <c r="W673" s="99"/>
    </row>
    <row r="674" spans="1:23" s="61" customFormat="1" ht="37.5" x14ac:dyDescent="0.3">
      <c r="A674" s="133"/>
      <c r="B674" s="1"/>
      <c r="C674" s="155">
        <v>8</v>
      </c>
      <c r="D674" s="63" t="s">
        <v>748</v>
      </c>
      <c r="E674" s="155">
        <v>1989</v>
      </c>
      <c r="F674" s="155"/>
      <c r="G674" s="155" t="s">
        <v>83</v>
      </c>
      <c r="H674" s="155">
        <v>5</v>
      </c>
      <c r="I674" s="155">
        <v>3552.52</v>
      </c>
      <c r="J674" s="64">
        <v>2249.8000000000002</v>
      </c>
      <c r="K674" s="161" t="s">
        <v>42</v>
      </c>
      <c r="L674" s="163">
        <f t="shared" si="68"/>
        <v>546093.37439999997</v>
      </c>
      <c r="M674" s="163">
        <f t="shared" si="69"/>
        <v>55099.585200000001</v>
      </c>
      <c r="N674" s="163">
        <f t="shared" si="70"/>
        <v>601192.95959999994</v>
      </c>
      <c r="O674" s="171">
        <v>153.72</v>
      </c>
      <c r="P674" s="171">
        <v>15.51</v>
      </c>
      <c r="Q674" s="162"/>
      <c r="R674" s="102"/>
      <c r="S674" s="162" t="s">
        <v>265</v>
      </c>
      <c r="T674" s="162" t="s">
        <v>596</v>
      </c>
      <c r="U674" s="96"/>
      <c r="V674" s="97"/>
      <c r="W674" s="97"/>
    </row>
    <row r="675" spans="1:23" s="61" customFormat="1" x14ac:dyDescent="0.3">
      <c r="A675" s="133"/>
      <c r="B675" s="1"/>
      <c r="C675" s="32"/>
      <c r="D675" s="62" t="s">
        <v>126</v>
      </c>
      <c r="E675" s="32"/>
      <c r="F675" s="32"/>
      <c r="G675" s="32"/>
      <c r="H675" s="32"/>
      <c r="I675" s="32"/>
      <c r="J675" s="27"/>
      <c r="K675" s="25"/>
      <c r="L675" s="30">
        <f>SUM(L676:L683)</f>
        <v>3871492.3612000002</v>
      </c>
      <c r="M675" s="30">
        <f>SUM(M676:M683)</f>
        <v>380611.92679999996</v>
      </c>
      <c r="N675" s="30">
        <f>SUM(N676:N683)</f>
        <v>4252104.2879999997</v>
      </c>
      <c r="O675" s="30"/>
      <c r="P675" s="30"/>
      <c r="Q675" s="24"/>
      <c r="R675" s="47"/>
      <c r="S675" s="162"/>
      <c r="T675" s="162"/>
      <c r="U675" s="101"/>
      <c r="V675" s="97"/>
      <c r="W675" s="97"/>
    </row>
    <row r="676" spans="1:23" ht="37.5" x14ac:dyDescent="0.3">
      <c r="C676" s="155">
        <v>1</v>
      </c>
      <c r="D676" s="63" t="s">
        <v>749</v>
      </c>
      <c r="E676" s="155">
        <v>1988</v>
      </c>
      <c r="F676" s="155"/>
      <c r="G676" s="155" t="s">
        <v>34</v>
      </c>
      <c r="H676" s="155">
        <v>3</v>
      </c>
      <c r="I676" s="155">
        <v>2145</v>
      </c>
      <c r="J676" s="64">
        <v>1202.5</v>
      </c>
      <c r="K676" s="161" t="s">
        <v>42</v>
      </c>
      <c r="L676" s="163">
        <f t="shared" ref="L676:L683" si="71">I676*O676</f>
        <v>386486.10000000003</v>
      </c>
      <c r="M676" s="163">
        <f t="shared" ref="M676:M683" si="72">I676*P676</f>
        <v>32861.4</v>
      </c>
      <c r="N676" s="163">
        <f t="shared" ref="N676:N683" si="73">L676+M676</f>
        <v>419347.50000000006</v>
      </c>
      <c r="O676" s="171">
        <v>180.18</v>
      </c>
      <c r="P676" s="171">
        <v>15.32</v>
      </c>
      <c r="Q676" s="162"/>
      <c r="R676" s="102"/>
      <c r="S676" s="162" t="s">
        <v>265</v>
      </c>
      <c r="T676" s="162" t="s">
        <v>596</v>
      </c>
      <c r="U676" s="96" t="s">
        <v>600</v>
      </c>
      <c r="V676" s="99"/>
      <c r="W676" s="99"/>
    </row>
    <row r="677" spans="1:23" ht="37.5" x14ac:dyDescent="0.3">
      <c r="C677" s="155">
        <v>2</v>
      </c>
      <c r="D677" s="63" t="s">
        <v>750</v>
      </c>
      <c r="E677" s="155">
        <v>1980</v>
      </c>
      <c r="F677" s="155"/>
      <c r="G677" s="155" t="s">
        <v>34</v>
      </c>
      <c r="H677" s="155">
        <v>3</v>
      </c>
      <c r="I677" s="155">
        <v>2165.94</v>
      </c>
      <c r="J677" s="64">
        <v>1223</v>
      </c>
      <c r="K677" s="161" t="s">
        <v>42</v>
      </c>
      <c r="L677" s="163">
        <f t="shared" si="71"/>
        <v>390259.06920000003</v>
      </c>
      <c r="M677" s="163">
        <f t="shared" si="72"/>
        <v>33182.200799999999</v>
      </c>
      <c r="N677" s="163">
        <f t="shared" si="73"/>
        <v>423441.27</v>
      </c>
      <c r="O677" s="171">
        <v>180.18</v>
      </c>
      <c r="P677" s="171">
        <v>15.32</v>
      </c>
      <c r="Q677" s="162"/>
      <c r="R677" s="102"/>
      <c r="S677" s="162" t="s">
        <v>265</v>
      </c>
      <c r="T677" s="162" t="s">
        <v>596</v>
      </c>
      <c r="U677" s="96"/>
      <c r="V677" s="99"/>
      <c r="W677" s="99"/>
    </row>
    <row r="678" spans="1:23" ht="37.5" x14ac:dyDescent="0.3">
      <c r="C678" s="155">
        <v>3</v>
      </c>
      <c r="D678" s="63" t="s">
        <v>751</v>
      </c>
      <c r="E678" s="155">
        <v>1967</v>
      </c>
      <c r="F678" s="155"/>
      <c r="G678" s="155" t="s">
        <v>63</v>
      </c>
      <c r="H678" s="155">
        <v>2</v>
      </c>
      <c r="I678" s="155">
        <v>844</v>
      </c>
      <c r="J678" s="64">
        <v>422.2</v>
      </c>
      <c r="K678" s="161" t="s">
        <v>42</v>
      </c>
      <c r="L678" s="163">
        <f t="shared" si="71"/>
        <v>109720</v>
      </c>
      <c r="M678" s="163">
        <f t="shared" si="72"/>
        <v>13385.84</v>
      </c>
      <c r="N678" s="163">
        <f t="shared" si="73"/>
        <v>123105.84</v>
      </c>
      <c r="O678" s="171">
        <v>130</v>
      </c>
      <c r="P678" s="171">
        <v>15.86</v>
      </c>
      <c r="Q678" s="162"/>
      <c r="R678" s="102"/>
      <c r="S678" s="162" t="s">
        <v>265</v>
      </c>
      <c r="T678" s="162" t="s">
        <v>596</v>
      </c>
      <c r="U678" s="96" t="s">
        <v>600</v>
      </c>
      <c r="V678" s="99"/>
      <c r="W678" s="99"/>
    </row>
    <row r="679" spans="1:23" ht="37.5" x14ac:dyDescent="0.3">
      <c r="C679" s="155">
        <v>4</v>
      </c>
      <c r="D679" s="63" t="s">
        <v>752</v>
      </c>
      <c r="E679" s="155">
        <v>1990</v>
      </c>
      <c r="F679" s="155"/>
      <c r="G679" s="155" t="s">
        <v>83</v>
      </c>
      <c r="H679" s="155">
        <v>5</v>
      </c>
      <c r="I679" s="155">
        <v>3452.3</v>
      </c>
      <c r="J679" s="64">
        <v>2060.1</v>
      </c>
      <c r="K679" s="161" t="s">
        <v>42</v>
      </c>
      <c r="L679" s="163">
        <f t="shared" si="71"/>
        <v>530687.55599999998</v>
      </c>
      <c r="M679" s="163">
        <f t="shared" si="72"/>
        <v>53545.173000000003</v>
      </c>
      <c r="N679" s="163">
        <f t="shared" si="73"/>
        <v>584232.72899999993</v>
      </c>
      <c r="O679" s="171">
        <v>153.72</v>
      </c>
      <c r="P679" s="171">
        <v>15.51</v>
      </c>
      <c r="Q679" s="162"/>
      <c r="R679" s="102"/>
      <c r="S679" s="162" t="s">
        <v>265</v>
      </c>
      <c r="T679" s="162" t="s">
        <v>596</v>
      </c>
      <c r="U679" s="96"/>
      <c r="V679" s="99"/>
      <c r="W679" s="99"/>
    </row>
    <row r="680" spans="1:23" ht="37.5" x14ac:dyDescent="0.3">
      <c r="C680" s="155">
        <v>5</v>
      </c>
      <c r="D680" s="63" t="s">
        <v>753</v>
      </c>
      <c r="E680" s="155">
        <v>1991</v>
      </c>
      <c r="F680" s="155"/>
      <c r="G680" s="155" t="s">
        <v>83</v>
      </c>
      <c r="H680" s="155">
        <v>5</v>
      </c>
      <c r="I680" s="155">
        <v>3467.1</v>
      </c>
      <c r="J680" s="64">
        <v>2056.1</v>
      </c>
      <c r="K680" s="161" t="s">
        <v>42</v>
      </c>
      <c r="L680" s="163">
        <f t="shared" si="71"/>
        <v>532962.61199999996</v>
      </c>
      <c r="M680" s="163">
        <f t="shared" si="72"/>
        <v>53774.720999999998</v>
      </c>
      <c r="N680" s="163">
        <f t="shared" si="73"/>
        <v>586737.33299999998</v>
      </c>
      <c r="O680" s="171">
        <v>153.72</v>
      </c>
      <c r="P680" s="171">
        <v>15.51</v>
      </c>
      <c r="Q680" s="162"/>
      <c r="R680" s="102"/>
      <c r="S680" s="162" t="s">
        <v>265</v>
      </c>
      <c r="T680" s="162" t="s">
        <v>596</v>
      </c>
      <c r="U680" s="96"/>
      <c r="V680" s="99"/>
      <c r="W680" s="99"/>
    </row>
    <row r="681" spans="1:23" ht="37.5" x14ac:dyDescent="0.3">
      <c r="C681" s="155">
        <v>6</v>
      </c>
      <c r="D681" s="63" t="s">
        <v>754</v>
      </c>
      <c r="E681" s="155">
        <v>1991</v>
      </c>
      <c r="F681" s="155"/>
      <c r="G681" s="155" t="s">
        <v>83</v>
      </c>
      <c r="H681" s="155">
        <v>5</v>
      </c>
      <c r="I681" s="155">
        <v>3998.8</v>
      </c>
      <c r="J681" s="64">
        <v>2316</v>
      </c>
      <c r="K681" s="161" t="s">
        <v>42</v>
      </c>
      <c r="L681" s="163">
        <f t="shared" si="71"/>
        <v>614695.53600000008</v>
      </c>
      <c r="M681" s="163">
        <f t="shared" si="72"/>
        <v>62021.387999999999</v>
      </c>
      <c r="N681" s="163">
        <f t="shared" si="73"/>
        <v>676716.92400000012</v>
      </c>
      <c r="O681" s="171">
        <v>153.72</v>
      </c>
      <c r="P681" s="171">
        <v>15.51</v>
      </c>
      <c r="Q681" s="162"/>
      <c r="R681" s="102"/>
      <c r="S681" s="162" t="s">
        <v>265</v>
      </c>
      <c r="T681" s="162" t="s">
        <v>596</v>
      </c>
      <c r="U681" s="96"/>
      <c r="V681" s="99"/>
      <c r="W681" s="99"/>
    </row>
    <row r="682" spans="1:23" ht="37.5" x14ac:dyDescent="0.3">
      <c r="C682" s="155">
        <v>7</v>
      </c>
      <c r="D682" s="63" t="s">
        <v>755</v>
      </c>
      <c r="E682" s="155">
        <v>1992</v>
      </c>
      <c r="F682" s="155"/>
      <c r="G682" s="155" t="s">
        <v>83</v>
      </c>
      <c r="H682" s="155">
        <v>5</v>
      </c>
      <c r="I682" s="155">
        <v>3494.1</v>
      </c>
      <c r="J682" s="64">
        <v>2085.1999999999998</v>
      </c>
      <c r="K682" s="161" t="s">
        <v>42</v>
      </c>
      <c r="L682" s="163">
        <f t="shared" si="71"/>
        <v>537113.05200000003</v>
      </c>
      <c r="M682" s="163">
        <f t="shared" si="72"/>
        <v>54193.490999999995</v>
      </c>
      <c r="N682" s="163">
        <f t="shared" si="73"/>
        <v>591306.54300000006</v>
      </c>
      <c r="O682" s="171">
        <v>153.72</v>
      </c>
      <c r="P682" s="171">
        <v>15.51</v>
      </c>
      <c r="Q682" s="162"/>
      <c r="R682" s="102"/>
      <c r="S682" s="162" t="s">
        <v>265</v>
      </c>
      <c r="T682" s="162" t="s">
        <v>596</v>
      </c>
      <c r="U682" s="96"/>
      <c r="V682" s="99"/>
      <c r="W682" s="99"/>
    </row>
    <row r="683" spans="1:23" s="61" customFormat="1" ht="37.5" x14ac:dyDescent="0.3">
      <c r="A683" s="133"/>
      <c r="B683" s="1"/>
      <c r="C683" s="155">
        <v>8</v>
      </c>
      <c r="D683" s="63" t="s">
        <v>756</v>
      </c>
      <c r="E683" s="155">
        <v>1993</v>
      </c>
      <c r="F683" s="155"/>
      <c r="G683" s="155" t="s">
        <v>83</v>
      </c>
      <c r="H683" s="155">
        <v>5</v>
      </c>
      <c r="I683" s="155">
        <v>5006.3</v>
      </c>
      <c r="J683" s="64">
        <v>2934</v>
      </c>
      <c r="K683" s="161" t="s">
        <v>42</v>
      </c>
      <c r="L683" s="163">
        <f t="shared" si="71"/>
        <v>769568.43599999999</v>
      </c>
      <c r="M683" s="163">
        <f t="shared" si="72"/>
        <v>77647.713000000003</v>
      </c>
      <c r="N683" s="163">
        <f t="shared" si="73"/>
        <v>847216.14899999998</v>
      </c>
      <c r="O683" s="171">
        <v>153.72</v>
      </c>
      <c r="P683" s="171">
        <v>15.51</v>
      </c>
      <c r="Q683" s="162"/>
      <c r="R683" s="102"/>
      <c r="S683" s="162" t="s">
        <v>265</v>
      </c>
      <c r="T683" s="162" t="s">
        <v>596</v>
      </c>
      <c r="U683" s="100"/>
      <c r="V683" s="97"/>
      <c r="W683" s="97"/>
    </row>
    <row r="684" spans="1:23" s="61" customFormat="1" x14ac:dyDescent="0.3">
      <c r="A684" s="133"/>
      <c r="B684" s="1"/>
      <c r="C684" s="32"/>
      <c r="D684" s="62" t="s">
        <v>757</v>
      </c>
      <c r="E684" s="32"/>
      <c r="F684" s="32"/>
      <c r="G684" s="32"/>
      <c r="H684" s="32"/>
      <c r="I684" s="32"/>
      <c r="J684" s="27"/>
      <c r="K684" s="25"/>
      <c r="L684" s="30">
        <f>L685</f>
        <v>93600</v>
      </c>
      <c r="M684" s="30">
        <f>M685</f>
        <v>11419.199999999999</v>
      </c>
      <c r="N684" s="30">
        <f>N685</f>
        <v>105019.2</v>
      </c>
      <c r="O684" s="30"/>
      <c r="P684" s="30"/>
      <c r="Q684" s="24"/>
      <c r="R684" s="47"/>
      <c r="S684" s="162"/>
      <c r="T684" s="162"/>
      <c r="U684" s="101"/>
      <c r="V684" s="97"/>
      <c r="W684" s="97"/>
    </row>
    <row r="685" spans="1:23" s="61" customFormat="1" ht="37.5" x14ac:dyDescent="0.3">
      <c r="A685" s="133"/>
      <c r="B685" s="1"/>
      <c r="C685" s="155">
        <v>1</v>
      </c>
      <c r="D685" s="63" t="s">
        <v>758</v>
      </c>
      <c r="E685" s="155">
        <v>1975</v>
      </c>
      <c r="F685" s="155"/>
      <c r="G685" s="155" t="s">
        <v>63</v>
      </c>
      <c r="H685" s="155">
        <v>2</v>
      </c>
      <c r="I685" s="155">
        <v>720</v>
      </c>
      <c r="J685" s="64">
        <v>385.4</v>
      </c>
      <c r="K685" s="161" t="s">
        <v>42</v>
      </c>
      <c r="L685" s="163">
        <f>I685*O685</f>
        <v>93600</v>
      </c>
      <c r="M685" s="163">
        <f>I685*P685</f>
        <v>11419.199999999999</v>
      </c>
      <c r="N685" s="163">
        <f>L685+M685</f>
        <v>105019.2</v>
      </c>
      <c r="O685" s="171">
        <v>130</v>
      </c>
      <c r="P685" s="171">
        <v>15.86</v>
      </c>
      <c r="Q685" s="162"/>
      <c r="R685" s="102"/>
      <c r="S685" s="162" t="s">
        <v>265</v>
      </c>
      <c r="T685" s="162" t="s">
        <v>596</v>
      </c>
      <c r="U685" s="100" t="s">
        <v>589</v>
      </c>
      <c r="V685" s="97"/>
      <c r="W685" s="97"/>
    </row>
    <row r="686" spans="1:23" s="61" customFormat="1" x14ac:dyDescent="0.3">
      <c r="A686" s="133"/>
      <c r="B686" s="1"/>
      <c r="C686" s="32"/>
      <c r="D686" s="62" t="s">
        <v>129</v>
      </c>
      <c r="E686" s="32"/>
      <c r="F686" s="32"/>
      <c r="G686" s="32"/>
      <c r="H686" s="32"/>
      <c r="I686" s="32"/>
      <c r="J686" s="27"/>
      <c r="K686" s="25"/>
      <c r="L686" s="30">
        <f>SUM(L687:L716)</f>
        <v>12263956.056299999</v>
      </c>
      <c r="M686" s="30">
        <f t="shared" ref="M686:N686" si="74">SUM(M687:M716)</f>
        <v>740917.5355</v>
      </c>
      <c r="N686" s="30">
        <f t="shared" si="74"/>
        <v>13004873.591799999</v>
      </c>
      <c r="O686" s="30"/>
      <c r="P686" s="30"/>
      <c r="Q686" s="24"/>
      <c r="R686" s="47"/>
      <c r="S686" s="162"/>
      <c r="T686" s="162"/>
      <c r="U686" s="101"/>
      <c r="V686" s="97"/>
      <c r="W686" s="97"/>
    </row>
    <row r="687" spans="1:23" ht="37.5" x14ac:dyDescent="0.3">
      <c r="C687" s="155">
        <v>1</v>
      </c>
      <c r="D687" s="63" t="s">
        <v>759</v>
      </c>
      <c r="E687" s="155">
        <v>1959</v>
      </c>
      <c r="F687" s="155"/>
      <c r="G687" s="155" t="s">
        <v>374</v>
      </c>
      <c r="H687" s="155">
        <v>2</v>
      </c>
      <c r="I687" s="155">
        <v>727</v>
      </c>
      <c r="J687" s="64">
        <v>394.91</v>
      </c>
      <c r="K687" s="161" t="s">
        <v>42</v>
      </c>
      <c r="L687" s="163">
        <f>I687*O687</f>
        <v>124317</v>
      </c>
      <c r="M687" s="163">
        <f>I687*P687</f>
        <v>11501.14</v>
      </c>
      <c r="N687" s="163">
        <f t="shared" ref="N687:N712" si="75">L687+M687</f>
        <v>135818.14000000001</v>
      </c>
      <c r="O687" s="171">
        <v>171</v>
      </c>
      <c r="P687" s="171">
        <v>15.82</v>
      </c>
      <c r="Q687" s="162"/>
      <c r="R687" s="102"/>
      <c r="S687" s="162" t="s">
        <v>265</v>
      </c>
      <c r="T687" s="162" t="s">
        <v>596</v>
      </c>
      <c r="U687" s="96" t="s">
        <v>600</v>
      </c>
      <c r="V687" s="99"/>
      <c r="W687" s="99"/>
    </row>
    <row r="688" spans="1:23" ht="37.5" x14ac:dyDescent="0.3">
      <c r="C688" s="155"/>
      <c r="D688" s="63"/>
      <c r="E688" s="155"/>
      <c r="F688" s="155"/>
      <c r="G688" s="155"/>
      <c r="H688" s="155"/>
      <c r="I688" s="155"/>
      <c r="J688" s="64"/>
      <c r="K688" s="161" t="s">
        <v>45</v>
      </c>
      <c r="L688" s="163">
        <f>I687*O688</f>
        <v>337444.32</v>
      </c>
      <c r="M688" s="163">
        <f>I687*P688</f>
        <v>13565.82</v>
      </c>
      <c r="N688" s="163">
        <f t="shared" si="75"/>
        <v>351010.14</v>
      </c>
      <c r="O688" s="171">
        <v>464.16</v>
      </c>
      <c r="P688" s="171">
        <v>18.66</v>
      </c>
      <c r="Q688" s="162"/>
      <c r="R688" s="102"/>
      <c r="S688" s="162" t="s">
        <v>265</v>
      </c>
      <c r="T688" s="162" t="s">
        <v>596</v>
      </c>
      <c r="U688" s="96"/>
      <c r="V688" s="99"/>
      <c r="W688" s="99"/>
    </row>
    <row r="689" spans="3:23" ht="56.25" x14ac:dyDescent="0.3">
      <c r="C689" s="155"/>
      <c r="D689" s="63"/>
      <c r="E689" s="155"/>
      <c r="F689" s="155"/>
      <c r="G689" s="155"/>
      <c r="H689" s="155"/>
      <c r="I689" s="155"/>
      <c r="J689" s="64"/>
      <c r="K689" s="161" t="s">
        <v>35</v>
      </c>
      <c r="L689" s="163">
        <f>I687*O689</f>
        <v>42514.96</v>
      </c>
      <c r="M689" s="163">
        <f>I687*P689</f>
        <v>10425.18</v>
      </c>
      <c r="N689" s="163">
        <f t="shared" si="75"/>
        <v>52940.14</v>
      </c>
      <c r="O689" s="171">
        <v>58.48</v>
      </c>
      <c r="P689" s="171">
        <v>14.34</v>
      </c>
      <c r="Q689" s="162"/>
      <c r="R689" s="102"/>
      <c r="S689" s="162" t="s">
        <v>265</v>
      </c>
      <c r="T689" s="162" t="s">
        <v>596</v>
      </c>
      <c r="U689" s="96"/>
      <c r="V689" s="99"/>
      <c r="W689" s="99"/>
    </row>
    <row r="690" spans="3:23" ht="37.5" x14ac:dyDescent="0.3">
      <c r="C690" s="155"/>
      <c r="D690" s="63"/>
      <c r="E690" s="155"/>
      <c r="F690" s="155"/>
      <c r="G690" s="155"/>
      <c r="H690" s="155"/>
      <c r="I690" s="155"/>
      <c r="J690" s="64"/>
      <c r="K690" s="161" t="s">
        <v>53</v>
      </c>
      <c r="L690" s="163">
        <f>I687*O690</f>
        <v>26440.989999999998</v>
      </c>
      <c r="M690" s="163">
        <f>I687*P690</f>
        <v>10076.219999999999</v>
      </c>
      <c r="N690" s="163">
        <f t="shared" si="75"/>
        <v>36517.21</v>
      </c>
      <c r="O690" s="171">
        <v>36.369999999999997</v>
      </c>
      <c r="P690" s="171">
        <v>13.86</v>
      </c>
      <c r="Q690" s="162"/>
      <c r="R690" s="102"/>
      <c r="S690" s="162" t="s">
        <v>265</v>
      </c>
      <c r="T690" s="162" t="s">
        <v>596</v>
      </c>
      <c r="U690" s="96"/>
      <c r="V690" s="99"/>
      <c r="W690" s="99"/>
    </row>
    <row r="691" spans="3:23" ht="37.5" x14ac:dyDescent="0.3">
      <c r="C691" s="155">
        <v>2</v>
      </c>
      <c r="D691" s="63" t="s">
        <v>760</v>
      </c>
      <c r="E691" s="155">
        <v>1961</v>
      </c>
      <c r="F691" s="155"/>
      <c r="G691" s="155" t="s">
        <v>374</v>
      </c>
      <c r="H691" s="155">
        <v>2</v>
      </c>
      <c r="I691" s="155">
        <v>732</v>
      </c>
      <c r="J691" s="64">
        <v>399.71</v>
      </c>
      <c r="K691" s="161" t="s">
        <v>229</v>
      </c>
      <c r="L691" s="163">
        <f>I691*O691</f>
        <v>831186</v>
      </c>
      <c r="M691" s="163">
        <f>I691*P691</f>
        <v>29836.32</v>
      </c>
      <c r="N691" s="163">
        <f t="shared" si="75"/>
        <v>861022.32</v>
      </c>
      <c r="O691" s="171">
        <v>1135.5</v>
      </c>
      <c r="P691" s="171">
        <v>40.76</v>
      </c>
      <c r="Q691" s="162"/>
      <c r="R691" s="102"/>
      <c r="S691" s="162" t="s">
        <v>265</v>
      </c>
      <c r="T691" s="162" t="s">
        <v>596</v>
      </c>
      <c r="U691" s="96" t="s">
        <v>600</v>
      </c>
      <c r="V691" s="99"/>
      <c r="W691" s="99"/>
    </row>
    <row r="692" spans="3:23" ht="37.5" x14ac:dyDescent="0.3">
      <c r="C692" s="155">
        <v>3</v>
      </c>
      <c r="D692" s="63" t="s">
        <v>761</v>
      </c>
      <c r="E692" s="155">
        <v>1984</v>
      </c>
      <c r="F692" s="155"/>
      <c r="G692" s="155" t="s">
        <v>34</v>
      </c>
      <c r="H692" s="155">
        <v>3</v>
      </c>
      <c r="I692" s="155">
        <v>2978.4</v>
      </c>
      <c r="J692" s="64">
        <v>1316.8</v>
      </c>
      <c r="K692" s="161" t="s">
        <v>42</v>
      </c>
      <c r="L692" s="163">
        <f>I692*O692</f>
        <v>463141.2</v>
      </c>
      <c r="M692" s="163">
        <f>I692*P692</f>
        <v>44586.648000000001</v>
      </c>
      <c r="N692" s="163">
        <f t="shared" si="75"/>
        <v>507727.848</v>
      </c>
      <c r="O692" s="171">
        <v>155.5</v>
      </c>
      <c r="P692" s="171">
        <v>14.97</v>
      </c>
      <c r="Q692" s="162"/>
      <c r="R692" s="102"/>
      <c r="S692" s="162" t="s">
        <v>265</v>
      </c>
      <c r="T692" s="162" t="s">
        <v>596</v>
      </c>
      <c r="U692" s="96" t="s">
        <v>600</v>
      </c>
      <c r="V692" s="99"/>
      <c r="W692" s="99"/>
    </row>
    <row r="693" spans="3:23" ht="37.5" x14ac:dyDescent="0.3">
      <c r="C693" s="155">
        <v>4</v>
      </c>
      <c r="D693" s="63" t="s">
        <v>762</v>
      </c>
      <c r="E693" s="155">
        <v>1975</v>
      </c>
      <c r="F693" s="155"/>
      <c r="G693" s="155" t="s">
        <v>63</v>
      </c>
      <c r="H693" s="155">
        <v>2</v>
      </c>
      <c r="I693" s="155">
        <v>923.16</v>
      </c>
      <c r="J693" s="64">
        <v>537.20000000000005</v>
      </c>
      <c r="K693" s="161" t="s">
        <v>42</v>
      </c>
      <c r="L693" s="163">
        <f>I693*O693</f>
        <v>154629.29999999999</v>
      </c>
      <c r="M693" s="163">
        <f>I693*P693</f>
        <v>14087.4216</v>
      </c>
      <c r="N693" s="163">
        <f t="shared" si="75"/>
        <v>168716.72159999999</v>
      </c>
      <c r="O693" s="171">
        <v>167.5</v>
      </c>
      <c r="P693" s="171">
        <v>15.26</v>
      </c>
      <c r="Q693" s="162"/>
      <c r="R693" s="102"/>
      <c r="S693" s="162" t="s">
        <v>265</v>
      </c>
      <c r="T693" s="162" t="s">
        <v>596</v>
      </c>
      <c r="U693" s="96" t="s">
        <v>600</v>
      </c>
      <c r="V693" s="99"/>
      <c r="W693" s="99"/>
    </row>
    <row r="694" spans="3:23" ht="37.5" x14ac:dyDescent="0.3">
      <c r="C694" s="155">
        <v>5</v>
      </c>
      <c r="D694" s="63" t="s">
        <v>763</v>
      </c>
      <c r="E694" s="155">
        <v>1975</v>
      </c>
      <c r="F694" s="155"/>
      <c r="G694" s="155" t="s">
        <v>63</v>
      </c>
      <c r="H694" s="155">
        <v>2</v>
      </c>
      <c r="I694" s="155">
        <v>923.16</v>
      </c>
      <c r="J694" s="64">
        <v>497.1</v>
      </c>
      <c r="K694" s="161" t="s">
        <v>42</v>
      </c>
      <c r="L694" s="163">
        <f>I694*O694</f>
        <v>154629.29999999999</v>
      </c>
      <c r="M694" s="163">
        <f>I694*P694</f>
        <v>14087.4216</v>
      </c>
      <c r="N694" s="163">
        <f t="shared" si="75"/>
        <v>168716.72159999999</v>
      </c>
      <c r="O694" s="171">
        <v>167.5</v>
      </c>
      <c r="P694" s="171">
        <v>15.26</v>
      </c>
      <c r="Q694" s="162"/>
      <c r="R694" s="102"/>
      <c r="S694" s="162" t="s">
        <v>265</v>
      </c>
      <c r="T694" s="162" t="s">
        <v>596</v>
      </c>
      <c r="U694" s="96" t="s">
        <v>600</v>
      </c>
      <c r="V694" s="99"/>
      <c r="W694" s="99"/>
    </row>
    <row r="695" spans="3:23" ht="37.5" x14ac:dyDescent="0.3">
      <c r="C695" s="155">
        <v>6</v>
      </c>
      <c r="D695" s="63" t="s">
        <v>764</v>
      </c>
      <c r="E695" s="155">
        <v>1972</v>
      </c>
      <c r="F695" s="155"/>
      <c r="G695" s="155" t="s">
        <v>63</v>
      </c>
      <c r="H695" s="155">
        <v>2</v>
      </c>
      <c r="I695" s="155">
        <v>923.14</v>
      </c>
      <c r="J695" s="64">
        <v>507.1</v>
      </c>
      <c r="K695" s="161" t="s">
        <v>42</v>
      </c>
      <c r="L695" s="163">
        <f>I695*O695</f>
        <v>154625.95000000001</v>
      </c>
      <c r="M695" s="163">
        <f>I695*P695</f>
        <v>14087.116399999999</v>
      </c>
      <c r="N695" s="163">
        <f t="shared" si="75"/>
        <v>168713.06640000001</v>
      </c>
      <c r="O695" s="171">
        <v>167.5</v>
      </c>
      <c r="P695" s="171">
        <v>15.26</v>
      </c>
      <c r="Q695" s="162"/>
      <c r="R695" s="102"/>
      <c r="S695" s="162" t="s">
        <v>265</v>
      </c>
      <c r="T695" s="162" t="s">
        <v>596</v>
      </c>
      <c r="U695" s="96" t="s">
        <v>600</v>
      </c>
      <c r="V695" s="99"/>
      <c r="W695" s="99"/>
    </row>
    <row r="696" spans="3:23" x14ac:dyDescent="0.3">
      <c r="C696" s="155"/>
      <c r="D696" s="63"/>
      <c r="E696" s="155"/>
      <c r="F696" s="155"/>
      <c r="G696" s="155"/>
      <c r="H696" s="155"/>
      <c r="I696" s="155"/>
      <c r="J696" s="64"/>
      <c r="K696" s="161" t="s">
        <v>229</v>
      </c>
      <c r="L696" s="163">
        <f>I695*O696</f>
        <v>1018721.9155999999</v>
      </c>
      <c r="M696" s="163">
        <f>I695*P696</f>
        <v>32789.932800000002</v>
      </c>
      <c r="N696" s="163">
        <f t="shared" si="75"/>
        <v>1051511.8484</v>
      </c>
      <c r="O696" s="171">
        <v>1103.54</v>
      </c>
      <c r="P696" s="171">
        <v>35.520000000000003</v>
      </c>
      <c r="Q696" s="162"/>
      <c r="R696" s="102"/>
      <c r="S696" s="162" t="s">
        <v>265</v>
      </c>
      <c r="T696" s="162" t="s">
        <v>596</v>
      </c>
      <c r="U696" s="96"/>
      <c r="V696" s="99"/>
      <c r="W696" s="99"/>
    </row>
    <row r="697" spans="3:23" ht="37.5" x14ac:dyDescent="0.3">
      <c r="C697" s="155">
        <v>7</v>
      </c>
      <c r="D697" s="63" t="s">
        <v>765</v>
      </c>
      <c r="E697" s="155">
        <v>1973</v>
      </c>
      <c r="F697" s="155"/>
      <c r="G697" s="155" t="s">
        <v>63</v>
      </c>
      <c r="H697" s="155">
        <v>2</v>
      </c>
      <c r="I697" s="155">
        <v>923.16</v>
      </c>
      <c r="J697" s="64">
        <v>493.3</v>
      </c>
      <c r="K697" s="161" t="s">
        <v>42</v>
      </c>
      <c r="L697" s="163">
        <f>I697*O697</f>
        <v>154629.29999999999</v>
      </c>
      <c r="M697" s="163">
        <f>I697*P697</f>
        <v>14087.4216</v>
      </c>
      <c r="N697" s="163">
        <f t="shared" si="75"/>
        <v>168716.72159999999</v>
      </c>
      <c r="O697" s="171">
        <v>167.5</v>
      </c>
      <c r="P697" s="171">
        <v>15.26</v>
      </c>
      <c r="Q697" s="162"/>
      <c r="R697" s="102"/>
      <c r="S697" s="162" t="s">
        <v>265</v>
      </c>
      <c r="T697" s="162" t="s">
        <v>596</v>
      </c>
      <c r="U697" s="96" t="s">
        <v>600</v>
      </c>
      <c r="V697" s="99"/>
      <c r="W697" s="99"/>
    </row>
    <row r="698" spans="3:23" x14ac:dyDescent="0.3">
      <c r="C698" s="155"/>
      <c r="D698" s="63"/>
      <c r="E698" s="155"/>
      <c r="F698" s="155"/>
      <c r="G698" s="155"/>
      <c r="H698" s="155"/>
      <c r="I698" s="155"/>
      <c r="J698" s="64"/>
      <c r="K698" s="161" t="s">
        <v>229</v>
      </c>
      <c r="L698" s="163">
        <f>I697*O698</f>
        <v>1018743.9863999999</v>
      </c>
      <c r="M698" s="163">
        <f>I697*P698</f>
        <v>32790.643199999999</v>
      </c>
      <c r="N698" s="163">
        <f t="shared" si="75"/>
        <v>1051534.6295999999</v>
      </c>
      <c r="O698" s="171">
        <v>1103.54</v>
      </c>
      <c r="P698" s="171">
        <v>35.520000000000003</v>
      </c>
      <c r="Q698" s="162"/>
      <c r="R698" s="102"/>
      <c r="S698" s="162" t="s">
        <v>265</v>
      </c>
      <c r="T698" s="162" t="s">
        <v>596</v>
      </c>
      <c r="U698" s="96"/>
      <c r="V698" s="99"/>
      <c r="W698" s="99"/>
    </row>
    <row r="699" spans="3:23" ht="37.5" x14ac:dyDescent="0.3">
      <c r="C699" s="155">
        <v>8</v>
      </c>
      <c r="D699" s="63" t="s">
        <v>766</v>
      </c>
      <c r="E699" s="155">
        <v>1958</v>
      </c>
      <c r="F699" s="155"/>
      <c r="G699" s="155" t="s">
        <v>63</v>
      </c>
      <c r="H699" s="155">
        <v>2</v>
      </c>
      <c r="I699" s="155">
        <v>724.59</v>
      </c>
      <c r="J699" s="64">
        <v>370.01</v>
      </c>
      <c r="K699" s="161" t="s">
        <v>42</v>
      </c>
      <c r="L699" s="163">
        <f>I699*O699</f>
        <v>121339.8414</v>
      </c>
      <c r="M699" s="163">
        <f>I699*P699</f>
        <v>11057.243400000001</v>
      </c>
      <c r="N699" s="163">
        <f t="shared" si="75"/>
        <v>132397.08480000001</v>
      </c>
      <c r="O699" s="171">
        <v>167.46</v>
      </c>
      <c r="P699" s="171">
        <v>15.26</v>
      </c>
      <c r="Q699" s="162"/>
      <c r="R699" s="102"/>
      <c r="S699" s="162" t="s">
        <v>265</v>
      </c>
      <c r="T699" s="162" t="s">
        <v>596</v>
      </c>
      <c r="U699" s="96" t="s">
        <v>600</v>
      </c>
      <c r="V699" s="99"/>
      <c r="W699" s="99"/>
    </row>
    <row r="700" spans="3:23" ht="37.5" x14ac:dyDescent="0.3">
      <c r="C700" s="155"/>
      <c r="D700" s="63"/>
      <c r="E700" s="155"/>
      <c r="F700" s="155"/>
      <c r="G700" s="155"/>
      <c r="H700" s="155"/>
      <c r="I700" s="155"/>
      <c r="J700" s="64"/>
      <c r="K700" s="161" t="s">
        <v>45</v>
      </c>
      <c r="L700" s="163">
        <f>I699*O700</f>
        <v>336325.69440000004</v>
      </c>
      <c r="M700" s="163">
        <f>I699*P700</f>
        <v>13520.849400000001</v>
      </c>
      <c r="N700" s="163">
        <f t="shared" si="75"/>
        <v>349846.54380000004</v>
      </c>
      <c r="O700" s="171">
        <v>464.16</v>
      </c>
      <c r="P700" s="171">
        <v>18.66</v>
      </c>
      <c r="Q700" s="162"/>
      <c r="R700" s="102"/>
      <c r="S700" s="162" t="s">
        <v>265</v>
      </c>
      <c r="T700" s="162" t="s">
        <v>596</v>
      </c>
      <c r="U700" s="96"/>
      <c r="V700" s="99"/>
      <c r="W700" s="99"/>
    </row>
    <row r="701" spans="3:23" x14ac:dyDescent="0.3">
      <c r="C701" s="155"/>
      <c r="D701" s="63"/>
      <c r="E701" s="155"/>
      <c r="F701" s="155"/>
      <c r="G701" s="155"/>
      <c r="H701" s="155"/>
      <c r="I701" s="155"/>
      <c r="J701" s="64"/>
      <c r="K701" s="161" t="s">
        <v>229</v>
      </c>
      <c r="L701" s="163">
        <f>I699*O701</f>
        <v>1086885</v>
      </c>
      <c r="M701" s="163">
        <f>I699*P701</f>
        <v>25737.436800000003</v>
      </c>
      <c r="N701" s="163">
        <f t="shared" si="75"/>
        <v>1112622.4368</v>
      </c>
      <c r="O701" s="171">
        <v>1500</v>
      </c>
      <c r="P701" s="171">
        <v>35.520000000000003</v>
      </c>
      <c r="Q701" s="162"/>
      <c r="R701" s="102"/>
      <c r="S701" s="162" t="s">
        <v>265</v>
      </c>
      <c r="T701" s="162" t="s">
        <v>596</v>
      </c>
      <c r="U701" s="96"/>
      <c r="V701" s="99"/>
      <c r="W701" s="99"/>
    </row>
    <row r="702" spans="3:23" ht="37.5" x14ac:dyDescent="0.3">
      <c r="C702" s="155">
        <v>9</v>
      </c>
      <c r="D702" s="63" t="s">
        <v>767</v>
      </c>
      <c r="E702" s="155">
        <v>1982</v>
      </c>
      <c r="F702" s="155"/>
      <c r="G702" s="155" t="s">
        <v>63</v>
      </c>
      <c r="H702" s="155">
        <v>2</v>
      </c>
      <c r="I702" s="155">
        <v>976.6</v>
      </c>
      <c r="J702" s="64">
        <v>624.6</v>
      </c>
      <c r="K702" s="161" t="s">
        <v>42</v>
      </c>
      <c r="L702" s="163">
        <f>I702*O702</f>
        <v>152564.45199999999</v>
      </c>
      <c r="M702" s="163">
        <f>I702*P702</f>
        <v>14902.915999999999</v>
      </c>
      <c r="N702" s="163">
        <f t="shared" si="75"/>
        <v>167467.36799999999</v>
      </c>
      <c r="O702" s="171">
        <v>156.22</v>
      </c>
      <c r="P702" s="171">
        <v>15.26</v>
      </c>
      <c r="Q702" s="162"/>
      <c r="R702" s="102"/>
      <c r="S702" s="162" t="s">
        <v>265</v>
      </c>
      <c r="T702" s="162" t="s">
        <v>596</v>
      </c>
      <c r="U702" s="96" t="s">
        <v>600</v>
      </c>
      <c r="V702" s="99"/>
      <c r="W702" s="99"/>
    </row>
    <row r="703" spans="3:23" ht="37.5" x14ac:dyDescent="0.3">
      <c r="C703" s="155">
        <v>10</v>
      </c>
      <c r="D703" s="63" t="s">
        <v>768</v>
      </c>
      <c r="E703" s="155">
        <v>1973</v>
      </c>
      <c r="F703" s="155"/>
      <c r="G703" s="155" t="s">
        <v>34</v>
      </c>
      <c r="H703" s="155">
        <v>2</v>
      </c>
      <c r="I703" s="155">
        <v>1394</v>
      </c>
      <c r="J703" s="64">
        <v>654.1</v>
      </c>
      <c r="K703" s="161" t="s">
        <v>42</v>
      </c>
      <c r="L703" s="163">
        <f>I703*O703</f>
        <v>169719.5</v>
      </c>
      <c r="M703" s="163">
        <f>I703*P703</f>
        <v>21174.86</v>
      </c>
      <c r="N703" s="163">
        <f t="shared" si="75"/>
        <v>190894.36</v>
      </c>
      <c r="O703" s="171">
        <v>121.75</v>
      </c>
      <c r="P703" s="171">
        <v>15.19</v>
      </c>
      <c r="Q703" s="162"/>
      <c r="R703" s="102"/>
      <c r="S703" s="162" t="s">
        <v>265</v>
      </c>
      <c r="T703" s="162" t="s">
        <v>596</v>
      </c>
      <c r="U703" s="96" t="s">
        <v>600</v>
      </c>
      <c r="V703" s="99"/>
      <c r="W703" s="99"/>
    </row>
    <row r="704" spans="3:23" x14ac:dyDescent="0.3">
      <c r="C704" s="155"/>
      <c r="D704" s="63"/>
      <c r="E704" s="155"/>
      <c r="F704" s="155"/>
      <c r="G704" s="155"/>
      <c r="H704" s="155"/>
      <c r="I704" s="155"/>
      <c r="J704" s="64"/>
      <c r="K704" s="161" t="s">
        <v>229</v>
      </c>
      <c r="L704" s="163">
        <f>I703*O704</f>
        <v>1234888.8400000001</v>
      </c>
      <c r="M704" s="163">
        <f>I703*P704</f>
        <v>26430.240000000002</v>
      </c>
      <c r="N704" s="163">
        <f t="shared" si="75"/>
        <v>1261319.08</v>
      </c>
      <c r="O704" s="171">
        <v>885.86</v>
      </c>
      <c r="P704" s="171">
        <v>18.96</v>
      </c>
      <c r="Q704" s="162"/>
      <c r="R704" s="102"/>
      <c r="S704" s="162" t="s">
        <v>265</v>
      </c>
      <c r="T704" s="162" t="s">
        <v>596</v>
      </c>
      <c r="U704" s="96"/>
      <c r="V704" s="99"/>
      <c r="W704" s="99"/>
    </row>
    <row r="705" spans="1:23" ht="37.5" x14ac:dyDescent="0.3">
      <c r="C705" s="155">
        <v>11</v>
      </c>
      <c r="D705" s="63" t="s">
        <v>769</v>
      </c>
      <c r="E705" s="155">
        <v>1961</v>
      </c>
      <c r="F705" s="155"/>
      <c r="G705" s="155" t="s">
        <v>34</v>
      </c>
      <c r="H705" s="155">
        <v>2</v>
      </c>
      <c r="I705" s="155">
        <v>564</v>
      </c>
      <c r="J705" s="64">
        <v>376</v>
      </c>
      <c r="K705" s="161" t="s">
        <v>42</v>
      </c>
      <c r="L705" s="163">
        <f>I705*O705</f>
        <v>68667</v>
      </c>
      <c r="M705" s="163">
        <f>I705*P705</f>
        <v>8567.16</v>
      </c>
      <c r="N705" s="163">
        <f t="shared" si="75"/>
        <v>77234.16</v>
      </c>
      <c r="O705" s="171">
        <v>121.75</v>
      </c>
      <c r="P705" s="171">
        <v>15.19</v>
      </c>
      <c r="Q705" s="162"/>
      <c r="R705" s="102"/>
      <c r="S705" s="162" t="s">
        <v>265</v>
      </c>
      <c r="T705" s="162" t="s">
        <v>596</v>
      </c>
      <c r="U705" s="96" t="s">
        <v>600</v>
      </c>
      <c r="V705" s="99"/>
      <c r="W705" s="99"/>
    </row>
    <row r="706" spans="1:23" x14ac:dyDescent="0.3">
      <c r="C706" s="155"/>
      <c r="D706" s="63"/>
      <c r="E706" s="155"/>
      <c r="F706" s="155"/>
      <c r="G706" s="155"/>
      <c r="H706" s="155"/>
      <c r="I706" s="155"/>
      <c r="J706" s="64"/>
      <c r="K706" s="161" t="s">
        <v>229</v>
      </c>
      <c r="L706" s="163">
        <f>I705*O706</f>
        <v>499625.04</v>
      </c>
      <c r="M706" s="163">
        <f>I705*P706</f>
        <v>10693.44</v>
      </c>
      <c r="N706" s="163">
        <f t="shared" si="75"/>
        <v>510318.48</v>
      </c>
      <c r="O706" s="171">
        <v>885.86</v>
      </c>
      <c r="P706" s="171">
        <v>18.96</v>
      </c>
      <c r="Q706" s="162"/>
      <c r="R706" s="102"/>
      <c r="S706" s="162" t="s">
        <v>265</v>
      </c>
      <c r="T706" s="162" t="s">
        <v>596</v>
      </c>
      <c r="U706" s="96"/>
      <c r="V706" s="99"/>
      <c r="W706" s="99"/>
    </row>
    <row r="707" spans="1:23" ht="37.5" x14ac:dyDescent="0.3">
      <c r="C707" s="155">
        <v>12</v>
      </c>
      <c r="D707" s="63" t="s">
        <v>770</v>
      </c>
      <c r="E707" s="155">
        <v>1961</v>
      </c>
      <c r="F707" s="155"/>
      <c r="G707" s="155" t="s">
        <v>34</v>
      </c>
      <c r="H707" s="155">
        <v>2</v>
      </c>
      <c r="I707" s="155">
        <v>544.65</v>
      </c>
      <c r="J707" s="64">
        <v>363.1</v>
      </c>
      <c r="K707" s="161" t="s">
        <v>42</v>
      </c>
      <c r="L707" s="163">
        <f>I707*O707</f>
        <v>66311.137499999997</v>
      </c>
      <c r="M707" s="163">
        <f>I707*P707</f>
        <v>8273.2335000000003</v>
      </c>
      <c r="N707" s="163">
        <f t="shared" si="75"/>
        <v>74584.370999999999</v>
      </c>
      <c r="O707" s="171">
        <v>121.75</v>
      </c>
      <c r="P707" s="171">
        <v>15.19</v>
      </c>
      <c r="Q707" s="162"/>
      <c r="R707" s="102"/>
      <c r="S707" s="162" t="s">
        <v>265</v>
      </c>
      <c r="T707" s="162" t="s">
        <v>596</v>
      </c>
      <c r="U707" s="96" t="s">
        <v>600</v>
      </c>
      <c r="V707" s="99"/>
      <c r="W707" s="99"/>
    </row>
    <row r="708" spans="1:23" x14ac:dyDescent="0.3">
      <c r="C708" s="155"/>
      <c r="D708" s="63"/>
      <c r="E708" s="155"/>
      <c r="F708" s="155"/>
      <c r="G708" s="155"/>
      <c r="H708" s="155"/>
      <c r="I708" s="155"/>
      <c r="J708" s="64"/>
      <c r="K708" s="161" t="s">
        <v>229</v>
      </c>
      <c r="L708" s="163">
        <f>I707*O708</f>
        <v>482483.64899999998</v>
      </c>
      <c r="M708" s="163">
        <f>I707*P708</f>
        <v>10326.564</v>
      </c>
      <c r="N708" s="163">
        <f t="shared" si="75"/>
        <v>492810.21299999999</v>
      </c>
      <c r="O708" s="171">
        <v>885.86</v>
      </c>
      <c r="P708" s="171">
        <v>18.96</v>
      </c>
      <c r="Q708" s="162"/>
      <c r="R708" s="102"/>
      <c r="S708" s="162" t="s">
        <v>265</v>
      </c>
      <c r="T708" s="162" t="s">
        <v>596</v>
      </c>
      <c r="U708" s="96"/>
      <c r="V708" s="99"/>
      <c r="W708" s="99"/>
    </row>
    <row r="709" spans="1:23" ht="37.5" x14ac:dyDescent="0.3">
      <c r="C709" s="155">
        <v>13</v>
      </c>
      <c r="D709" s="63" t="s">
        <v>771</v>
      </c>
      <c r="E709" s="155">
        <v>1989</v>
      </c>
      <c r="F709" s="155"/>
      <c r="G709" s="155" t="s">
        <v>34</v>
      </c>
      <c r="H709" s="155">
        <v>2</v>
      </c>
      <c r="I709" s="155">
        <v>7661.62</v>
      </c>
      <c r="J709" s="64">
        <v>3830.81</v>
      </c>
      <c r="K709" s="161" t="s">
        <v>42</v>
      </c>
      <c r="L709" s="163">
        <f t="shared" ref="L709:L716" si="76">I709*O709</f>
        <v>1191381.9099999999</v>
      </c>
      <c r="M709" s="163">
        <f t="shared" ref="M709:M716" si="77">I709*P709</f>
        <v>114694.45140000001</v>
      </c>
      <c r="N709" s="163">
        <f t="shared" si="75"/>
        <v>1306076.3613999998</v>
      </c>
      <c r="O709" s="171">
        <v>155.5</v>
      </c>
      <c r="P709" s="171">
        <v>14.97</v>
      </c>
      <c r="Q709" s="162"/>
      <c r="R709" s="102"/>
      <c r="S709" s="162" t="s">
        <v>265</v>
      </c>
      <c r="T709" s="162" t="s">
        <v>596</v>
      </c>
      <c r="U709" s="96" t="s">
        <v>589</v>
      </c>
      <c r="V709" s="99"/>
      <c r="W709" s="99"/>
    </row>
    <row r="710" spans="1:23" ht="37.5" x14ac:dyDescent="0.3">
      <c r="C710" s="155">
        <v>14</v>
      </c>
      <c r="D710" s="63" t="s">
        <v>772</v>
      </c>
      <c r="E710" s="155">
        <v>1988</v>
      </c>
      <c r="F710" s="155"/>
      <c r="G710" s="155" t="s">
        <v>34</v>
      </c>
      <c r="H710" s="155">
        <v>2</v>
      </c>
      <c r="I710" s="155">
        <v>2257.8000000000002</v>
      </c>
      <c r="J710" s="64">
        <v>893.4</v>
      </c>
      <c r="K710" s="161" t="s">
        <v>42</v>
      </c>
      <c r="L710" s="163">
        <f t="shared" si="76"/>
        <v>361248</v>
      </c>
      <c r="M710" s="163">
        <f t="shared" si="77"/>
        <v>35718.396000000001</v>
      </c>
      <c r="N710" s="163">
        <f t="shared" si="75"/>
        <v>396966.39600000001</v>
      </c>
      <c r="O710" s="171">
        <v>160</v>
      </c>
      <c r="P710" s="171">
        <v>15.82</v>
      </c>
      <c r="Q710" s="162"/>
      <c r="R710" s="102"/>
      <c r="S710" s="162" t="s">
        <v>265</v>
      </c>
      <c r="T710" s="162" t="s">
        <v>596</v>
      </c>
      <c r="U710" s="96"/>
      <c r="V710" s="99"/>
      <c r="W710" s="99"/>
    </row>
    <row r="711" spans="1:23" ht="37.5" x14ac:dyDescent="0.3">
      <c r="C711" s="155">
        <v>15</v>
      </c>
      <c r="D711" s="63" t="s">
        <v>773</v>
      </c>
      <c r="E711" s="155">
        <v>1989</v>
      </c>
      <c r="F711" s="155"/>
      <c r="G711" s="155" t="s">
        <v>34</v>
      </c>
      <c r="H711" s="155">
        <v>3</v>
      </c>
      <c r="I711" s="155">
        <v>2436.14</v>
      </c>
      <c r="J711" s="64">
        <v>1262.9000000000001</v>
      </c>
      <c r="K711" s="161" t="s">
        <v>42</v>
      </c>
      <c r="L711" s="163">
        <f t="shared" si="76"/>
        <v>378819.76999999996</v>
      </c>
      <c r="M711" s="163">
        <f t="shared" si="77"/>
        <v>36469.015800000001</v>
      </c>
      <c r="N711" s="163">
        <f t="shared" si="75"/>
        <v>415288.78579999995</v>
      </c>
      <c r="O711" s="171">
        <v>155.5</v>
      </c>
      <c r="P711" s="171">
        <v>14.97</v>
      </c>
      <c r="Q711" s="162"/>
      <c r="R711" s="102"/>
      <c r="S711" s="162" t="s">
        <v>265</v>
      </c>
      <c r="T711" s="162" t="s">
        <v>596</v>
      </c>
      <c r="U711" s="96"/>
      <c r="V711" s="99"/>
      <c r="W711" s="99"/>
    </row>
    <row r="712" spans="1:23" s="61" customFormat="1" ht="37.5" x14ac:dyDescent="0.3">
      <c r="A712" s="133"/>
      <c r="B712" s="1"/>
      <c r="C712" s="155">
        <v>16</v>
      </c>
      <c r="D712" s="63" t="s">
        <v>774</v>
      </c>
      <c r="E712" s="155">
        <v>1984</v>
      </c>
      <c r="F712" s="155"/>
      <c r="G712" s="155" t="s">
        <v>34</v>
      </c>
      <c r="H712" s="155">
        <v>2</v>
      </c>
      <c r="I712" s="155">
        <v>2143.8000000000002</v>
      </c>
      <c r="J712" s="64">
        <v>859</v>
      </c>
      <c r="K712" s="161" t="s">
        <v>42</v>
      </c>
      <c r="L712" s="163">
        <f t="shared" si="76"/>
        <v>343008</v>
      </c>
      <c r="M712" s="163">
        <f t="shared" si="77"/>
        <v>33914.916000000005</v>
      </c>
      <c r="N712" s="163">
        <f t="shared" si="75"/>
        <v>376922.91600000003</v>
      </c>
      <c r="O712" s="171">
        <v>160</v>
      </c>
      <c r="P712" s="171">
        <v>15.82</v>
      </c>
      <c r="Q712" s="162"/>
      <c r="R712" s="102"/>
      <c r="S712" s="162" t="s">
        <v>265</v>
      </c>
      <c r="T712" s="162" t="s">
        <v>596</v>
      </c>
      <c r="U712" s="100"/>
      <c r="V712" s="97"/>
      <c r="W712" s="97"/>
    </row>
    <row r="713" spans="1:23" ht="37.5" x14ac:dyDescent="0.3">
      <c r="C713" s="155">
        <v>17</v>
      </c>
      <c r="D713" s="63" t="s">
        <v>775</v>
      </c>
      <c r="E713" s="155">
        <v>1977</v>
      </c>
      <c r="F713" s="155"/>
      <c r="G713" s="155" t="s">
        <v>34</v>
      </c>
      <c r="H713" s="155">
        <v>2</v>
      </c>
      <c r="I713" s="160">
        <v>1679.8</v>
      </c>
      <c r="J713" s="155">
        <v>719.8</v>
      </c>
      <c r="K713" s="67" t="s">
        <v>42</v>
      </c>
      <c r="L713" s="160">
        <f t="shared" si="76"/>
        <v>268768</v>
      </c>
      <c r="M713" s="163">
        <f t="shared" si="77"/>
        <v>26574.436000000002</v>
      </c>
      <c r="N713" s="163">
        <f>L713+M713</f>
        <v>295342.43599999999</v>
      </c>
      <c r="O713" s="171">
        <v>160</v>
      </c>
      <c r="P713" s="171">
        <v>15.82</v>
      </c>
      <c r="Q713" s="30"/>
      <c r="R713" s="163"/>
      <c r="S713" s="122" t="s">
        <v>37</v>
      </c>
      <c r="T713" s="122" t="s">
        <v>265</v>
      </c>
    </row>
    <row r="714" spans="1:23" ht="37.5" x14ac:dyDescent="0.3">
      <c r="C714" s="155">
        <v>18</v>
      </c>
      <c r="D714" s="63" t="s">
        <v>776</v>
      </c>
      <c r="E714" s="155">
        <v>1981</v>
      </c>
      <c r="F714" s="155"/>
      <c r="G714" s="155" t="s">
        <v>34</v>
      </c>
      <c r="H714" s="155">
        <v>2</v>
      </c>
      <c r="I714" s="160">
        <v>2127.8000000000002</v>
      </c>
      <c r="J714" s="155">
        <v>879.8</v>
      </c>
      <c r="K714" s="67" t="s">
        <v>42</v>
      </c>
      <c r="L714" s="160">
        <f t="shared" si="76"/>
        <v>340448</v>
      </c>
      <c r="M714" s="163">
        <f t="shared" si="77"/>
        <v>33661.796000000002</v>
      </c>
      <c r="N714" s="163">
        <f>L714+M714</f>
        <v>374109.79599999997</v>
      </c>
      <c r="O714" s="171">
        <v>160</v>
      </c>
      <c r="P714" s="171">
        <v>15.82</v>
      </c>
      <c r="Q714" s="30"/>
      <c r="R714" s="163"/>
      <c r="S714" s="122" t="s">
        <v>37</v>
      </c>
      <c r="T714" s="122" t="s">
        <v>265</v>
      </c>
    </row>
    <row r="715" spans="1:23" ht="37.5" x14ac:dyDescent="0.3">
      <c r="C715" s="155">
        <v>19</v>
      </c>
      <c r="D715" s="63" t="s">
        <v>777</v>
      </c>
      <c r="E715" s="155">
        <v>1979</v>
      </c>
      <c r="F715" s="155"/>
      <c r="G715" s="155" t="s">
        <v>34</v>
      </c>
      <c r="H715" s="155">
        <v>2</v>
      </c>
      <c r="I715" s="160">
        <v>2127.3000000000002</v>
      </c>
      <c r="J715" s="155">
        <v>879.3</v>
      </c>
      <c r="K715" s="67" t="s">
        <v>42</v>
      </c>
      <c r="L715" s="160">
        <f t="shared" si="76"/>
        <v>340368</v>
      </c>
      <c r="M715" s="163">
        <f t="shared" si="77"/>
        <v>33653.886000000006</v>
      </c>
      <c r="N715" s="163">
        <f>L715+M715</f>
        <v>374021.886</v>
      </c>
      <c r="O715" s="171">
        <v>160</v>
      </c>
      <c r="P715" s="171">
        <v>15.82</v>
      </c>
      <c r="Q715" s="30"/>
      <c r="R715" s="163"/>
      <c r="S715" s="122" t="s">
        <v>37</v>
      </c>
      <c r="T715" s="122" t="s">
        <v>265</v>
      </c>
    </row>
    <row r="716" spans="1:23" ht="37.5" x14ac:dyDescent="0.3">
      <c r="C716" s="155">
        <v>20</v>
      </c>
      <c r="D716" s="63" t="s">
        <v>778</v>
      </c>
      <c r="E716" s="155">
        <v>1978</v>
      </c>
      <c r="F716" s="155"/>
      <c r="G716" s="155" t="s">
        <v>34</v>
      </c>
      <c r="H716" s="155">
        <v>2</v>
      </c>
      <c r="I716" s="160">
        <v>2125.5</v>
      </c>
      <c r="J716" s="155">
        <v>877.5</v>
      </c>
      <c r="K716" s="67" t="s">
        <v>42</v>
      </c>
      <c r="L716" s="160">
        <f t="shared" si="76"/>
        <v>340080</v>
      </c>
      <c r="M716" s="163">
        <f t="shared" si="77"/>
        <v>33625.410000000003</v>
      </c>
      <c r="N716" s="163">
        <f>L716+M716</f>
        <v>373705.41000000003</v>
      </c>
      <c r="O716" s="171">
        <v>160</v>
      </c>
      <c r="P716" s="171">
        <v>15.82</v>
      </c>
      <c r="Q716" s="30"/>
      <c r="R716" s="163"/>
      <c r="S716" s="122" t="s">
        <v>37</v>
      </c>
      <c r="T716" s="122" t="s">
        <v>265</v>
      </c>
    </row>
    <row r="717" spans="1:23" s="61" customFormat="1" x14ac:dyDescent="0.3">
      <c r="A717" s="133"/>
      <c r="B717" s="1"/>
      <c r="C717" s="32"/>
      <c r="D717" s="62" t="s">
        <v>381</v>
      </c>
      <c r="E717" s="32"/>
      <c r="F717" s="32"/>
      <c r="G717" s="32"/>
      <c r="H717" s="32"/>
      <c r="I717" s="32"/>
      <c r="J717" s="27"/>
      <c r="K717" s="25"/>
      <c r="L717" s="30">
        <f>SUM(L718:L741)</f>
        <v>31103345.874799997</v>
      </c>
      <c r="M717" s="30">
        <f>SUM(M718:M741)</f>
        <v>3122909.6827000007</v>
      </c>
      <c r="N717" s="30">
        <f>SUM(N718:N741)</f>
        <v>34226255.557499997</v>
      </c>
      <c r="O717" s="30"/>
      <c r="P717" s="30"/>
      <c r="Q717" s="24"/>
      <c r="R717" s="47"/>
      <c r="S717" s="162"/>
      <c r="T717" s="162"/>
      <c r="U717" s="101"/>
      <c r="V717" s="97"/>
      <c r="W717" s="97"/>
    </row>
    <row r="718" spans="1:23" ht="37.5" x14ac:dyDescent="0.3">
      <c r="C718" s="155">
        <v>1</v>
      </c>
      <c r="D718" s="63" t="s">
        <v>779</v>
      </c>
      <c r="E718" s="155">
        <v>1981</v>
      </c>
      <c r="F718" s="155"/>
      <c r="G718" s="155" t="s">
        <v>83</v>
      </c>
      <c r="H718" s="155">
        <v>5</v>
      </c>
      <c r="I718" s="155">
        <v>9693</v>
      </c>
      <c r="J718" s="64">
        <v>5520.76</v>
      </c>
      <c r="K718" s="161" t="s">
        <v>42</v>
      </c>
      <c r="L718" s="163">
        <f>I718*O718</f>
        <v>1490007.96</v>
      </c>
      <c r="M718" s="163">
        <f>I718*P718</f>
        <v>150338.43</v>
      </c>
      <c r="N718" s="163">
        <f>L718+M718</f>
        <v>1640346.39</v>
      </c>
      <c r="O718" s="171">
        <v>153.72</v>
      </c>
      <c r="P718" s="171">
        <v>15.51</v>
      </c>
      <c r="Q718" s="162"/>
      <c r="R718" s="102"/>
      <c r="S718" s="162" t="s">
        <v>265</v>
      </c>
      <c r="T718" s="162" t="s">
        <v>596</v>
      </c>
      <c r="U718" s="96" t="s">
        <v>589</v>
      </c>
      <c r="V718" s="99"/>
      <c r="W718" s="99"/>
    </row>
    <row r="719" spans="1:23" ht="37.5" x14ac:dyDescent="0.3">
      <c r="B719" s="137"/>
      <c r="C719" s="155">
        <v>2</v>
      </c>
      <c r="D719" s="63" t="s">
        <v>780</v>
      </c>
      <c r="E719" s="155">
        <v>1980</v>
      </c>
      <c r="F719" s="155"/>
      <c r="G719" s="155" t="s">
        <v>83</v>
      </c>
      <c r="H719" s="155">
        <v>5</v>
      </c>
      <c r="I719" s="155">
        <v>9733</v>
      </c>
      <c r="J719" s="64">
        <v>5560.7</v>
      </c>
      <c r="K719" s="161" t="s">
        <v>42</v>
      </c>
      <c r="L719" s="163">
        <f>I719*O719</f>
        <v>1496156.76</v>
      </c>
      <c r="M719" s="163">
        <f>I719*P719</f>
        <v>150958.82999999999</v>
      </c>
      <c r="N719" s="163">
        <f>L719+M719</f>
        <v>1647115.59</v>
      </c>
      <c r="O719" s="171">
        <v>153.72</v>
      </c>
      <c r="P719" s="171">
        <v>15.51</v>
      </c>
      <c r="Q719" s="162"/>
      <c r="R719" s="102"/>
      <c r="S719" s="162" t="s">
        <v>265</v>
      </c>
      <c r="T719" s="162" t="s">
        <v>596</v>
      </c>
      <c r="U719" s="96" t="s">
        <v>589</v>
      </c>
      <c r="V719" s="99"/>
      <c r="W719" s="99"/>
    </row>
    <row r="720" spans="1:23" ht="37.5" x14ac:dyDescent="0.3">
      <c r="B720" s="103"/>
      <c r="C720" s="155">
        <v>3</v>
      </c>
      <c r="D720" s="63" t="s">
        <v>781</v>
      </c>
      <c r="E720" s="155">
        <v>1979</v>
      </c>
      <c r="G720" s="155" t="s">
        <v>83</v>
      </c>
      <c r="H720" s="155">
        <v>5</v>
      </c>
      <c r="I720" s="155">
        <v>9911.94</v>
      </c>
      <c r="J720" s="64">
        <v>5739.7</v>
      </c>
      <c r="K720" s="161" t="s">
        <v>42</v>
      </c>
      <c r="L720" s="163">
        <f t="shared" ref="L720:L741" si="78">I720*O720</f>
        <v>1523663.4168</v>
      </c>
      <c r="M720" s="163">
        <f t="shared" ref="M720:M741" si="79">I720*P720</f>
        <v>153734.1894</v>
      </c>
      <c r="N720" s="163">
        <f t="shared" ref="N720:N741" si="80">L720+M720</f>
        <v>1677397.6062</v>
      </c>
      <c r="O720" s="171">
        <v>153.72</v>
      </c>
      <c r="P720" s="171">
        <v>15.51</v>
      </c>
      <c r="Q720" s="162"/>
      <c r="R720" s="102"/>
      <c r="S720" s="162" t="s">
        <v>265</v>
      </c>
      <c r="T720" s="162" t="s">
        <v>596</v>
      </c>
      <c r="U720" s="96" t="s">
        <v>702</v>
      </c>
      <c r="V720" s="99"/>
      <c r="W720" s="99"/>
    </row>
    <row r="721" spans="2:23" ht="37.5" x14ac:dyDescent="0.3">
      <c r="B721" s="137"/>
      <c r="C721" s="155">
        <v>4</v>
      </c>
      <c r="D721" s="63" t="s">
        <v>782</v>
      </c>
      <c r="E721" s="155">
        <v>1987</v>
      </c>
      <c r="F721" s="155"/>
      <c r="G721" s="155" t="s">
        <v>34</v>
      </c>
      <c r="H721" s="155">
        <v>5</v>
      </c>
      <c r="I721" s="155">
        <v>9744</v>
      </c>
      <c r="J721" s="64">
        <v>5571</v>
      </c>
      <c r="K721" s="161" t="s">
        <v>42</v>
      </c>
      <c r="L721" s="163">
        <f t="shared" si="78"/>
        <v>1559040</v>
      </c>
      <c r="M721" s="163">
        <f t="shared" si="79"/>
        <v>151616.64000000001</v>
      </c>
      <c r="N721" s="163">
        <f t="shared" si="80"/>
        <v>1710656.6400000001</v>
      </c>
      <c r="O721" s="171">
        <v>160</v>
      </c>
      <c r="P721" s="171">
        <v>15.56</v>
      </c>
      <c r="Q721" s="162"/>
      <c r="R721" s="102"/>
      <c r="S721" s="162" t="s">
        <v>265</v>
      </c>
      <c r="T721" s="162" t="s">
        <v>596</v>
      </c>
      <c r="U721" s="96" t="s">
        <v>589</v>
      </c>
      <c r="V721" s="99"/>
      <c r="W721" s="99"/>
    </row>
    <row r="722" spans="2:23" ht="37.5" x14ac:dyDescent="0.3">
      <c r="B722" s="137"/>
      <c r="C722" s="155">
        <v>5</v>
      </c>
      <c r="D722" s="63" t="s">
        <v>783</v>
      </c>
      <c r="E722" s="155">
        <v>1981</v>
      </c>
      <c r="F722" s="155"/>
      <c r="G722" s="155" t="s">
        <v>83</v>
      </c>
      <c r="H722" s="155">
        <v>5</v>
      </c>
      <c r="I722" s="155">
        <v>10690.47</v>
      </c>
      <c r="J722" s="64">
        <v>6518.23</v>
      </c>
      <c r="K722" s="161" t="s">
        <v>42</v>
      </c>
      <c r="L722" s="163">
        <f t="shared" si="78"/>
        <v>1643339.0484</v>
      </c>
      <c r="M722" s="163">
        <f t="shared" si="79"/>
        <v>165809.18969999999</v>
      </c>
      <c r="N722" s="163">
        <f t="shared" si="80"/>
        <v>1809148.2381</v>
      </c>
      <c r="O722" s="171">
        <v>153.72</v>
      </c>
      <c r="P722" s="171">
        <v>15.51</v>
      </c>
      <c r="Q722" s="162"/>
      <c r="R722" s="102"/>
      <c r="S722" s="162" t="s">
        <v>265</v>
      </c>
      <c r="T722" s="162" t="s">
        <v>596</v>
      </c>
      <c r="U722" s="96" t="s">
        <v>589</v>
      </c>
      <c r="V722" s="99"/>
      <c r="W722" s="99"/>
    </row>
    <row r="723" spans="2:23" ht="37.5" x14ac:dyDescent="0.3">
      <c r="B723" s="137"/>
      <c r="C723" s="155">
        <v>6</v>
      </c>
      <c r="D723" s="63" t="s">
        <v>784</v>
      </c>
      <c r="E723" s="155">
        <v>1992</v>
      </c>
      <c r="F723" s="155"/>
      <c r="G723" s="155" t="s">
        <v>34</v>
      </c>
      <c r="H723" s="155">
        <v>5</v>
      </c>
      <c r="I723" s="155">
        <v>3503.12</v>
      </c>
      <c r="J723" s="64">
        <v>2295.4</v>
      </c>
      <c r="K723" s="161" t="s">
        <v>42</v>
      </c>
      <c r="L723" s="163">
        <f t="shared" si="78"/>
        <v>560499.19999999995</v>
      </c>
      <c r="M723" s="163">
        <f t="shared" si="79"/>
        <v>54508.547200000001</v>
      </c>
      <c r="N723" s="163">
        <f t="shared" si="80"/>
        <v>615007.74719999998</v>
      </c>
      <c r="O723" s="171">
        <v>160</v>
      </c>
      <c r="P723" s="171">
        <v>15.56</v>
      </c>
      <c r="Q723" s="162"/>
      <c r="R723" s="102"/>
      <c r="S723" s="162" t="s">
        <v>265</v>
      </c>
      <c r="T723" s="162" t="s">
        <v>596</v>
      </c>
      <c r="U723" s="96" t="s">
        <v>589</v>
      </c>
      <c r="V723" s="99"/>
      <c r="W723" s="99"/>
    </row>
    <row r="724" spans="2:23" ht="37.5" x14ac:dyDescent="0.3">
      <c r="B724" s="137"/>
      <c r="C724" s="155">
        <v>7</v>
      </c>
      <c r="D724" s="63" t="s">
        <v>785</v>
      </c>
      <c r="E724" s="155">
        <v>1989</v>
      </c>
      <c r="F724" s="155"/>
      <c r="G724" s="155" t="s">
        <v>34</v>
      </c>
      <c r="H724" s="155">
        <v>4</v>
      </c>
      <c r="I724" s="155">
        <v>10042.66</v>
      </c>
      <c r="J724" s="64">
        <v>5870.42</v>
      </c>
      <c r="K724" s="161" t="s">
        <v>42</v>
      </c>
      <c r="L724" s="163">
        <f t="shared" si="78"/>
        <v>1606825.6</v>
      </c>
      <c r="M724" s="163">
        <f t="shared" si="79"/>
        <v>156263.78959999999</v>
      </c>
      <c r="N724" s="163">
        <f t="shared" si="80"/>
        <v>1763089.3896000001</v>
      </c>
      <c r="O724" s="171">
        <v>160</v>
      </c>
      <c r="P724" s="171">
        <v>15.56</v>
      </c>
      <c r="Q724" s="162"/>
      <c r="R724" s="102"/>
      <c r="S724" s="162" t="s">
        <v>265</v>
      </c>
      <c r="T724" s="162" t="s">
        <v>596</v>
      </c>
      <c r="U724" s="96" t="s">
        <v>589</v>
      </c>
      <c r="V724" s="99"/>
      <c r="W724" s="99"/>
    </row>
    <row r="725" spans="2:23" ht="37.5" x14ac:dyDescent="0.3">
      <c r="B725" s="137"/>
      <c r="C725" s="155">
        <v>8</v>
      </c>
      <c r="D725" s="63" t="s">
        <v>786</v>
      </c>
      <c r="E725" s="155">
        <v>1988</v>
      </c>
      <c r="F725" s="155"/>
      <c r="G725" s="155" t="s">
        <v>83</v>
      </c>
      <c r="H725" s="155">
        <v>5</v>
      </c>
      <c r="I725" s="155">
        <v>7869.94</v>
      </c>
      <c r="J725" s="64">
        <v>3697.7</v>
      </c>
      <c r="K725" s="161" t="s">
        <v>42</v>
      </c>
      <c r="L725" s="163">
        <f t="shared" si="78"/>
        <v>1209767.1768</v>
      </c>
      <c r="M725" s="163">
        <f t="shared" si="79"/>
        <v>122062.76939999999</v>
      </c>
      <c r="N725" s="163">
        <f t="shared" si="80"/>
        <v>1331829.9462000001</v>
      </c>
      <c r="O725" s="171">
        <v>153.72</v>
      </c>
      <c r="P725" s="171">
        <v>15.51</v>
      </c>
      <c r="Q725" s="162"/>
      <c r="R725" s="102"/>
      <c r="S725" s="162" t="s">
        <v>265</v>
      </c>
      <c r="T725" s="162" t="s">
        <v>596</v>
      </c>
      <c r="U725" s="96" t="s">
        <v>589</v>
      </c>
      <c r="V725" s="99"/>
      <c r="W725" s="99"/>
    </row>
    <row r="726" spans="2:23" ht="37.5" x14ac:dyDescent="0.3">
      <c r="B726" s="137"/>
      <c r="C726" s="155">
        <v>9</v>
      </c>
      <c r="D726" s="63" t="s">
        <v>787</v>
      </c>
      <c r="E726" s="155">
        <v>1989</v>
      </c>
      <c r="F726" s="155"/>
      <c r="G726" s="155" t="s">
        <v>83</v>
      </c>
      <c r="H726" s="155">
        <v>5</v>
      </c>
      <c r="I726" s="155">
        <v>8696.64</v>
      </c>
      <c r="J726" s="64">
        <v>4524.3999999999996</v>
      </c>
      <c r="K726" s="161" t="s">
        <v>42</v>
      </c>
      <c r="L726" s="163">
        <f t="shared" si="78"/>
        <v>1336847.5007999998</v>
      </c>
      <c r="M726" s="163">
        <f t="shared" si="79"/>
        <v>134884.88639999999</v>
      </c>
      <c r="N726" s="163">
        <f t="shared" si="80"/>
        <v>1471732.3871999998</v>
      </c>
      <c r="O726" s="171">
        <v>153.72</v>
      </c>
      <c r="P726" s="171">
        <v>15.51</v>
      </c>
      <c r="Q726" s="162"/>
      <c r="R726" s="102"/>
      <c r="S726" s="162" t="s">
        <v>265</v>
      </c>
      <c r="T726" s="162" t="s">
        <v>596</v>
      </c>
      <c r="U726" s="96" t="s">
        <v>589</v>
      </c>
      <c r="V726" s="99"/>
      <c r="W726" s="99"/>
    </row>
    <row r="727" spans="2:23" ht="37.5" x14ac:dyDescent="0.3">
      <c r="B727" s="137"/>
      <c r="C727" s="155">
        <v>10</v>
      </c>
      <c r="D727" s="63" t="s">
        <v>788</v>
      </c>
      <c r="E727" s="155">
        <v>1987</v>
      </c>
      <c r="F727" s="155"/>
      <c r="G727" s="155" t="s">
        <v>83</v>
      </c>
      <c r="H727" s="155">
        <v>5</v>
      </c>
      <c r="I727" s="155">
        <v>10681.74</v>
      </c>
      <c r="J727" s="64">
        <v>6509.5</v>
      </c>
      <c r="K727" s="161" t="s">
        <v>42</v>
      </c>
      <c r="L727" s="163">
        <f t="shared" si="78"/>
        <v>1641997.0728</v>
      </c>
      <c r="M727" s="163">
        <f t="shared" si="79"/>
        <v>165673.7874</v>
      </c>
      <c r="N727" s="163">
        <f t="shared" si="80"/>
        <v>1807670.8602</v>
      </c>
      <c r="O727" s="171">
        <v>153.72</v>
      </c>
      <c r="P727" s="171">
        <v>15.51</v>
      </c>
      <c r="Q727" s="162"/>
      <c r="R727" s="102"/>
      <c r="S727" s="162" t="s">
        <v>265</v>
      </c>
      <c r="T727" s="162" t="s">
        <v>596</v>
      </c>
      <c r="U727" s="96" t="s">
        <v>589</v>
      </c>
      <c r="V727" s="99"/>
      <c r="W727" s="99"/>
    </row>
    <row r="728" spans="2:23" ht="37.5" x14ac:dyDescent="0.3">
      <c r="B728" s="137"/>
      <c r="C728" s="155">
        <v>11</v>
      </c>
      <c r="D728" s="63" t="s">
        <v>789</v>
      </c>
      <c r="E728" s="155">
        <v>1987</v>
      </c>
      <c r="F728" s="155"/>
      <c r="G728" s="155" t="s">
        <v>83</v>
      </c>
      <c r="H728" s="155">
        <v>5</v>
      </c>
      <c r="I728" s="155">
        <v>8685.24</v>
      </c>
      <c r="J728" s="64">
        <v>4513</v>
      </c>
      <c r="K728" s="161" t="s">
        <v>42</v>
      </c>
      <c r="L728" s="163">
        <f t="shared" si="78"/>
        <v>1335095.0928</v>
      </c>
      <c r="M728" s="163">
        <f t="shared" si="79"/>
        <v>134708.0724</v>
      </c>
      <c r="N728" s="163">
        <f t="shared" si="80"/>
        <v>1469803.1651999999</v>
      </c>
      <c r="O728" s="171">
        <v>153.72</v>
      </c>
      <c r="P728" s="171">
        <v>15.51</v>
      </c>
      <c r="Q728" s="162"/>
      <c r="R728" s="102"/>
      <c r="S728" s="162" t="s">
        <v>265</v>
      </c>
      <c r="T728" s="162" t="s">
        <v>596</v>
      </c>
      <c r="U728" s="96" t="s">
        <v>589</v>
      </c>
      <c r="V728" s="99"/>
      <c r="W728" s="99"/>
    </row>
    <row r="729" spans="2:23" ht="37.5" x14ac:dyDescent="0.3">
      <c r="B729" s="137"/>
      <c r="C729" s="155">
        <v>12</v>
      </c>
      <c r="D729" s="63" t="s">
        <v>790</v>
      </c>
      <c r="E729" s="155">
        <v>1989</v>
      </c>
      <c r="F729" s="155"/>
      <c r="G729" s="155" t="s">
        <v>83</v>
      </c>
      <c r="H729" s="155">
        <v>5</v>
      </c>
      <c r="I729" s="155">
        <v>7916.84</v>
      </c>
      <c r="J729" s="64">
        <v>3744.6</v>
      </c>
      <c r="K729" s="161" t="s">
        <v>42</v>
      </c>
      <c r="L729" s="163">
        <f t="shared" si="78"/>
        <v>1216976.6448000001</v>
      </c>
      <c r="M729" s="163">
        <f t="shared" si="79"/>
        <v>122790.1884</v>
      </c>
      <c r="N729" s="163">
        <f t="shared" si="80"/>
        <v>1339766.8332000002</v>
      </c>
      <c r="O729" s="171">
        <v>153.72</v>
      </c>
      <c r="P729" s="171">
        <v>15.51</v>
      </c>
      <c r="Q729" s="162"/>
      <c r="R729" s="102"/>
      <c r="S729" s="162" t="s">
        <v>265</v>
      </c>
      <c r="T729" s="162" t="s">
        <v>596</v>
      </c>
      <c r="U729" s="96" t="s">
        <v>589</v>
      </c>
      <c r="V729" s="99"/>
      <c r="W729" s="99"/>
    </row>
    <row r="730" spans="2:23" ht="37.5" x14ac:dyDescent="0.3">
      <c r="B730" s="137"/>
      <c r="C730" s="155">
        <v>13</v>
      </c>
      <c r="D730" s="63" t="s">
        <v>791</v>
      </c>
      <c r="E730" s="155">
        <v>1990</v>
      </c>
      <c r="F730" s="155"/>
      <c r="G730" s="155" t="s">
        <v>83</v>
      </c>
      <c r="H730" s="155">
        <v>5</v>
      </c>
      <c r="I730" s="155">
        <v>9375</v>
      </c>
      <c r="J730" s="64">
        <v>7992.5</v>
      </c>
      <c r="K730" s="161" t="s">
        <v>42</v>
      </c>
      <c r="L730" s="163">
        <f t="shared" si="78"/>
        <v>1441125</v>
      </c>
      <c r="M730" s="163">
        <f t="shared" si="79"/>
        <v>145406.25</v>
      </c>
      <c r="N730" s="163">
        <f t="shared" si="80"/>
        <v>1586531.25</v>
      </c>
      <c r="O730" s="171">
        <v>153.72</v>
      </c>
      <c r="P730" s="171">
        <v>15.51</v>
      </c>
      <c r="Q730" s="162"/>
      <c r="R730" s="102"/>
      <c r="S730" s="162" t="s">
        <v>265</v>
      </c>
      <c r="T730" s="162" t="s">
        <v>596</v>
      </c>
      <c r="U730" s="96" t="s">
        <v>589</v>
      </c>
      <c r="V730" s="99"/>
      <c r="W730" s="99"/>
    </row>
    <row r="731" spans="2:23" ht="37.5" x14ac:dyDescent="0.3">
      <c r="B731" s="137"/>
      <c r="C731" s="155">
        <v>14</v>
      </c>
      <c r="D731" s="63" t="s">
        <v>792</v>
      </c>
      <c r="E731" s="155">
        <v>1980</v>
      </c>
      <c r="F731" s="155"/>
      <c r="G731" s="155" t="s">
        <v>83</v>
      </c>
      <c r="H731" s="155">
        <v>5</v>
      </c>
      <c r="I731" s="155">
        <v>10675</v>
      </c>
      <c r="J731" s="64">
        <v>6505.5</v>
      </c>
      <c r="K731" s="161" t="s">
        <v>42</v>
      </c>
      <c r="L731" s="163">
        <f t="shared" si="78"/>
        <v>1640961</v>
      </c>
      <c r="M731" s="163">
        <f t="shared" si="79"/>
        <v>165569.25</v>
      </c>
      <c r="N731" s="163">
        <f t="shared" si="80"/>
        <v>1806530.25</v>
      </c>
      <c r="O731" s="171">
        <v>153.72</v>
      </c>
      <c r="P731" s="171">
        <v>15.51</v>
      </c>
      <c r="Q731" s="162"/>
      <c r="R731" s="102"/>
      <c r="S731" s="162" t="s">
        <v>265</v>
      </c>
      <c r="T731" s="162" t="s">
        <v>596</v>
      </c>
      <c r="U731" s="96" t="s">
        <v>589</v>
      </c>
      <c r="V731" s="99"/>
      <c r="W731" s="99"/>
    </row>
    <row r="732" spans="2:23" ht="37.5" x14ac:dyDescent="0.3">
      <c r="B732" s="103"/>
      <c r="C732" s="155">
        <v>15</v>
      </c>
      <c r="D732" s="63" t="s">
        <v>793</v>
      </c>
      <c r="E732" s="155">
        <v>1984</v>
      </c>
      <c r="G732" s="155" t="s">
        <v>83</v>
      </c>
      <c r="H732" s="155">
        <v>5</v>
      </c>
      <c r="I732" s="155">
        <v>7593.66</v>
      </c>
      <c r="J732" s="64">
        <v>5151.7</v>
      </c>
      <c r="K732" s="161" t="s">
        <v>42</v>
      </c>
      <c r="L732" s="163">
        <f t="shared" si="78"/>
        <v>1167297.4151999999</v>
      </c>
      <c r="M732" s="163">
        <f t="shared" si="79"/>
        <v>117777.6666</v>
      </c>
      <c r="N732" s="163">
        <f t="shared" si="80"/>
        <v>1285075.0817999998</v>
      </c>
      <c r="O732" s="171">
        <v>153.72</v>
      </c>
      <c r="P732" s="171">
        <v>15.51</v>
      </c>
      <c r="Q732" s="162"/>
      <c r="R732" s="102"/>
      <c r="S732" s="162" t="s">
        <v>265</v>
      </c>
      <c r="T732" s="162" t="s">
        <v>596</v>
      </c>
      <c r="U732" s="96" t="s">
        <v>702</v>
      </c>
      <c r="V732" s="99"/>
      <c r="W732" s="99"/>
    </row>
    <row r="733" spans="2:23" ht="37.5" x14ac:dyDescent="0.3">
      <c r="B733" s="137"/>
      <c r="C733" s="155">
        <v>16</v>
      </c>
      <c r="D733" s="63" t="s">
        <v>794</v>
      </c>
      <c r="E733" s="155">
        <v>1983</v>
      </c>
      <c r="F733" s="155"/>
      <c r="G733" s="155" t="s">
        <v>83</v>
      </c>
      <c r="H733" s="155">
        <v>5</v>
      </c>
      <c r="I733" s="155">
        <v>8989.1</v>
      </c>
      <c r="J733" s="64">
        <v>5297.61</v>
      </c>
      <c r="K733" s="161" t="s">
        <v>42</v>
      </c>
      <c r="L733" s="163">
        <f t="shared" si="78"/>
        <v>1381804.452</v>
      </c>
      <c r="M733" s="163">
        <f t="shared" si="79"/>
        <v>139420.94099999999</v>
      </c>
      <c r="N733" s="163">
        <f t="shared" si="80"/>
        <v>1521225.3930000002</v>
      </c>
      <c r="O733" s="171">
        <v>153.72</v>
      </c>
      <c r="P733" s="171">
        <v>15.51</v>
      </c>
      <c r="Q733" s="162"/>
      <c r="R733" s="102"/>
      <c r="S733" s="162" t="s">
        <v>265</v>
      </c>
      <c r="T733" s="162" t="s">
        <v>596</v>
      </c>
      <c r="U733" s="96" t="s">
        <v>589</v>
      </c>
      <c r="V733" s="99"/>
      <c r="W733" s="99"/>
    </row>
    <row r="734" spans="2:23" ht="37.5" x14ac:dyDescent="0.3">
      <c r="C734" s="155">
        <v>17</v>
      </c>
      <c r="D734" s="63" t="s">
        <v>795</v>
      </c>
      <c r="E734" s="155">
        <v>1986</v>
      </c>
      <c r="F734" s="155"/>
      <c r="G734" s="155" t="s">
        <v>83</v>
      </c>
      <c r="H734" s="155">
        <v>5</v>
      </c>
      <c r="I734" s="155">
        <v>14970</v>
      </c>
      <c r="J734" s="64">
        <v>8931.4</v>
      </c>
      <c r="K734" s="161" t="s">
        <v>42</v>
      </c>
      <c r="L734" s="163">
        <f t="shared" si="78"/>
        <v>2301188.4</v>
      </c>
      <c r="M734" s="163">
        <f t="shared" si="79"/>
        <v>232184.69999999998</v>
      </c>
      <c r="N734" s="163">
        <f t="shared" si="80"/>
        <v>2533373.1</v>
      </c>
      <c r="O734" s="171">
        <v>153.72</v>
      </c>
      <c r="P734" s="171">
        <v>15.51</v>
      </c>
      <c r="Q734" s="162"/>
      <c r="R734" s="102"/>
      <c r="S734" s="162" t="s">
        <v>265</v>
      </c>
      <c r="T734" s="162" t="s">
        <v>596</v>
      </c>
      <c r="U734" s="96" t="s">
        <v>589</v>
      </c>
      <c r="V734" s="99"/>
      <c r="W734" s="99"/>
    </row>
    <row r="735" spans="2:23" ht="37.5" x14ac:dyDescent="0.3">
      <c r="C735" s="155">
        <v>18</v>
      </c>
      <c r="D735" s="63" t="s">
        <v>796</v>
      </c>
      <c r="E735" s="155">
        <v>1984</v>
      </c>
      <c r="F735" s="155"/>
      <c r="G735" s="155" t="s">
        <v>34</v>
      </c>
      <c r="H735" s="155">
        <v>3</v>
      </c>
      <c r="I735" s="155">
        <v>1493.6</v>
      </c>
      <c r="J735" s="64">
        <v>866</v>
      </c>
      <c r="K735" s="161" t="s">
        <v>42</v>
      </c>
      <c r="L735" s="163">
        <f t="shared" si="78"/>
        <v>238976</v>
      </c>
      <c r="M735" s="163">
        <f t="shared" si="79"/>
        <v>23240.416000000001</v>
      </c>
      <c r="N735" s="163">
        <f t="shared" si="80"/>
        <v>262216.41600000003</v>
      </c>
      <c r="O735" s="171">
        <v>160</v>
      </c>
      <c r="P735" s="171">
        <v>15.56</v>
      </c>
      <c r="Q735" s="162"/>
      <c r="R735" s="102"/>
      <c r="S735" s="162" t="s">
        <v>265</v>
      </c>
      <c r="T735" s="162" t="s">
        <v>596</v>
      </c>
      <c r="U735" s="96" t="s">
        <v>589</v>
      </c>
      <c r="V735" s="99"/>
      <c r="W735" s="99"/>
    </row>
    <row r="736" spans="2:23" ht="37.5" x14ac:dyDescent="0.3">
      <c r="C736" s="155">
        <v>19</v>
      </c>
      <c r="D736" s="63" t="s">
        <v>797</v>
      </c>
      <c r="E736" s="155">
        <v>1984</v>
      </c>
      <c r="F736" s="155"/>
      <c r="G736" s="155" t="s">
        <v>34</v>
      </c>
      <c r="H736" s="155">
        <v>3</v>
      </c>
      <c r="I736" s="155">
        <v>1512.9</v>
      </c>
      <c r="J736" s="64">
        <v>837</v>
      </c>
      <c r="K736" s="161" t="s">
        <v>42</v>
      </c>
      <c r="L736" s="163">
        <f t="shared" si="78"/>
        <v>242064</v>
      </c>
      <c r="M736" s="163">
        <f t="shared" si="79"/>
        <v>23540.724000000002</v>
      </c>
      <c r="N736" s="163">
        <f t="shared" si="80"/>
        <v>265604.72399999999</v>
      </c>
      <c r="O736" s="171">
        <v>160</v>
      </c>
      <c r="P736" s="171">
        <v>15.56</v>
      </c>
      <c r="Q736" s="162"/>
      <c r="R736" s="102"/>
      <c r="S736" s="162" t="s">
        <v>265</v>
      </c>
      <c r="T736" s="162" t="s">
        <v>596</v>
      </c>
      <c r="U736" s="96" t="s">
        <v>589</v>
      </c>
      <c r="V736" s="99"/>
      <c r="W736" s="99"/>
    </row>
    <row r="737" spans="1:23" ht="37.5" x14ac:dyDescent="0.3">
      <c r="C737" s="155">
        <v>20</v>
      </c>
      <c r="D737" s="63" t="s">
        <v>798</v>
      </c>
      <c r="E737" s="155">
        <v>1995</v>
      </c>
      <c r="F737" s="155"/>
      <c r="G737" s="155" t="s">
        <v>83</v>
      </c>
      <c r="H737" s="155">
        <v>5</v>
      </c>
      <c r="I737" s="155">
        <v>8357.2199999999993</v>
      </c>
      <c r="J737" s="64">
        <v>5282.2</v>
      </c>
      <c r="K737" s="161" t="s">
        <v>42</v>
      </c>
      <c r="L737" s="163">
        <f t="shared" si="78"/>
        <v>1284671.8583999998</v>
      </c>
      <c r="M737" s="163">
        <f t="shared" si="79"/>
        <v>129620.48219999998</v>
      </c>
      <c r="N737" s="163">
        <f t="shared" si="80"/>
        <v>1414292.3405999998</v>
      </c>
      <c r="O737" s="171">
        <v>153.72</v>
      </c>
      <c r="P737" s="171">
        <v>15.51</v>
      </c>
      <c r="Q737" s="162"/>
      <c r="R737" s="102"/>
      <c r="S737" s="162" t="s">
        <v>265</v>
      </c>
      <c r="T737" s="162" t="s">
        <v>596</v>
      </c>
      <c r="U737" s="96" t="s">
        <v>589</v>
      </c>
      <c r="V737" s="99"/>
      <c r="W737" s="99"/>
    </row>
    <row r="738" spans="1:23" ht="37.5" x14ac:dyDescent="0.3">
      <c r="C738" s="155">
        <v>21</v>
      </c>
      <c r="D738" s="63" t="s">
        <v>799</v>
      </c>
      <c r="E738" s="155">
        <v>1987</v>
      </c>
      <c r="F738" s="155"/>
      <c r="G738" s="155" t="s">
        <v>83</v>
      </c>
      <c r="H738" s="155">
        <v>5</v>
      </c>
      <c r="I738" s="155">
        <v>4655.4799999999996</v>
      </c>
      <c r="J738" s="64">
        <v>3115.7</v>
      </c>
      <c r="K738" s="161" t="s">
        <v>42</v>
      </c>
      <c r="L738" s="163">
        <f t="shared" si="78"/>
        <v>715640.38559999992</v>
      </c>
      <c r="M738" s="163">
        <f t="shared" si="79"/>
        <v>72206.494799999986</v>
      </c>
      <c r="N738" s="163">
        <f t="shared" si="80"/>
        <v>787846.88039999991</v>
      </c>
      <c r="O738" s="171">
        <v>153.72</v>
      </c>
      <c r="P738" s="171">
        <v>15.51</v>
      </c>
      <c r="Q738" s="162"/>
      <c r="R738" s="102"/>
      <c r="S738" s="162" t="s">
        <v>265</v>
      </c>
      <c r="T738" s="162" t="s">
        <v>596</v>
      </c>
      <c r="U738" s="96" t="s">
        <v>589</v>
      </c>
      <c r="V738" s="99"/>
      <c r="W738" s="99"/>
    </row>
    <row r="739" spans="1:23" ht="37.5" x14ac:dyDescent="0.3">
      <c r="C739" s="155">
        <v>22</v>
      </c>
      <c r="D739" s="63" t="s">
        <v>800</v>
      </c>
      <c r="E739" s="155">
        <v>1984</v>
      </c>
      <c r="F739" s="155"/>
      <c r="G739" s="155" t="s">
        <v>83</v>
      </c>
      <c r="H739" s="155">
        <v>5</v>
      </c>
      <c r="I739" s="155">
        <v>12225</v>
      </c>
      <c r="J739" s="64">
        <v>7191.8</v>
      </c>
      <c r="K739" s="161" t="s">
        <v>42</v>
      </c>
      <c r="L739" s="163">
        <f t="shared" si="78"/>
        <v>1879227</v>
      </c>
      <c r="M739" s="163">
        <f t="shared" si="79"/>
        <v>189609.75</v>
      </c>
      <c r="N739" s="163">
        <f t="shared" si="80"/>
        <v>2068836.75</v>
      </c>
      <c r="O739" s="171">
        <v>153.72</v>
      </c>
      <c r="P739" s="171">
        <v>15.51</v>
      </c>
      <c r="Q739" s="162"/>
      <c r="R739" s="102"/>
      <c r="S739" s="162" t="s">
        <v>265</v>
      </c>
      <c r="T739" s="162" t="s">
        <v>596</v>
      </c>
      <c r="U739" s="96" t="s">
        <v>589</v>
      </c>
      <c r="V739" s="99"/>
      <c r="W739" s="99"/>
    </row>
    <row r="740" spans="1:23" ht="37.5" x14ac:dyDescent="0.3">
      <c r="C740" s="155">
        <v>23</v>
      </c>
      <c r="D740" s="63" t="s">
        <v>801</v>
      </c>
      <c r="E740" s="155">
        <v>1990</v>
      </c>
      <c r="F740" s="155"/>
      <c r="G740" s="155" t="s">
        <v>83</v>
      </c>
      <c r="H740" s="155">
        <v>5</v>
      </c>
      <c r="I740" s="155">
        <v>10922</v>
      </c>
      <c r="J740" s="64">
        <v>6553.8</v>
      </c>
      <c r="K740" s="161" t="s">
        <v>42</v>
      </c>
      <c r="L740" s="163">
        <f t="shared" si="78"/>
        <v>1678929.84</v>
      </c>
      <c r="M740" s="163">
        <f t="shared" si="79"/>
        <v>169400.22</v>
      </c>
      <c r="N740" s="163">
        <f t="shared" si="80"/>
        <v>1848330.06</v>
      </c>
      <c r="O740" s="171">
        <v>153.72</v>
      </c>
      <c r="P740" s="171">
        <v>15.51</v>
      </c>
      <c r="Q740" s="162"/>
      <c r="R740" s="102"/>
      <c r="S740" s="162" t="s">
        <v>265</v>
      </c>
      <c r="T740" s="162" t="s">
        <v>596</v>
      </c>
      <c r="U740" s="96" t="s">
        <v>589</v>
      </c>
      <c r="V740" s="99"/>
      <c r="W740" s="99"/>
    </row>
    <row r="741" spans="1:23" s="61" customFormat="1" ht="37.5" x14ac:dyDescent="0.3">
      <c r="A741" s="133"/>
      <c r="B741" s="1"/>
      <c r="C741" s="155">
        <v>24</v>
      </c>
      <c r="D741" s="63" t="s">
        <v>802</v>
      </c>
      <c r="E741" s="155">
        <v>1998</v>
      </c>
      <c r="F741" s="155"/>
      <c r="G741" s="155" t="s">
        <v>83</v>
      </c>
      <c r="H741" s="155">
        <v>5</v>
      </c>
      <c r="I741" s="155">
        <v>3325.82</v>
      </c>
      <c r="J741" s="64">
        <v>2114.4</v>
      </c>
      <c r="K741" s="161" t="s">
        <v>42</v>
      </c>
      <c r="L741" s="163">
        <f t="shared" si="78"/>
        <v>511245.05040000001</v>
      </c>
      <c r="M741" s="163">
        <f t="shared" si="79"/>
        <v>51583.468200000003</v>
      </c>
      <c r="N741" s="163">
        <f t="shared" si="80"/>
        <v>562828.51860000007</v>
      </c>
      <c r="O741" s="171">
        <v>153.72</v>
      </c>
      <c r="P741" s="171">
        <v>15.51</v>
      </c>
      <c r="Q741" s="162"/>
      <c r="R741" s="102"/>
      <c r="S741" s="162" t="s">
        <v>265</v>
      </c>
      <c r="T741" s="162" t="s">
        <v>596</v>
      </c>
      <c r="U741" s="100" t="s">
        <v>589</v>
      </c>
      <c r="V741" s="97"/>
      <c r="W741" s="97"/>
    </row>
    <row r="742" spans="1:23" s="61" customFormat="1" ht="20.25" customHeight="1" x14ac:dyDescent="0.3">
      <c r="A742" s="133"/>
      <c r="B742" s="1"/>
      <c r="C742" s="32"/>
      <c r="D742" s="62" t="s">
        <v>137</v>
      </c>
      <c r="E742" s="32"/>
      <c r="F742" s="32"/>
      <c r="G742" s="32"/>
      <c r="H742" s="32"/>
      <c r="I742" s="32"/>
      <c r="J742" s="27"/>
      <c r="K742" s="25"/>
      <c r="L742" s="30">
        <f>SUM(L743:L748)</f>
        <v>1474242.92</v>
      </c>
      <c r="M742" s="30">
        <f>SUM(M743:M748)</f>
        <v>144666.19099999999</v>
      </c>
      <c r="N742" s="30">
        <f>SUM(N743:N748)</f>
        <v>1618909.111</v>
      </c>
      <c r="O742" s="30"/>
      <c r="P742" s="30"/>
      <c r="Q742" s="24"/>
      <c r="R742" s="47"/>
      <c r="S742" s="162"/>
      <c r="T742" s="162"/>
      <c r="U742" s="101"/>
      <c r="V742" s="97"/>
      <c r="W742" s="97"/>
    </row>
    <row r="743" spans="1:23" ht="37.5" x14ac:dyDescent="0.3">
      <c r="B743" s="103"/>
      <c r="C743" s="155">
        <v>1</v>
      </c>
      <c r="D743" s="63" t="s">
        <v>803</v>
      </c>
      <c r="E743" s="155">
        <v>1987</v>
      </c>
      <c r="G743" s="155" t="s">
        <v>34</v>
      </c>
      <c r="H743" s="155">
        <v>2</v>
      </c>
      <c r="I743" s="155">
        <v>1407.2</v>
      </c>
      <c r="J743" s="64">
        <v>798.8</v>
      </c>
      <c r="K743" s="161" t="s">
        <v>42</v>
      </c>
      <c r="L743" s="163">
        <f t="shared" ref="L743:L748" si="81">I743*O743</f>
        <v>230555.64800000002</v>
      </c>
      <c r="M743" s="163">
        <f t="shared" ref="M743:M748" si="82">I743*P743</f>
        <v>22261.904000000002</v>
      </c>
      <c r="N743" s="163">
        <f t="shared" ref="N743:N748" si="83">L743+M743</f>
        <v>252817.55200000003</v>
      </c>
      <c r="O743" s="171">
        <v>163.84</v>
      </c>
      <c r="P743" s="171">
        <v>15.82</v>
      </c>
      <c r="Q743" s="162"/>
      <c r="R743" s="102"/>
      <c r="S743" s="162" t="s">
        <v>265</v>
      </c>
      <c r="T743" s="162" t="s">
        <v>596</v>
      </c>
      <c r="U743" s="96" t="s">
        <v>804</v>
      </c>
      <c r="V743" s="99"/>
      <c r="W743" s="99"/>
    </row>
    <row r="744" spans="1:23" ht="37.5" x14ac:dyDescent="0.3">
      <c r="C744" s="155">
        <v>2</v>
      </c>
      <c r="D744" s="63" t="s">
        <v>805</v>
      </c>
      <c r="E744" s="155">
        <v>1984</v>
      </c>
      <c r="F744" s="155"/>
      <c r="G744" s="155" t="s">
        <v>63</v>
      </c>
      <c r="H744" s="155">
        <v>2</v>
      </c>
      <c r="I744" s="155">
        <v>1501.9</v>
      </c>
      <c r="J744" s="64">
        <v>694.9</v>
      </c>
      <c r="K744" s="161" t="s">
        <v>42</v>
      </c>
      <c r="L744" s="163">
        <f t="shared" si="81"/>
        <v>238021.11199999999</v>
      </c>
      <c r="M744" s="163">
        <f t="shared" si="82"/>
        <v>23835.153000000002</v>
      </c>
      <c r="N744" s="163">
        <f t="shared" si="83"/>
        <v>261856.26499999998</v>
      </c>
      <c r="O744" s="171">
        <v>158.47999999999999</v>
      </c>
      <c r="P744" s="171">
        <v>15.87</v>
      </c>
      <c r="Q744" s="162"/>
      <c r="R744" s="102"/>
      <c r="S744" s="162" t="s">
        <v>265</v>
      </c>
      <c r="T744" s="162" t="s">
        <v>596</v>
      </c>
      <c r="U744" s="96" t="s">
        <v>600</v>
      </c>
      <c r="V744" s="99"/>
      <c r="W744" s="99"/>
    </row>
    <row r="745" spans="1:23" ht="37.5" x14ac:dyDescent="0.3">
      <c r="C745" s="155">
        <v>3</v>
      </c>
      <c r="D745" s="63" t="s">
        <v>806</v>
      </c>
      <c r="E745" s="155">
        <v>1983</v>
      </c>
      <c r="F745" s="155"/>
      <c r="G745" s="155" t="s">
        <v>63</v>
      </c>
      <c r="H745" s="155">
        <v>2</v>
      </c>
      <c r="I745" s="155">
        <v>1521.4</v>
      </c>
      <c r="J745" s="64">
        <v>712.2</v>
      </c>
      <c r="K745" s="161" t="s">
        <v>42</v>
      </c>
      <c r="L745" s="163">
        <f t="shared" si="81"/>
        <v>241111.47200000001</v>
      </c>
      <c r="M745" s="163">
        <f t="shared" si="82"/>
        <v>24144.617999999999</v>
      </c>
      <c r="N745" s="163">
        <f t="shared" si="83"/>
        <v>265256.09000000003</v>
      </c>
      <c r="O745" s="171">
        <v>158.47999999999999</v>
      </c>
      <c r="P745" s="171">
        <v>15.87</v>
      </c>
      <c r="Q745" s="162"/>
      <c r="R745" s="102"/>
      <c r="S745" s="162" t="s">
        <v>265</v>
      </c>
      <c r="T745" s="162" t="s">
        <v>596</v>
      </c>
      <c r="U745" s="96" t="s">
        <v>600</v>
      </c>
      <c r="V745" s="99"/>
      <c r="W745" s="99"/>
    </row>
    <row r="746" spans="1:23" ht="37.5" x14ac:dyDescent="0.3">
      <c r="C746" s="155">
        <v>4</v>
      </c>
      <c r="D746" s="63" t="s">
        <v>807</v>
      </c>
      <c r="E746" s="155">
        <v>1983</v>
      </c>
      <c r="F746" s="155"/>
      <c r="G746" s="155" t="s">
        <v>63</v>
      </c>
      <c r="H746" s="155">
        <v>2</v>
      </c>
      <c r="I746" s="155">
        <v>1531</v>
      </c>
      <c r="J746" s="64">
        <v>716</v>
      </c>
      <c r="K746" s="161" t="s">
        <v>42</v>
      </c>
      <c r="L746" s="163">
        <f t="shared" si="81"/>
        <v>242632.87999999998</v>
      </c>
      <c r="M746" s="163">
        <f t="shared" si="82"/>
        <v>24296.969999999998</v>
      </c>
      <c r="N746" s="163">
        <f t="shared" si="83"/>
        <v>266929.84999999998</v>
      </c>
      <c r="O746" s="171">
        <v>158.47999999999999</v>
      </c>
      <c r="P746" s="171">
        <v>15.87</v>
      </c>
      <c r="Q746" s="162"/>
      <c r="R746" s="102"/>
      <c r="S746" s="162" t="s">
        <v>265</v>
      </c>
      <c r="T746" s="162" t="s">
        <v>596</v>
      </c>
      <c r="U746" s="96" t="s">
        <v>600</v>
      </c>
      <c r="V746" s="99"/>
      <c r="W746" s="99"/>
    </row>
    <row r="747" spans="1:23" ht="37.5" x14ac:dyDescent="0.3">
      <c r="C747" s="155">
        <v>5</v>
      </c>
      <c r="D747" s="63" t="s">
        <v>808</v>
      </c>
      <c r="E747" s="155">
        <v>1983</v>
      </c>
      <c r="F747" s="155"/>
      <c r="G747" s="155" t="s">
        <v>63</v>
      </c>
      <c r="H747" s="155">
        <v>2</v>
      </c>
      <c r="I747" s="155">
        <v>1524.6</v>
      </c>
      <c r="J747" s="64">
        <v>762.3</v>
      </c>
      <c r="K747" s="161" t="s">
        <v>42</v>
      </c>
      <c r="L747" s="163">
        <f t="shared" si="81"/>
        <v>241618.60799999998</v>
      </c>
      <c r="M747" s="163">
        <f t="shared" si="82"/>
        <v>24195.401999999998</v>
      </c>
      <c r="N747" s="163">
        <f t="shared" si="83"/>
        <v>265814.00999999995</v>
      </c>
      <c r="O747" s="171">
        <v>158.47999999999999</v>
      </c>
      <c r="P747" s="171">
        <v>15.87</v>
      </c>
      <c r="Q747" s="162"/>
      <c r="R747" s="102"/>
      <c r="S747" s="162" t="s">
        <v>265</v>
      </c>
      <c r="T747" s="162" t="s">
        <v>596</v>
      </c>
      <c r="U747" s="96" t="s">
        <v>600</v>
      </c>
      <c r="V747" s="99"/>
      <c r="W747" s="99"/>
    </row>
    <row r="748" spans="1:23" s="61" customFormat="1" ht="37.5" x14ac:dyDescent="0.3">
      <c r="A748" s="133"/>
      <c r="B748" s="1"/>
      <c r="C748" s="155">
        <v>6</v>
      </c>
      <c r="D748" s="63" t="s">
        <v>809</v>
      </c>
      <c r="E748" s="155">
        <v>1981</v>
      </c>
      <c r="F748" s="155"/>
      <c r="G748" s="155" t="s">
        <v>34</v>
      </c>
      <c r="H748" s="155">
        <v>2</v>
      </c>
      <c r="I748" s="155">
        <v>1639.2</v>
      </c>
      <c r="J748" s="64">
        <v>896.5</v>
      </c>
      <c r="K748" s="161" t="s">
        <v>42</v>
      </c>
      <c r="L748" s="163">
        <f t="shared" si="81"/>
        <v>280303.2</v>
      </c>
      <c r="M748" s="163">
        <f t="shared" si="82"/>
        <v>25932.144</v>
      </c>
      <c r="N748" s="163">
        <f t="shared" si="83"/>
        <v>306235.34400000004</v>
      </c>
      <c r="O748" s="171">
        <v>171</v>
      </c>
      <c r="P748" s="171">
        <v>15.82</v>
      </c>
      <c r="Q748" s="162"/>
      <c r="R748" s="102"/>
      <c r="S748" s="162" t="s">
        <v>265</v>
      </c>
      <c r="T748" s="162" t="s">
        <v>596</v>
      </c>
      <c r="U748" s="100"/>
      <c r="V748" s="97"/>
      <c r="W748" s="97"/>
    </row>
    <row r="749" spans="1:23" s="61" customFormat="1" x14ac:dyDescent="0.3">
      <c r="A749" s="133"/>
      <c r="B749" s="1"/>
      <c r="C749" s="32"/>
      <c r="D749" s="62" t="s">
        <v>143</v>
      </c>
      <c r="E749" s="32"/>
      <c r="F749" s="32"/>
      <c r="G749" s="32"/>
      <c r="H749" s="32"/>
      <c r="I749" s="32"/>
      <c r="J749" s="27"/>
      <c r="K749" s="25"/>
      <c r="L749" s="30">
        <f>SUM(L750:L774)</f>
        <v>20059978.066</v>
      </c>
      <c r="M749" s="30">
        <f>SUM(M750:M774)</f>
        <v>1254211.2925000002</v>
      </c>
      <c r="N749" s="30">
        <f>SUM(N750:N774)</f>
        <v>21314189.358500004</v>
      </c>
      <c r="O749" s="30"/>
      <c r="P749" s="30"/>
      <c r="Q749" s="24"/>
      <c r="R749" s="47"/>
      <c r="S749" s="162"/>
      <c r="T749" s="162"/>
      <c r="U749" s="101"/>
      <c r="V749" s="97"/>
      <c r="W749" s="97"/>
    </row>
    <row r="750" spans="1:23" ht="37.5" x14ac:dyDescent="0.3">
      <c r="C750" s="155">
        <v>1</v>
      </c>
      <c r="D750" s="63" t="s">
        <v>810</v>
      </c>
      <c r="E750" s="155">
        <v>1976</v>
      </c>
      <c r="F750" s="155"/>
      <c r="G750" s="155" t="s">
        <v>83</v>
      </c>
      <c r="H750" s="155">
        <v>5</v>
      </c>
      <c r="I750" s="155">
        <v>2033.7</v>
      </c>
      <c r="J750" s="64">
        <v>993.1</v>
      </c>
      <c r="K750" s="161" t="s">
        <v>42</v>
      </c>
      <c r="L750" s="163">
        <f t="shared" ref="L750:L759" si="84">I750*O750</f>
        <v>312620.364</v>
      </c>
      <c r="M750" s="163">
        <f t="shared" ref="M750:M759" si="85">I750*P750</f>
        <v>31542.687000000002</v>
      </c>
      <c r="N750" s="163">
        <f t="shared" ref="N750:N774" si="86">L750+M750</f>
        <v>344163.05099999998</v>
      </c>
      <c r="O750" s="171">
        <v>153.72</v>
      </c>
      <c r="P750" s="171">
        <v>15.51</v>
      </c>
      <c r="Q750" s="162"/>
      <c r="R750" s="102"/>
      <c r="S750" s="162" t="s">
        <v>265</v>
      </c>
      <c r="T750" s="162" t="s">
        <v>596</v>
      </c>
      <c r="U750" s="96"/>
      <c r="V750" s="99"/>
      <c r="W750" s="99"/>
    </row>
    <row r="751" spans="1:23" ht="37.5" x14ac:dyDescent="0.3">
      <c r="C751" s="155">
        <v>2</v>
      </c>
      <c r="D751" s="63" t="s">
        <v>811</v>
      </c>
      <c r="E751" s="155">
        <v>1973</v>
      </c>
      <c r="F751" s="155"/>
      <c r="G751" s="155" t="s">
        <v>83</v>
      </c>
      <c r="H751" s="155">
        <v>5</v>
      </c>
      <c r="I751" s="155">
        <v>5221.05</v>
      </c>
      <c r="J751" s="64">
        <v>3183.75</v>
      </c>
      <c r="K751" s="161" t="s">
        <v>42</v>
      </c>
      <c r="L751" s="163">
        <f t="shared" si="84"/>
        <v>802579.80599999998</v>
      </c>
      <c r="M751" s="163">
        <f t="shared" si="85"/>
        <v>80978.485499999995</v>
      </c>
      <c r="N751" s="163">
        <f t="shared" si="86"/>
        <v>883558.29149999993</v>
      </c>
      <c r="O751" s="171">
        <v>153.72</v>
      </c>
      <c r="P751" s="171">
        <v>15.51</v>
      </c>
      <c r="Q751" s="162"/>
      <c r="R751" s="102"/>
      <c r="S751" s="162" t="s">
        <v>265</v>
      </c>
      <c r="T751" s="162" t="s">
        <v>596</v>
      </c>
      <c r="U751" s="96"/>
      <c r="V751" s="99"/>
      <c r="W751" s="99"/>
    </row>
    <row r="752" spans="1:23" ht="37.5" x14ac:dyDescent="0.3">
      <c r="C752" s="155">
        <v>3</v>
      </c>
      <c r="D752" s="63" t="s">
        <v>812</v>
      </c>
      <c r="E752" s="155">
        <v>1974</v>
      </c>
      <c r="F752" s="155"/>
      <c r="G752" s="155" t="s">
        <v>34</v>
      </c>
      <c r="H752" s="155">
        <v>5</v>
      </c>
      <c r="I752" s="155">
        <v>6211.79</v>
      </c>
      <c r="J752" s="64">
        <v>3622.09</v>
      </c>
      <c r="K752" s="161" t="s">
        <v>42</v>
      </c>
      <c r="L752" s="163">
        <f t="shared" si="84"/>
        <v>993886.4</v>
      </c>
      <c r="M752" s="163">
        <f t="shared" si="85"/>
        <v>96655.452400000009</v>
      </c>
      <c r="N752" s="163">
        <f t="shared" si="86"/>
        <v>1090541.8524</v>
      </c>
      <c r="O752" s="171">
        <v>160</v>
      </c>
      <c r="P752" s="171">
        <v>15.56</v>
      </c>
      <c r="Q752" s="162"/>
      <c r="R752" s="102"/>
      <c r="S752" s="162" t="s">
        <v>265</v>
      </c>
      <c r="T752" s="162" t="s">
        <v>596</v>
      </c>
      <c r="U752" s="96"/>
      <c r="V752" s="99"/>
      <c r="W752" s="99"/>
    </row>
    <row r="753" spans="3:23" ht="37.5" x14ac:dyDescent="0.3">
      <c r="C753" s="155">
        <v>4</v>
      </c>
      <c r="D753" s="63" t="s">
        <v>813</v>
      </c>
      <c r="E753" s="155">
        <v>1973</v>
      </c>
      <c r="F753" s="155"/>
      <c r="G753" s="155" t="s">
        <v>34</v>
      </c>
      <c r="H753" s="155">
        <v>5</v>
      </c>
      <c r="I753" s="155">
        <v>18263.7</v>
      </c>
      <c r="J753" s="64">
        <v>11263.73</v>
      </c>
      <c r="K753" s="161" t="s">
        <v>42</v>
      </c>
      <c r="L753" s="163">
        <f t="shared" si="84"/>
        <v>2922192</v>
      </c>
      <c r="M753" s="163">
        <f t="shared" si="85"/>
        <v>284183.17200000002</v>
      </c>
      <c r="N753" s="163">
        <f t="shared" si="86"/>
        <v>3206375.1720000003</v>
      </c>
      <c r="O753" s="171">
        <v>160</v>
      </c>
      <c r="P753" s="171">
        <v>15.56</v>
      </c>
      <c r="Q753" s="162"/>
      <c r="R753" s="102"/>
      <c r="S753" s="162" t="s">
        <v>265</v>
      </c>
      <c r="T753" s="162" t="s">
        <v>596</v>
      </c>
      <c r="U753" s="96"/>
      <c r="V753" s="99"/>
      <c r="W753" s="99"/>
    </row>
    <row r="754" spans="3:23" ht="37.5" x14ac:dyDescent="0.3">
      <c r="C754" s="155">
        <v>5</v>
      </c>
      <c r="D754" s="63" t="s">
        <v>814</v>
      </c>
      <c r="E754" s="155">
        <v>1980</v>
      </c>
      <c r="F754" s="155"/>
      <c r="G754" s="155" t="s">
        <v>83</v>
      </c>
      <c r="H754" s="155">
        <v>3</v>
      </c>
      <c r="I754" s="155">
        <v>3306.3</v>
      </c>
      <c r="J754" s="64">
        <v>1620.1</v>
      </c>
      <c r="K754" s="161" t="s">
        <v>42</v>
      </c>
      <c r="L754" s="163">
        <f t="shared" si="84"/>
        <v>508244.43600000005</v>
      </c>
      <c r="M754" s="163">
        <f t="shared" si="85"/>
        <v>51280.713000000003</v>
      </c>
      <c r="N754" s="163">
        <f t="shared" si="86"/>
        <v>559525.14900000009</v>
      </c>
      <c r="O754" s="171">
        <v>153.72</v>
      </c>
      <c r="P754" s="171">
        <v>15.51</v>
      </c>
      <c r="Q754" s="162"/>
      <c r="R754" s="102"/>
      <c r="S754" s="162" t="s">
        <v>265</v>
      </c>
      <c r="T754" s="162" t="s">
        <v>596</v>
      </c>
      <c r="U754" s="96"/>
      <c r="V754" s="99"/>
      <c r="W754" s="99"/>
    </row>
    <row r="755" spans="3:23" ht="37.5" x14ac:dyDescent="0.3">
      <c r="C755" s="155">
        <v>6</v>
      </c>
      <c r="D755" s="63" t="s">
        <v>815</v>
      </c>
      <c r="E755" s="155">
        <v>1986</v>
      </c>
      <c r="F755" s="155"/>
      <c r="G755" s="155" t="s">
        <v>83</v>
      </c>
      <c r="H755" s="155">
        <v>5</v>
      </c>
      <c r="I755" s="155">
        <v>5459.6</v>
      </c>
      <c r="J755" s="64">
        <v>3393.2</v>
      </c>
      <c r="K755" s="161" t="s">
        <v>42</v>
      </c>
      <c r="L755" s="163">
        <f t="shared" si="84"/>
        <v>839249.71200000006</v>
      </c>
      <c r="M755" s="163">
        <f t="shared" si="85"/>
        <v>84678.396000000008</v>
      </c>
      <c r="N755" s="163">
        <f t="shared" si="86"/>
        <v>923928.10800000001</v>
      </c>
      <c r="O755" s="171">
        <v>153.72</v>
      </c>
      <c r="P755" s="171">
        <v>15.51</v>
      </c>
      <c r="Q755" s="162"/>
      <c r="R755" s="102"/>
      <c r="S755" s="162" t="s">
        <v>265</v>
      </c>
      <c r="T755" s="162" t="s">
        <v>596</v>
      </c>
      <c r="U755" s="96"/>
      <c r="V755" s="99"/>
      <c r="W755" s="99"/>
    </row>
    <row r="756" spans="3:23" ht="37.5" x14ac:dyDescent="0.3">
      <c r="C756" s="155">
        <v>7</v>
      </c>
      <c r="D756" s="63" t="s">
        <v>816</v>
      </c>
      <c r="E756" s="155">
        <v>1980</v>
      </c>
      <c r="F756" s="155"/>
      <c r="G756" s="155" t="s">
        <v>34</v>
      </c>
      <c r="H756" s="155">
        <v>2</v>
      </c>
      <c r="I756" s="155">
        <v>755.5</v>
      </c>
      <c r="J756" s="64">
        <v>365.5</v>
      </c>
      <c r="K756" s="161" t="s">
        <v>42</v>
      </c>
      <c r="L756" s="163">
        <f t="shared" si="84"/>
        <v>115901.255</v>
      </c>
      <c r="M756" s="163">
        <f t="shared" si="85"/>
        <v>11952.01</v>
      </c>
      <c r="N756" s="163">
        <f t="shared" si="86"/>
        <v>127853.265</v>
      </c>
      <c r="O756" s="171">
        <v>153.41</v>
      </c>
      <c r="P756" s="171">
        <v>15.82</v>
      </c>
      <c r="Q756" s="162"/>
      <c r="R756" s="102"/>
      <c r="S756" s="162" t="s">
        <v>265</v>
      </c>
      <c r="T756" s="162" t="s">
        <v>596</v>
      </c>
      <c r="U756" s="96" t="s">
        <v>600</v>
      </c>
      <c r="V756" s="99"/>
      <c r="W756" s="99"/>
    </row>
    <row r="757" spans="3:23" ht="37.5" x14ac:dyDescent="0.3">
      <c r="C757" s="155">
        <v>8</v>
      </c>
      <c r="D757" s="63" t="s">
        <v>817</v>
      </c>
      <c r="E757" s="155">
        <v>1977</v>
      </c>
      <c r="F757" s="155"/>
      <c r="G757" s="155" t="s">
        <v>34</v>
      </c>
      <c r="H757" s="155">
        <v>2</v>
      </c>
      <c r="I757" s="155">
        <v>750.6</v>
      </c>
      <c r="J757" s="64">
        <v>357.6</v>
      </c>
      <c r="K757" s="161" t="s">
        <v>42</v>
      </c>
      <c r="L757" s="163">
        <f t="shared" si="84"/>
        <v>115149.546</v>
      </c>
      <c r="M757" s="163">
        <f t="shared" si="85"/>
        <v>11874.492</v>
      </c>
      <c r="N757" s="163">
        <f t="shared" si="86"/>
        <v>127024.038</v>
      </c>
      <c r="O757" s="171">
        <v>153.41</v>
      </c>
      <c r="P757" s="171">
        <v>15.82</v>
      </c>
      <c r="Q757" s="162"/>
      <c r="R757" s="102"/>
      <c r="S757" s="162" t="s">
        <v>265</v>
      </c>
      <c r="T757" s="162" t="s">
        <v>596</v>
      </c>
      <c r="U757" s="96" t="s">
        <v>600</v>
      </c>
      <c r="V757" s="99"/>
      <c r="W757" s="99"/>
    </row>
    <row r="758" spans="3:23" ht="37.5" x14ac:dyDescent="0.3">
      <c r="C758" s="155">
        <v>9</v>
      </c>
      <c r="D758" s="63" t="s">
        <v>818</v>
      </c>
      <c r="E758" s="155">
        <v>1977</v>
      </c>
      <c r="F758" s="155"/>
      <c r="G758" s="155" t="s">
        <v>34</v>
      </c>
      <c r="H758" s="155">
        <v>2</v>
      </c>
      <c r="I758" s="155">
        <v>746.5</v>
      </c>
      <c r="J758" s="64">
        <v>365.1</v>
      </c>
      <c r="K758" s="161" t="s">
        <v>42</v>
      </c>
      <c r="L758" s="163">
        <f t="shared" si="84"/>
        <v>114520.565</v>
      </c>
      <c r="M758" s="163">
        <f t="shared" si="85"/>
        <v>11809.630000000001</v>
      </c>
      <c r="N758" s="163">
        <f t="shared" si="86"/>
        <v>126330.19500000001</v>
      </c>
      <c r="O758" s="171">
        <v>153.41</v>
      </c>
      <c r="P758" s="171">
        <v>15.82</v>
      </c>
      <c r="Q758" s="162"/>
      <c r="R758" s="102"/>
      <c r="S758" s="162" t="s">
        <v>265</v>
      </c>
      <c r="T758" s="162" t="s">
        <v>596</v>
      </c>
      <c r="U758" s="96" t="s">
        <v>600</v>
      </c>
      <c r="V758" s="99"/>
      <c r="W758" s="99"/>
    </row>
    <row r="759" spans="3:23" ht="37.5" x14ac:dyDescent="0.3">
      <c r="C759" s="155">
        <v>10</v>
      </c>
      <c r="D759" s="63" t="s">
        <v>144</v>
      </c>
      <c r="E759" s="155">
        <v>1970</v>
      </c>
      <c r="F759" s="155"/>
      <c r="G759" s="155" t="s">
        <v>34</v>
      </c>
      <c r="H759" s="155">
        <v>5</v>
      </c>
      <c r="I759" s="155">
        <v>6355.18</v>
      </c>
      <c r="J759" s="64">
        <v>3773.85</v>
      </c>
      <c r="K759" s="161" t="s">
        <v>45</v>
      </c>
      <c r="L759" s="163">
        <f t="shared" si="84"/>
        <v>1016828.8</v>
      </c>
      <c r="M759" s="163">
        <f t="shared" si="85"/>
        <v>98886.600800000015</v>
      </c>
      <c r="N759" s="163">
        <f t="shared" si="86"/>
        <v>1115715.4007999999</v>
      </c>
      <c r="O759" s="171">
        <v>160</v>
      </c>
      <c r="P759" s="171">
        <v>15.56</v>
      </c>
      <c r="Q759" s="162"/>
      <c r="R759" s="102"/>
      <c r="S759" s="162" t="s">
        <v>265</v>
      </c>
      <c r="T759" s="162" t="s">
        <v>596</v>
      </c>
      <c r="U759" s="96"/>
      <c r="V759" s="99"/>
      <c r="W759" s="99"/>
    </row>
    <row r="760" spans="3:23" x14ac:dyDescent="0.3">
      <c r="C760" s="155"/>
      <c r="D760" s="63"/>
      <c r="E760" s="155"/>
      <c r="F760" s="155"/>
      <c r="G760" s="155"/>
      <c r="H760" s="155"/>
      <c r="I760" s="155"/>
      <c r="J760" s="64"/>
      <c r="K760" s="161" t="s">
        <v>229</v>
      </c>
      <c r="L760" s="163">
        <f>I759*O760</f>
        <v>6877575.796000001</v>
      </c>
      <c r="M760" s="163">
        <f>I759*P760</f>
        <v>147185.9688</v>
      </c>
      <c r="N760" s="163">
        <f t="shared" si="86"/>
        <v>7024761.7648000009</v>
      </c>
      <c r="O760" s="171">
        <v>1082.2</v>
      </c>
      <c r="P760" s="171">
        <v>23.16</v>
      </c>
      <c r="Q760" s="162"/>
      <c r="R760" s="102"/>
      <c r="S760" s="162" t="s">
        <v>265</v>
      </c>
      <c r="T760" s="162" t="s">
        <v>596</v>
      </c>
      <c r="U760" s="96"/>
      <c r="V760" s="99"/>
      <c r="W760" s="99"/>
    </row>
    <row r="761" spans="3:23" ht="37.5" x14ac:dyDescent="0.3">
      <c r="C761" s="155">
        <v>11</v>
      </c>
      <c r="D761" s="63" t="s">
        <v>819</v>
      </c>
      <c r="E761" s="155">
        <v>1967</v>
      </c>
      <c r="F761" s="155"/>
      <c r="G761" s="155" t="s">
        <v>34</v>
      </c>
      <c r="H761" s="155">
        <v>3</v>
      </c>
      <c r="I761" s="155">
        <v>2261.3000000000002</v>
      </c>
      <c r="J761" s="64">
        <v>916.1</v>
      </c>
      <c r="K761" s="161" t="s">
        <v>42</v>
      </c>
      <c r="L761" s="163">
        <f>I761*O761</f>
        <v>330647.28600000002</v>
      </c>
      <c r="M761" s="163">
        <f>I761*P761</f>
        <v>33625.531000000003</v>
      </c>
      <c r="N761" s="163">
        <f t="shared" si="86"/>
        <v>364272.81700000004</v>
      </c>
      <c r="O761" s="171">
        <v>146.22</v>
      </c>
      <c r="P761" s="171">
        <v>14.87</v>
      </c>
      <c r="Q761" s="162"/>
      <c r="R761" s="102"/>
      <c r="S761" s="162" t="s">
        <v>265</v>
      </c>
      <c r="T761" s="162" t="s">
        <v>596</v>
      </c>
      <c r="U761" s="96"/>
      <c r="V761" s="99"/>
      <c r="W761" s="99"/>
    </row>
    <row r="762" spans="3:23" ht="37.5" x14ac:dyDescent="0.3">
      <c r="C762" s="155">
        <v>12</v>
      </c>
      <c r="D762" s="63" t="s">
        <v>820</v>
      </c>
      <c r="E762" s="155">
        <v>1959</v>
      </c>
      <c r="F762" s="155"/>
      <c r="G762" s="155" t="s">
        <v>63</v>
      </c>
      <c r="H762" s="155">
        <v>2</v>
      </c>
      <c r="I762" s="155">
        <v>927</v>
      </c>
      <c r="J762" s="64">
        <v>547.20000000000005</v>
      </c>
      <c r="K762" s="161" t="s">
        <v>42</v>
      </c>
      <c r="L762" s="163">
        <f>I762*O762</f>
        <v>162225</v>
      </c>
      <c r="M762" s="163">
        <f>I762*P762</f>
        <v>14711.49</v>
      </c>
      <c r="N762" s="163">
        <f t="shared" si="86"/>
        <v>176936.49</v>
      </c>
      <c r="O762" s="171">
        <v>175</v>
      </c>
      <c r="P762" s="171">
        <v>15.87</v>
      </c>
      <c r="Q762" s="162"/>
      <c r="R762" s="102"/>
      <c r="S762" s="162" t="s">
        <v>265</v>
      </c>
      <c r="T762" s="162" t="s">
        <v>596</v>
      </c>
      <c r="U762" s="96"/>
      <c r="V762" s="99"/>
      <c r="W762" s="99"/>
    </row>
    <row r="763" spans="3:23" x14ac:dyDescent="0.3">
      <c r="C763" s="155"/>
      <c r="D763" s="63"/>
      <c r="E763" s="155"/>
      <c r="F763" s="155"/>
      <c r="G763" s="155"/>
      <c r="H763" s="155"/>
      <c r="I763" s="155"/>
      <c r="J763" s="64"/>
      <c r="K763" s="161" t="s">
        <v>229</v>
      </c>
      <c r="L763" s="163">
        <f>I762*O763</f>
        <v>1390500</v>
      </c>
      <c r="M763" s="163">
        <f>I762*P763</f>
        <v>37283.94</v>
      </c>
      <c r="N763" s="163">
        <f t="shared" si="86"/>
        <v>1427783.94</v>
      </c>
      <c r="O763" s="171">
        <v>1500</v>
      </c>
      <c r="P763" s="171">
        <v>40.22</v>
      </c>
      <c r="Q763" s="162"/>
      <c r="R763" s="102"/>
      <c r="S763" s="162" t="s">
        <v>265</v>
      </c>
      <c r="T763" s="162" t="s">
        <v>596</v>
      </c>
      <c r="U763" s="96"/>
      <c r="V763" s="99"/>
      <c r="W763" s="99"/>
    </row>
    <row r="764" spans="3:23" ht="37.5" x14ac:dyDescent="0.3">
      <c r="C764" s="155">
        <v>13</v>
      </c>
      <c r="D764" s="63" t="s">
        <v>821</v>
      </c>
      <c r="E764" s="155">
        <v>1971</v>
      </c>
      <c r="F764" s="155"/>
      <c r="G764" s="155" t="s">
        <v>34</v>
      </c>
      <c r="H764" s="155">
        <v>3</v>
      </c>
      <c r="I764" s="155">
        <v>1527.9</v>
      </c>
      <c r="J764" s="64">
        <v>731.1</v>
      </c>
      <c r="K764" s="161" t="s">
        <v>42</v>
      </c>
      <c r="L764" s="163">
        <f>I764*O764</f>
        <v>244464</v>
      </c>
      <c r="M764" s="163">
        <f>I764*P764</f>
        <v>23774.124000000003</v>
      </c>
      <c r="N764" s="163">
        <f t="shared" si="86"/>
        <v>268238.12400000001</v>
      </c>
      <c r="O764" s="171">
        <v>160</v>
      </c>
      <c r="P764" s="171">
        <v>15.56</v>
      </c>
      <c r="Q764" s="162"/>
      <c r="R764" s="102"/>
      <c r="S764" s="162" t="s">
        <v>265</v>
      </c>
      <c r="T764" s="162" t="s">
        <v>596</v>
      </c>
      <c r="U764" s="96"/>
      <c r="V764" s="99"/>
      <c r="W764" s="99"/>
    </row>
    <row r="765" spans="3:23" ht="37.5" x14ac:dyDescent="0.3">
      <c r="C765" s="155">
        <v>14</v>
      </c>
      <c r="D765" s="63" t="s">
        <v>822</v>
      </c>
      <c r="E765" s="155">
        <v>1993</v>
      </c>
      <c r="F765" s="155"/>
      <c r="G765" s="155" t="s">
        <v>34</v>
      </c>
      <c r="H765" s="155">
        <v>3</v>
      </c>
      <c r="I765" s="155">
        <v>2058.8000000000002</v>
      </c>
      <c r="J765" s="64">
        <v>1047.4000000000001</v>
      </c>
      <c r="K765" s="161" t="s">
        <v>42</v>
      </c>
      <c r="L765" s="163">
        <f>I765*O765</f>
        <v>370954.58400000003</v>
      </c>
      <c r="M765" s="163">
        <f>I765*P765</f>
        <v>31540.816000000003</v>
      </c>
      <c r="N765" s="163">
        <f t="shared" si="86"/>
        <v>402495.4</v>
      </c>
      <c r="O765" s="171">
        <v>180.18</v>
      </c>
      <c r="P765" s="171">
        <v>15.32</v>
      </c>
      <c r="Q765" s="162"/>
      <c r="R765" s="102"/>
      <c r="S765" s="162" t="s">
        <v>265</v>
      </c>
      <c r="T765" s="162" t="s">
        <v>596</v>
      </c>
      <c r="U765" s="96" t="s">
        <v>600</v>
      </c>
      <c r="V765" s="99"/>
      <c r="W765" s="99"/>
    </row>
    <row r="766" spans="3:23" ht="56.25" x14ac:dyDescent="0.3">
      <c r="C766" s="155">
        <v>15</v>
      </c>
      <c r="D766" s="63" t="s">
        <v>158</v>
      </c>
      <c r="E766" s="155">
        <v>1958</v>
      </c>
      <c r="F766" s="155"/>
      <c r="G766" s="155" t="s">
        <v>56</v>
      </c>
      <c r="H766" s="155">
        <v>2</v>
      </c>
      <c r="I766" s="155">
        <v>865.1</v>
      </c>
      <c r="J766" s="64">
        <v>483.7</v>
      </c>
      <c r="K766" s="161" t="s">
        <v>45</v>
      </c>
      <c r="L766" s="163">
        <f>I766*O766</f>
        <v>401544.81600000005</v>
      </c>
      <c r="M766" s="163">
        <f>I766*P766</f>
        <v>16142.766000000001</v>
      </c>
      <c r="N766" s="163">
        <f t="shared" si="86"/>
        <v>417687.58200000005</v>
      </c>
      <c r="O766" s="171">
        <v>464.16</v>
      </c>
      <c r="P766" s="171">
        <v>18.66</v>
      </c>
      <c r="Q766" s="162"/>
      <c r="R766" s="102"/>
      <c r="S766" s="162" t="s">
        <v>265</v>
      </c>
      <c r="T766" s="162" t="s">
        <v>596</v>
      </c>
      <c r="U766" s="96"/>
      <c r="V766" s="99"/>
      <c r="W766" s="99"/>
    </row>
    <row r="767" spans="3:23" ht="56.25" x14ac:dyDescent="0.3">
      <c r="C767" s="155">
        <v>16</v>
      </c>
      <c r="D767" s="63" t="s">
        <v>823</v>
      </c>
      <c r="E767" s="155">
        <v>1958</v>
      </c>
      <c r="F767" s="155"/>
      <c r="G767" s="155" t="s">
        <v>56</v>
      </c>
      <c r="H767" s="155">
        <v>2</v>
      </c>
      <c r="I767" s="155">
        <v>777.6</v>
      </c>
      <c r="J767" s="64">
        <v>456.3</v>
      </c>
      <c r="K767" s="161" t="s">
        <v>42</v>
      </c>
      <c r="L767" s="163">
        <f>I767*O767</f>
        <v>127526.40000000001</v>
      </c>
      <c r="M767" s="163">
        <f>I767*P767</f>
        <v>11827.296</v>
      </c>
      <c r="N767" s="163">
        <f t="shared" si="86"/>
        <v>139353.696</v>
      </c>
      <c r="O767" s="171">
        <v>164</v>
      </c>
      <c r="P767" s="171">
        <v>15.21</v>
      </c>
      <c r="Q767" s="162"/>
      <c r="R767" s="102"/>
      <c r="S767" s="162" t="s">
        <v>265</v>
      </c>
      <c r="T767" s="162" t="s">
        <v>596</v>
      </c>
      <c r="U767" s="96"/>
      <c r="V767" s="99"/>
      <c r="W767" s="99"/>
    </row>
    <row r="768" spans="3:23" ht="37.5" x14ac:dyDescent="0.3">
      <c r="C768" s="155"/>
      <c r="D768" s="63"/>
      <c r="E768" s="155"/>
      <c r="F768" s="155"/>
      <c r="G768" s="155"/>
      <c r="H768" s="155"/>
      <c r="I768" s="155"/>
      <c r="J768" s="64"/>
      <c r="K768" s="161" t="s">
        <v>45</v>
      </c>
      <c r="L768" s="163">
        <f>I767*O768</f>
        <v>360930.81600000005</v>
      </c>
      <c r="M768" s="163">
        <f>I767*P768</f>
        <v>14510.016000000001</v>
      </c>
      <c r="N768" s="163">
        <f t="shared" si="86"/>
        <v>375440.83200000005</v>
      </c>
      <c r="O768" s="171">
        <v>464.16</v>
      </c>
      <c r="P768" s="171">
        <v>18.66</v>
      </c>
      <c r="Q768" s="162"/>
      <c r="R768" s="102"/>
      <c r="S768" s="162" t="s">
        <v>265</v>
      </c>
      <c r="T768" s="162" t="s">
        <v>596</v>
      </c>
      <c r="U768" s="96"/>
      <c r="V768" s="99"/>
      <c r="W768" s="99"/>
    </row>
    <row r="769" spans="1:23" ht="56.25" x14ac:dyDescent="0.3">
      <c r="C769" s="155"/>
      <c r="D769" s="63"/>
      <c r="E769" s="155"/>
      <c r="F769" s="155"/>
      <c r="G769" s="155"/>
      <c r="H769" s="155"/>
      <c r="I769" s="155"/>
      <c r="J769" s="64"/>
      <c r="K769" s="161" t="s">
        <v>35</v>
      </c>
      <c r="L769" s="163">
        <f>I767*O769</f>
        <v>45474.048000000003</v>
      </c>
      <c r="M769" s="163">
        <f>I767*P769</f>
        <v>10373.183999999999</v>
      </c>
      <c r="N769" s="163">
        <f t="shared" si="86"/>
        <v>55847.232000000004</v>
      </c>
      <c r="O769" s="171">
        <v>58.48</v>
      </c>
      <c r="P769" s="171">
        <v>13.34</v>
      </c>
      <c r="Q769" s="162"/>
      <c r="R769" s="102"/>
      <c r="S769" s="162" t="s">
        <v>265</v>
      </c>
      <c r="T769" s="162" t="s">
        <v>596</v>
      </c>
      <c r="U769" s="96"/>
      <c r="V769" s="99"/>
      <c r="W769" s="99"/>
    </row>
    <row r="770" spans="1:23" ht="37.5" x14ac:dyDescent="0.3">
      <c r="C770" s="155"/>
      <c r="D770" s="63"/>
      <c r="E770" s="155"/>
      <c r="F770" s="155"/>
      <c r="G770" s="155"/>
      <c r="H770" s="155"/>
      <c r="I770" s="155"/>
      <c r="J770" s="64"/>
      <c r="K770" s="161" t="s">
        <v>53</v>
      </c>
      <c r="L770" s="163">
        <f>I767*O770</f>
        <v>28281.311999999998</v>
      </c>
      <c r="M770" s="163">
        <f>I767*P770</f>
        <v>10342.080000000002</v>
      </c>
      <c r="N770" s="163">
        <f t="shared" si="86"/>
        <v>38623.392</v>
      </c>
      <c r="O770" s="171">
        <v>36.369999999999997</v>
      </c>
      <c r="P770" s="171">
        <v>13.3</v>
      </c>
      <c r="Q770" s="162"/>
      <c r="R770" s="102"/>
      <c r="S770" s="162" t="s">
        <v>265</v>
      </c>
      <c r="T770" s="162" t="s">
        <v>596</v>
      </c>
      <c r="U770" s="96"/>
      <c r="V770" s="99"/>
      <c r="W770" s="99"/>
    </row>
    <row r="771" spans="1:23" x14ac:dyDescent="0.3">
      <c r="C771" s="155"/>
      <c r="D771" s="63"/>
      <c r="E771" s="155"/>
      <c r="F771" s="155"/>
      <c r="G771" s="155"/>
      <c r="H771" s="155"/>
      <c r="I771" s="155"/>
      <c r="J771" s="64"/>
      <c r="K771" s="161" t="s">
        <v>229</v>
      </c>
      <c r="L771" s="163">
        <f>I767*O771</f>
        <v>847187.424</v>
      </c>
      <c r="M771" s="163">
        <f>I767*P771</f>
        <v>31088.447999999997</v>
      </c>
      <c r="N771" s="163">
        <f t="shared" si="86"/>
        <v>878275.87199999997</v>
      </c>
      <c r="O771" s="171">
        <v>1089.49</v>
      </c>
      <c r="P771" s="171">
        <v>39.979999999999997</v>
      </c>
      <c r="Q771" s="162"/>
      <c r="R771" s="102"/>
      <c r="S771" s="162" t="s">
        <v>265</v>
      </c>
      <c r="T771" s="162" t="s">
        <v>596</v>
      </c>
      <c r="U771" s="96"/>
      <c r="V771" s="99"/>
      <c r="W771" s="99"/>
    </row>
    <row r="772" spans="1:23" ht="37.5" x14ac:dyDescent="0.3">
      <c r="C772" s="155">
        <v>17</v>
      </c>
      <c r="D772" s="63" t="s">
        <v>824</v>
      </c>
      <c r="E772" s="155">
        <v>1983</v>
      </c>
      <c r="F772" s="155"/>
      <c r="G772" s="155" t="s">
        <v>34</v>
      </c>
      <c r="H772" s="155">
        <v>2</v>
      </c>
      <c r="I772" s="155">
        <v>713.6</v>
      </c>
      <c r="J772" s="64">
        <v>397.7</v>
      </c>
      <c r="K772" s="161" t="s">
        <v>42</v>
      </c>
      <c r="L772" s="163">
        <f>I772*O772</f>
        <v>122025.60000000001</v>
      </c>
      <c r="M772" s="163">
        <f>I772*P772</f>
        <v>11289.152</v>
      </c>
      <c r="N772" s="163">
        <f t="shared" si="86"/>
        <v>133314.75200000001</v>
      </c>
      <c r="O772" s="171">
        <v>171</v>
      </c>
      <c r="P772" s="171">
        <v>15.82</v>
      </c>
      <c r="Q772" s="162"/>
      <c r="R772" s="102"/>
      <c r="S772" s="162" t="s">
        <v>265</v>
      </c>
      <c r="T772" s="162" t="s">
        <v>596</v>
      </c>
      <c r="U772" s="96"/>
      <c r="V772" s="99"/>
      <c r="W772" s="99"/>
    </row>
    <row r="773" spans="1:23" ht="37.5" x14ac:dyDescent="0.3">
      <c r="C773" s="155">
        <v>18</v>
      </c>
      <c r="D773" s="63" t="s">
        <v>825</v>
      </c>
      <c r="E773" s="155">
        <v>1953</v>
      </c>
      <c r="F773" s="155"/>
      <c r="G773" s="155" t="s">
        <v>34</v>
      </c>
      <c r="H773" s="155">
        <v>2</v>
      </c>
      <c r="I773" s="155">
        <v>789.1</v>
      </c>
      <c r="J773" s="64">
        <v>416.7</v>
      </c>
      <c r="K773" s="161" t="s">
        <v>42</v>
      </c>
      <c r="L773" s="163">
        <f>I773*O773</f>
        <v>134936.1</v>
      </c>
      <c r="M773" s="163">
        <f>I773*P773</f>
        <v>12483.562</v>
      </c>
      <c r="N773" s="163">
        <f t="shared" si="86"/>
        <v>147419.66200000001</v>
      </c>
      <c r="O773" s="171">
        <v>171</v>
      </c>
      <c r="P773" s="171">
        <v>15.82</v>
      </c>
      <c r="Q773" s="162"/>
      <c r="R773" s="102"/>
      <c r="S773" s="162" t="s">
        <v>265</v>
      </c>
      <c r="T773" s="162" t="s">
        <v>596</v>
      </c>
      <c r="U773" s="96"/>
      <c r="V773" s="99"/>
      <c r="W773" s="99"/>
    </row>
    <row r="774" spans="1:23" s="61" customFormat="1" ht="37.5" x14ac:dyDescent="0.3">
      <c r="A774" s="133"/>
      <c r="B774" s="1"/>
      <c r="C774" s="155">
        <v>19</v>
      </c>
      <c r="D774" s="63" t="s">
        <v>826</v>
      </c>
      <c r="E774" s="155">
        <v>1981</v>
      </c>
      <c r="F774" s="155"/>
      <c r="G774" s="155" t="s">
        <v>34</v>
      </c>
      <c r="H774" s="155">
        <v>5</v>
      </c>
      <c r="I774" s="155">
        <v>5624</v>
      </c>
      <c r="J774" s="64">
        <v>3283</v>
      </c>
      <c r="K774" s="161" t="s">
        <v>42</v>
      </c>
      <c r="L774" s="163">
        <f>I774*O774</f>
        <v>874532</v>
      </c>
      <c r="M774" s="163">
        <f>I774*P774</f>
        <v>84191.28</v>
      </c>
      <c r="N774" s="163">
        <f t="shared" si="86"/>
        <v>958723.28</v>
      </c>
      <c r="O774" s="171">
        <v>155.5</v>
      </c>
      <c r="P774" s="171">
        <v>14.97</v>
      </c>
      <c r="Q774" s="162"/>
      <c r="R774" s="102"/>
      <c r="S774" s="162" t="s">
        <v>265</v>
      </c>
      <c r="T774" s="162" t="s">
        <v>596</v>
      </c>
      <c r="U774" s="100"/>
      <c r="V774" s="97"/>
      <c r="W774" s="97"/>
    </row>
    <row r="775" spans="1:23" s="61" customFormat="1" x14ac:dyDescent="0.3">
      <c r="A775" s="133"/>
      <c r="B775" s="1"/>
      <c r="C775" s="32"/>
      <c r="D775" s="62" t="s">
        <v>162</v>
      </c>
      <c r="E775" s="32"/>
      <c r="F775" s="32"/>
      <c r="G775" s="32"/>
      <c r="H775" s="32"/>
      <c r="I775" s="32"/>
      <c r="J775" s="27"/>
      <c r="K775" s="25"/>
      <c r="L775" s="30">
        <f>SUM(L776:L779)</f>
        <v>541434.19299999997</v>
      </c>
      <c r="M775" s="30">
        <f>SUM(M776:M779)</f>
        <v>56299.251999999993</v>
      </c>
      <c r="N775" s="30">
        <f>SUM(N776:N779)</f>
        <v>597733.44499999995</v>
      </c>
      <c r="O775" s="30"/>
      <c r="P775" s="30"/>
      <c r="Q775" s="24"/>
      <c r="R775" s="47"/>
      <c r="S775" s="162"/>
      <c r="T775" s="162"/>
      <c r="U775" s="101"/>
      <c r="V775" s="97"/>
      <c r="W775" s="97"/>
    </row>
    <row r="776" spans="1:23" ht="37.5" x14ac:dyDescent="0.3">
      <c r="C776" s="155">
        <v>1</v>
      </c>
      <c r="D776" s="63" t="s">
        <v>827</v>
      </c>
      <c r="E776" s="155">
        <v>1976</v>
      </c>
      <c r="F776" s="155"/>
      <c r="G776" s="155" t="s">
        <v>63</v>
      </c>
      <c r="H776" s="155">
        <v>2</v>
      </c>
      <c r="I776" s="155">
        <v>846.9</v>
      </c>
      <c r="J776" s="64">
        <v>481.3</v>
      </c>
      <c r="K776" s="161" t="s">
        <v>42</v>
      </c>
      <c r="L776" s="163">
        <f>I776*O776</f>
        <v>110097</v>
      </c>
      <c r="M776" s="163">
        <f>I776*P776</f>
        <v>13431.833999999999</v>
      </c>
      <c r="N776" s="163">
        <f>L776+M776</f>
        <v>123528.834</v>
      </c>
      <c r="O776" s="171">
        <v>130</v>
      </c>
      <c r="P776" s="171">
        <v>15.86</v>
      </c>
      <c r="Q776" s="162"/>
      <c r="R776" s="102"/>
      <c r="S776" s="162" t="s">
        <v>265</v>
      </c>
      <c r="T776" s="162" t="s">
        <v>596</v>
      </c>
      <c r="U776" s="96"/>
      <c r="V776" s="99"/>
      <c r="W776" s="99"/>
    </row>
    <row r="777" spans="1:23" ht="37.5" x14ac:dyDescent="0.3">
      <c r="C777" s="155">
        <v>2</v>
      </c>
      <c r="D777" s="63" t="s">
        <v>828</v>
      </c>
      <c r="E777" s="155">
        <v>1971</v>
      </c>
      <c r="F777" s="155"/>
      <c r="G777" s="155" t="s">
        <v>63</v>
      </c>
      <c r="H777" s="155">
        <v>2</v>
      </c>
      <c r="I777" s="155">
        <v>552.79999999999995</v>
      </c>
      <c r="J777" s="64">
        <v>337</v>
      </c>
      <c r="K777" s="161" t="s">
        <v>42</v>
      </c>
      <c r="L777" s="163">
        <f>I777*O777</f>
        <v>71864</v>
      </c>
      <c r="M777" s="163">
        <f>I777*P777</f>
        <v>8767.4079999999994</v>
      </c>
      <c r="N777" s="163">
        <f>L777+M777</f>
        <v>80631.407999999996</v>
      </c>
      <c r="O777" s="171">
        <v>130</v>
      </c>
      <c r="P777" s="171">
        <v>15.86</v>
      </c>
      <c r="Q777" s="162"/>
      <c r="R777" s="102"/>
      <c r="S777" s="162" t="s">
        <v>265</v>
      </c>
      <c r="T777" s="162" t="s">
        <v>596</v>
      </c>
      <c r="U777" s="96"/>
      <c r="V777" s="99"/>
      <c r="W777" s="99"/>
    </row>
    <row r="778" spans="1:23" ht="37.5" x14ac:dyDescent="0.3">
      <c r="C778" s="155">
        <v>3</v>
      </c>
      <c r="D778" s="63" t="s">
        <v>829</v>
      </c>
      <c r="E778" s="155">
        <v>1971</v>
      </c>
      <c r="F778" s="155"/>
      <c r="G778" s="155" t="s">
        <v>34</v>
      </c>
      <c r="H778" s="155">
        <v>2</v>
      </c>
      <c r="I778" s="155">
        <v>901.4</v>
      </c>
      <c r="J778" s="64">
        <v>522.5</v>
      </c>
      <c r="K778" s="161" t="s">
        <v>42</v>
      </c>
      <c r="L778" s="163">
        <f>I778*O778</f>
        <v>154139.4</v>
      </c>
      <c r="M778" s="163">
        <f>I778*P778</f>
        <v>14260.147999999999</v>
      </c>
      <c r="N778" s="163">
        <f>L778+M778</f>
        <v>168399.54799999998</v>
      </c>
      <c r="O778" s="171">
        <v>171</v>
      </c>
      <c r="P778" s="171">
        <v>15.82</v>
      </c>
      <c r="Q778" s="162"/>
      <c r="R778" s="102"/>
      <c r="S778" s="162" t="s">
        <v>265</v>
      </c>
      <c r="T778" s="162" t="s">
        <v>596</v>
      </c>
      <c r="U778" s="96"/>
      <c r="V778" s="99"/>
      <c r="W778" s="99"/>
    </row>
    <row r="779" spans="1:23" s="61" customFormat="1" ht="37.5" x14ac:dyDescent="0.3">
      <c r="A779" s="133"/>
      <c r="B779" s="1"/>
      <c r="C779" s="155">
        <v>4</v>
      </c>
      <c r="D779" s="63" t="s">
        <v>830</v>
      </c>
      <c r="E779" s="155">
        <v>1965</v>
      </c>
      <c r="F779" s="155"/>
      <c r="G779" s="155" t="s">
        <v>34</v>
      </c>
      <c r="H779" s="155">
        <v>2</v>
      </c>
      <c r="I779" s="155">
        <v>1254.0999999999999</v>
      </c>
      <c r="J779" s="64">
        <v>728.4</v>
      </c>
      <c r="K779" s="161" t="s">
        <v>42</v>
      </c>
      <c r="L779" s="163">
        <f>I779*O779</f>
        <v>205333.79299999998</v>
      </c>
      <c r="M779" s="163">
        <f>I779*P779</f>
        <v>19839.861999999997</v>
      </c>
      <c r="N779" s="163">
        <f>L779+M779</f>
        <v>225173.65499999997</v>
      </c>
      <c r="O779" s="171">
        <v>163.72999999999999</v>
      </c>
      <c r="P779" s="171">
        <v>15.82</v>
      </c>
      <c r="Q779" s="162"/>
      <c r="R779" s="102"/>
      <c r="S779" s="162" t="s">
        <v>265</v>
      </c>
      <c r="T779" s="162" t="s">
        <v>596</v>
      </c>
      <c r="U779" s="100"/>
      <c r="V779" s="97"/>
      <c r="W779" s="97"/>
    </row>
    <row r="780" spans="1:23" s="61" customFormat="1" x14ac:dyDescent="0.3">
      <c r="A780" s="133"/>
      <c r="B780" s="1"/>
      <c r="C780" s="32"/>
      <c r="D780" s="62" t="s">
        <v>413</v>
      </c>
      <c r="E780" s="32"/>
      <c r="F780" s="32"/>
      <c r="G780" s="32"/>
      <c r="H780" s="32"/>
      <c r="I780" s="32"/>
      <c r="J780" s="27"/>
      <c r="K780" s="25"/>
      <c r="L780" s="30">
        <f>SUM(L781:L787)</f>
        <v>838652</v>
      </c>
      <c r="M780" s="30">
        <f>SUM(M781:M787)</f>
        <v>97199.415999999997</v>
      </c>
      <c r="N780" s="30">
        <f>SUM(N781:N787)</f>
        <v>935851.41599999997</v>
      </c>
      <c r="O780" s="30"/>
      <c r="P780" s="30"/>
      <c r="Q780" s="24"/>
      <c r="R780" s="47"/>
      <c r="S780" s="162"/>
      <c r="T780" s="162"/>
      <c r="U780" s="101"/>
      <c r="V780" s="97"/>
      <c r="W780" s="97"/>
    </row>
    <row r="781" spans="1:23" ht="37.5" x14ac:dyDescent="0.3">
      <c r="C781" s="155">
        <v>1</v>
      </c>
      <c r="D781" s="63" t="s">
        <v>831</v>
      </c>
      <c r="E781" s="155">
        <v>1987</v>
      </c>
      <c r="F781" s="155"/>
      <c r="G781" s="155" t="s">
        <v>63</v>
      </c>
      <c r="H781" s="155">
        <v>2</v>
      </c>
      <c r="I781" s="155">
        <v>1272</v>
      </c>
      <c r="J781" s="64">
        <v>727</v>
      </c>
      <c r="K781" s="161" t="s">
        <v>42</v>
      </c>
      <c r="L781" s="163">
        <f t="shared" ref="L781:L787" si="87">I781*O781</f>
        <v>165360</v>
      </c>
      <c r="M781" s="163">
        <f t="shared" ref="M781:M787" si="88">I781*P781</f>
        <v>20173.919999999998</v>
      </c>
      <c r="N781" s="163">
        <f t="shared" ref="N781:N787" si="89">L781+M781</f>
        <v>185533.91999999998</v>
      </c>
      <c r="O781" s="171">
        <v>130</v>
      </c>
      <c r="P781" s="171">
        <v>15.86</v>
      </c>
      <c r="Q781" s="162"/>
      <c r="R781" s="102"/>
      <c r="S781" s="162" t="s">
        <v>265</v>
      </c>
      <c r="T781" s="162" t="s">
        <v>596</v>
      </c>
      <c r="U781" s="96"/>
      <c r="V781" s="99"/>
      <c r="W781" s="99"/>
    </row>
    <row r="782" spans="1:23" ht="37.5" x14ac:dyDescent="0.3">
      <c r="C782" s="155">
        <v>2</v>
      </c>
      <c r="D782" s="63" t="s">
        <v>832</v>
      </c>
      <c r="E782" s="155">
        <v>1974</v>
      </c>
      <c r="F782" s="155"/>
      <c r="G782" s="155" t="s">
        <v>63</v>
      </c>
      <c r="H782" s="155">
        <v>2</v>
      </c>
      <c r="I782" s="155">
        <v>874</v>
      </c>
      <c r="J782" s="64">
        <v>508.8</v>
      </c>
      <c r="K782" s="161" t="s">
        <v>42</v>
      </c>
      <c r="L782" s="163">
        <f t="shared" si="87"/>
        <v>113620</v>
      </c>
      <c r="M782" s="163">
        <f t="shared" si="88"/>
        <v>13861.64</v>
      </c>
      <c r="N782" s="163">
        <f t="shared" si="89"/>
        <v>127481.64</v>
      </c>
      <c r="O782" s="171">
        <v>130</v>
      </c>
      <c r="P782" s="171">
        <v>15.86</v>
      </c>
      <c r="Q782" s="162"/>
      <c r="R782" s="102"/>
      <c r="S782" s="162" t="s">
        <v>265</v>
      </c>
      <c r="T782" s="162" t="s">
        <v>596</v>
      </c>
      <c r="U782" s="96"/>
      <c r="V782" s="99"/>
      <c r="W782" s="99"/>
    </row>
    <row r="783" spans="1:23" ht="37.5" x14ac:dyDescent="0.3">
      <c r="C783" s="155">
        <v>3</v>
      </c>
      <c r="D783" s="63" t="s">
        <v>833</v>
      </c>
      <c r="E783" s="155">
        <v>1968</v>
      </c>
      <c r="F783" s="155"/>
      <c r="G783" s="155" t="s">
        <v>63</v>
      </c>
      <c r="H783" s="155">
        <v>2</v>
      </c>
      <c r="I783" s="155">
        <v>529.4</v>
      </c>
      <c r="J783" s="64">
        <v>332</v>
      </c>
      <c r="K783" s="161" t="s">
        <v>42</v>
      </c>
      <c r="L783" s="163">
        <f t="shared" si="87"/>
        <v>68822</v>
      </c>
      <c r="M783" s="163">
        <f t="shared" si="88"/>
        <v>8396.2839999999997</v>
      </c>
      <c r="N783" s="163">
        <f t="shared" si="89"/>
        <v>77218.284</v>
      </c>
      <c r="O783" s="171">
        <v>130</v>
      </c>
      <c r="P783" s="171">
        <v>15.86</v>
      </c>
      <c r="Q783" s="162"/>
      <c r="R783" s="102"/>
      <c r="S783" s="162" t="s">
        <v>265</v>
      </c>
      <c r="T783" s="162" t="s">
        <v>596</v>
      </c>
      <c r="U783" s="96"/>
      <c r="V783" s="99"/>
      <c r="W783" s="99"/>
    </row>
    <row r="784" spans="1:23" ht="37.5" x14ac:dyDescent="0.3">
      <c r="C784" s="155">
        <v>4</v>
      </c>
      <c r="D784" s="63" t="s">
        <v>834</v>
      </c>
      <c r="E784" s="155">
        <v>1968</v>
      </c>
      <c r="F784" s="155"/>
      <c r="G784" s="155" t="s">
        <v>63</v>
      </c>
      <c r="H784" s="155">
        <v>2</v>
      </c>
      <c r="I784" s="155">
        <v>593</v>
      </c>
      <c r="J784" s="64">
        <v>350.4</v>
      </c>
      <c r="K784" s="161" t="s">
        <v>42</v>
      </c>
      <c r="L784" s="163">
        <f t="shared" si="87"/>
        <v>77090</v>
      </c>
      <c r="M784" s="163">
        <f t="shared" si="88"/>
        <v>9404.98</v>
      </c>
      <c r="N784" s="163">
        <f t="shared" si="89"/>
        <v>86494.98</v>
      </c>
      <c r="O784" s="171">
        <v>130</v>
      </c>
      <c r="P784" s="171">
        <v>15.86</v>
      </c>
      <c r="Q784" s="162"/>
      <c r="R784" s="102"/>
      <c r="S784" s="162" t="s">
        <v>265</v>
      </c>
      <c r="T784" s="162" t="s">
        <v>596</v>
      </c>
      <c r="U784" s="96"/>
      <c r="V784" s="99"/>
      <c r="W784" s="99"/>
    </row>
    <row r="785" spans="1:23" ht="37.5" x14ac:dyDescent="0.3">
      <c r="C785" s="155">
        <v>5</v>
      </c>
      <c r="D785" s="63" t="s">
        <v>835</v>
      </c>
      <c r="E785" s="155">
        <v>1982</v>
      </c>
      <c r="F785" s="155"/>
      <c r="G785" s="155" t="s">
        <v>63</v>
      </c>
      <c r="H785" s="155">
        <v>2</v>
      </c>
      <c r="I785" s="155">
        <v>933.6</v>
      </c>
      <c r="J785" s="64">
        <v>564.6</v>
      </c>
      <c r="K785" s="161" t="s">
        <v>42</v>
      </c>
      <c r="L785" s="163">
        <f t="shared" si="87"/>
        <v>163380</v>
      </c>
      <c r="M785" s="163">
        <f t="shared" si="88"/>
        <v>14816.232</v>
      </c>
      <c r="N785" s="163">
        <f t="shared" si="89"/>
        <v>178196.23199999999</v>
      </c>
      <c r="O785" s="171">
        <v>175</v>
      </c>
      <c r="P785" s="171">
        <v>15.87</v>
      </c>
      <c r="Q785" s="162"/>
      <c r="R785" s="102"/>
      <c r="S785" s="162" t="s">
        <v>265</v>
      </c>
      <c r="T785" s="162" t="s">
        <v>596</v>
      </c>
      <c r="U785" s="96"/>
      <c r="V785" s="99"/>
      <c r="W785" s="99"/>
    </row>
    <row r="786" spans="1:23" ht="37.5" x14ac:dyDescent="0.3">
      <c r="C786" s="155">
        <v>6</v>
      </c>
      <c r="D786" s="63" t="s">
        <v>836</v>
      </c>
      <c r="E786" s="155">
        <v>1983</v>
      </c>
      <c r="F786" s="155"/>
      <c r="G786" s="155" t="s">
        <v>63</v>
      </c>
      <c r="H786" s="155">
        <v>2</v>
      </c>
      <c r="I786" s="155">
        <v>1052</v>
      </c>
      <c r="J786" s="64">
        <v>603.20000000000005</v>
      </c>
      <c r="K786" s="161" t="s">
        <v>42</v>
      </c>
      <c r="L786" s="163">
        <f t="shared" si="87"/>
        <v>136760</v>
      </c>
      <c r="M786" s="163">
        <f t="shared" si="88"/>
        <v>16684.72</v>
      </c>
      <c r="N786" s="163">
        <f t="shared" si="89"/>
        <v>153444.72</v>
      </c>
      <c r="O786" s="171">
        <v>130</v>
      </c>
      <c r="P786" s="171">
        <v>15.86</v>
      </c>
      <c r="Q786" s="162"/>
      <c r="R786" s="102"/>
      <c r="S786" s="162" t="s">
        <v>265</v>
      </c>
      <c r="T786" s="162" t="s">
        <v>596</v>
      </c>
      <c r="U786" s="96"/>
      <c r="V786" s="99"/>
      <c r="W786" s="99"/>
    </row>
    <row r="787" spans="1:23" s="61" customFormat="1" ht="37.5" x14ac:dyDescent="0.3">
      <c r="A787" s="133"/>
      <c r="B787" s="1"/>
      <c r="C787" s="155">
        <v>7</v>
      </c>
      <c r="D787" s="63" t="s">
        <v>837</v>
      </c>
      <c r="E787" s="155">
        <v>1974</v>
      </c>
      <c r="F787" s="155"/>
      <c r="G787" s="155" t="s">
        <v>63</v>
      </c>
      <c r="H787" s="155">
        <v>2</v>
      </c>
      <c r="I787" s="155">
        <v>874</v>
      </c>
      <c r="J787" s="64">
        <v>508.8</v>
      </c>
      <c r="K787" s="161" t="s">
        <v>42</v>
      </c>
      <c r="L787" s="163">
        <f t="shared" si="87"/>
        <v>113620</v>
      </c>
      <c r="M787" s="163">
        <f t="shared" si="88"/>
        <v>13861.64</v>
      </c>
      <c r="N787" s="163">
        <f t="shared" si="89"/>
        <v>127481.64</v>
      </c>
      <c r="O787" s="171">
        <v>130</v>
      </c>
      <c r="P787" s="171">
        <v>15.86</v>
      </c>
      <c r="Q787" s="162"/>
      <c r="R787" s="102"/>
      <c r="S787" s="162" t="s">
        <v>265</v>
      </c>
      <c r="T787" s="162" t="s">
        <v>596</v>
      </c>
      <c r="U787" s="100"/>
      <c r="V787" s="97"/>
      <c r="W787" s="97"/>
    </row>
    <row r="788" spans="1:23" s="61" customFormat="1" x14ac:dyDescent="0.3">
      <c r="A788" s="133"/>
      <c r="B788" s="1"/>
      <c r="C788" s="32"/>
      <c r="D788" s="62" t="s">
        <v>169</v>
      </c>
      <c r="E788" s="32"/>
      <c r="F788" s="32"/>
      <c r="G788" s="32"/>
      <c r="H788" s="32"/>
      <c r="I788" s="32"/>
      <c r="J788" s="27"/>
      <c r="K788" s="25"/>
      <c r="L788" s="30">
        <f>SUM(L789:L799)</f>
        <v>4541332.9470000006</v>
      </c>
      <c r="M788" s="30">
        <f>SUM(M789:M799)</f>
        <v>101809.92450000001</v>
      </c>
      <c r="N788" s="30">
        <f>SUM(N789:N799)</f>
        <v>4643142.8715000004</v>
      </c>
      <c r="O788" s="30"/>
      <c r="P788" s="30"/>
      <c r="Q788" s="24"/>
      <c r="R788" s="47"/>
      <c r="S788" s="162"/>
      <c r="T788" s="162"/>
      <c r="U788" s="101"/>
      <c r="V788" s="97"/>
      <c r="W788" s="97"/>
    </row>
    <row r="789" spans="1:23" ht="37.5" x14ac:dyDescent="0.3">
      <c r="C789" s="155">
        <v>1</v>
      </c>
      <c r="D789" s="63" t="s">
        <v>838</v>
      </c>
      <c r="E789" s="155">
        <v>1973</v>
      </c>
      <c r="F789" s="155"/>
      <c r="G789" s="155" t="s">
        <v>63</v>
      </c>
      <c r="H789" s="155">
        <v>2</v>
      </c>
      <c r="I789" s="155">
        <v>757.35</v>
      </c>
      <c r="J789" s="64">
        <v>504.9</v>
      </c>
      <c r="K789" s="161" t="s">
        <v>42</v>
      </c>
      <c r="L789" s="163">
        <f>I789*O789</f>
        <v>98455.5</v>
      </c>
      <c r="M789" s="163">
        <f>I789*P789</f>
        <v>12011.571</v>
      </c>
      <c r="N789" s="163">
        <f t="shared" ref="N789:N799" si="90">L789+M789</f>
        <v>110467.071</v>
      </c>
      <c r="O789" s="171">
        <v>130</v>
      </c>
      <c r="P789" s="171">
        <v>15.86</v>
      </c>
      <c r="Q789" s="162"/>
      <c r="R789" s="102"/>
      <c r="S789" s="162" t="s">
        <v>265</v>
      </c>
      <c r="T789" s="162" t="s">
        <v>596</v>
      </c>
      <c r="U789" s="96" t="s">
        <v>600</v>
      </c>
      <c r="V789" s="99"/>
      <c r="W789" s="99"/>
    </row>
    <row r="790" spans="1:23" x14ac:dyDescent="0.3">
      <c r="C790" s="155"/>
      <c r="D790" s="63"/>
      <c r="E790" s="155"/>
      <c r="F790" s="155"/>
      <c r="G790" s="155"/>
      <c r="H790" s="155"/>
      <c r="I790" s="155"/>
      <c r="J790" s="64"/>
      <c r="K790" s="161" t="s">
        <v>229</v>
      </c>
      <c r="L790" s="163">
        <f>I789*O790</f>
        <v>1136025</v>
      </c>
      <c r="M790" s="163">
        <f>I789*P790</f>
        <v>13791.343500000001</v>
      </c>
      <c r="N790" s="163">
        <f t="shared" si="90"/>
        <v>1149816.3435</v>
      </c>
      <c r="O790" s="171">
        <v>1500</v>
      </c>
      <c r="P790" s="171">
        <v>18.21</v>
      </c>
      <c r="Q790" s="162"/>
      <c r="R790" s="102"/>
      <c r="S790" s="162" t="s">
        <v>265</v>
      </c>
      <c r="T790" s="162" t="s">
        <v>596</v>
      </c>
      <c r="U790" s="96"/>
      <c r="V790" s="99"/>
      <c r="W790" s="99"/>
    </row>
    <row r="791" spans="1:23" ht="37.5" x14ac:dyDescent="0.3">
      <c r="C791" s="155">
        <v>2</v>
      </c>
      <c r="D791" s="63" t="s">
        <v>839</v>
      </c>
      <c r="E791" s="155">
        <v>1974</v>
      </c>
      <c r="F791" s="155"/>
      <c r="G791" s="155" t="s">
        <v>63</v>
      </c>
      <c r="H791" s="155">
        <v>2</v>
      </c>
      <c r="I791" s="155">
        <v>490.35</v>
      </c>
      <c r="J791" s="64">
        <v>326.89999999999998</v>
      </c>
      <c r="K791" s="161" t="s">
        <v>42</v>
      </c>
      <c r="L791" s="163">
        <f>I791*O791</f>
        <v>63745.5</v>
      </c>
      <c r="M791" s="163">
        <f>I791*P791</f>
        <v>7776.951</v>
      </c>
      <c r="N791" s="163">
        <f t="shared" si="90"/>
        <v>71522.451000000001</v>
      </c>
      <c r="O791" s="171">
        <v>130</v>
      </c>
      <c r="P791" s="171">
        <v>15.86</v>
      </c>
      <c r="Q791" s="162"/>
      <c r="R791" s="102"/>
      <c r="S791" s="162" t="s">
        <v>265</v>
      </c>
      <c r="T791" s="162" t="s">
        <v>596</v>
      </c>
      <c r="U791" s="96" t="s">
        <v>600</v>
      </c>
      <c r="V791" s="99"/>
      <c r="W791" s="99"/>
    </row>
    <row r="792" spans="1:23" x14ac:dyDescent="0.3">
      <c r="C792" s="155"/>
      <c r="D792" s="63"/>
      <c r="E792" s="155"/>
      <c r="F792" s="155"/>
      <c r="G792" s="155"/>
      <c r="H792" s="155"/>
      <c r="I792" s="155"/>
      <c r="J792" s="64"/>
      <c r="K792" s="161" t="s">
        <v>229</v>
      </c>
      <c r="L792" s="163">
        <f>I791*O792</f>
        <v>735525</v>
      </c>
      <c r="M792" s="163">
        <f>I791*P792</f>
        <v>8929.2735000000011</v>
      </c>
      <c r="N792" s="163">
        <f t="shared" si="90"/>
        <v>744454.27350000001</v>
      </c>
      <c r="O792" s="171">
        <v>1500</v>
      </c>
      <c r="P792" s="171">
        <v>18.21</v>
      </c>
      <c r="Q792" s="162"/>
      <c r="R792" s="102"/>
      <c r="S792" s="162" t="s">
        <v>265</v>
      </c>
      <c r="T792" s="162" t="s">
        <v>596</v>
      </c>
      <c r="U792" s="96"/>
      <c r="V792" s="99"/>
      <c r="W792" s="99"/>
    </row>
    <row r="793" spans="1:23" ht="37.5" x14ac:dyDescent="0.3">
      <c r="C793" s="155">
        <v>3</v>
      </c>
      <c r="D793" s="63" t="s">
        <v>840</v>
      </c>
      <c r="E793" s="155">
        <v>1971</v>
      </c>
      <c r="F793" s="155"/>
      <c r="G793" s="155" t="s">
        <v>63</v>
      </c>
      <c r="H793" s="155">
        <v>2</v>
      </c>
      <c r="I793" s="155">
        <v>489.75</v>
      </c>
      <c r="J793" s="64">
        <v>326.5</v>
      </c>
      <c r="K793" s="161" t="s">
        <v>42</v>
      </c>
      <c r="L793" s="163">
        <f>I793*O793</f>
        <v>63667.5</v>
      </c>
      <c r="M793" s="163">
        <f>I793*P793</f>
        <v>7767.4349999999995</v>
      </c>
      <c r="N793" s="163">
        <f t="shared" si="90"/>
        <v>71434.934999999998</v>
      </c>
      <c r="O793" s="171">
        <v>130</v>
      </c>
      <c r="P793" s="171">
        <v>15.86</v>
      </c>
      <c r="Q793" s="162"/>
      <c r="R793" s="102"/>
      <c r="S793" s="162" t="s">
        <v>265</v>
      </c>
      <c r="T793" s="162" t="s">
        <v>596</v>
      </c>
      <c r="U793" s="96" t="s">
        <v>600</v>
      </c>
      <c r="V793" s="99"/>
      <c r="W793" s="99"/>
    </row>
    <row r="794" spans="1:23" x14ac:dyDescent="0.3">
      <c r="C794" s="155"/>
      <c r="D794" s="63"/>
      <c r="E794" s="155"/>
      <c r="F794" s="155"/>
      <c r="G794" s="155"/>
      <c r="H794" s="155"/>
      <c r="I794" s="155"/>
      <c r="J794" s="64"/>
      <c r="K794" s="161" t="s">
        <v>229</v>
      </c>
      <c r="L794" s="163">
        <f>I793*O794</f>
        <v>734625</v>
      </c>
      <c r="M794" s="163">
        <f>I793*P794</f>
        <v>8918.3474999999999</v>
      </c>
      <c r="N794" s="163">
        <f t="shared" si="90"/>
        <v>743543.34750000003</v>
      </c>
      <c r="O794" s="171">
        <v>1500</v>
      </c>
      <c r="P794" s="171">
        <v>18.21</v>
      </c>
      <c r="Q794" s="162"/>
      <c r="R794" s="102"/>
      <c r="S794" s="162" t="s">
        <v>265</v>
      </c>
      <c r="T794" s="162" t="s">
        <v>596</v>
      </c>
      <c r="U794" s="96"/>
      <c r="V794" s="99"/>
      <c r="W794" s="99"/>
    </row>
    <row r="795" spans="1:23" ht="37.5" x14ac:dyDescent="0.3">
      <c r="C795" s="155">
        <v>4</v>
      </c>
      <c r="D795" s="63" t="s">
        <v>841</v>
      </c>
      <c r="E795" s="155">
        <v>1976</v>
      </c>
      <c r="F795" s="155"/>
      <c r="G795" s="155" t="s">
        <v>63</v>
      </c>
      <c r="H795" s="155">
        <v>2</v>
      </c>
      <c r="I795" s="155">
        <v>544.20000000000005</v>
      </c>
      <c r="J795" s="64">
        <v>362.8</v>
      </c>
      <c r="K795" s="161" t="s">
        <v>42</v>
      </c>
      <c r="L795" s="163">
        <f>I795*O795</f>
        <v>70746</v>
      </c>
      <c r="M795" s="163">
        <f>I795*P795</f>
        <v>8631.0120000000006</v>
      </c>
      <c r="N795" s="163">
        <f t="shared" si="90"/>
        <v>79377.012000000002</v>
      </c>
      <c r="O795" s="171">
        <v>130</v>
      </c>
      <c r="P795" s="171">
        <v>15.86</v>
      </c>
      <c r="Q795" s="162"/>
      <c r="R795" s="102"/>
      <c r="S795" s="162" t="s">
        <v>265</v>
      </c>
      <c r="T795" s="162" t="s">
        <v>596</v>
      </c>
      <c r="U795" s="96" t="s">
        <v>600</v>
      </c>
      <c r="V795" s="99"/>
      <c r="W795" s="99"/>
    </row>
    <row r="796" spans="1:23" ht="56.25" x14ac:dyDescent="0.3">
      <c r="C796" s="155">
        <v>5</v>
      </c>
      <c r="D796" s="63" t="s">
        <v>842</v>
      </c>
      <c r="E796" s="155">
        <v>1964</v>
      </c>
      <c r="F796" s="155"/>
      <c r="G796" s="155" t="s">
        <v>56</v>
      </c>
      <c r="H796" s="155">
        <v>2</v>
      </c>
      <c r="I796" s="155">
        <v>527.54999999999995</v>
      </c>
      <c r="J796" s="64">
        <v>351.7</v>
      </c>
      <c r="K796" s="161" t="s">
        <v>42</v>
      </c>
      <c r="L796" s="163">
        <f>I796*O796</f>
        <v>64329.446999999993</v>
      </c>
      <c r="M796" s="163">
        <f>I796*P796</f>
        <v>8013.4844999999987</v>
      </c>
      <c r="N796" s="163">
        <f t="shared" si="90"/>
        <v>72342.931499999992</v>
      </c>
      <c r="O796" s="171">
        <v>121.94</v>
      </c>
      <c r="P796" s="171">
        <v>15.19</v>
      </c>
      <c r="Q796" s="162"/>
      <c r="R796" s="102"/>
      <c r="S796" s="162" t="s">
        <v>265</v>
      </c>
      <c r="T796" s="162" t="s">
        <v>596</v>
      </c>
      <c r="U796" s="96" t="s">
        <v>600</v>
      </c>
      <c r="V796" s="99"/>
      <c r="W796" s="99"/>
    </row>
    <row r="797" spans="1:23" x14ac:dyDescent="0.3">
      <c r="C797" s="155"/>
      <c r="D797" s="63"/>
      <c r="E797" s="155"/>
      <c r="F797" s="155"/>
      <c r="G797" s="155"/>
      <c r="H797" s="155"/>
      <c r="I797" s="155"/>
      <c r="J797" s="64"/>
      <c r="K797" s="161" t="s">
        <v>229</v>
      </c>
      <c r="L797" s="163">
        <f>I796*O797</f>
        <v>791324.99999999988</v>
      </c>
      <c r="M797" s="163">
        <f>I796*P797</f>
        <v>9606.6854999999996</v>
      </c>
      <c r="N797" s="163">
        <f t="shared" si="90"/>
        <v>800931.68549999991</v>
      </c>
      <c r="O797" s="171">
        <v>1500</v>
      </c>
      <c r="P797" s="171">
        <v>18.21</v>
      </c>
      <c r="Q797" s="162"/>
      <c r="R797" s="102"/>
      <c r="S797" s="162" t="s">
        <v>265</v>
      </c>
      <c r="T797" s="162" t="s">
        <v>596</v>
      </c>
      <c r="U797" s="96"/>
      <c r="V797" s="99"/>
      <c r="W797" s="99"/>
    </row>
    <row r="798" spans="1:23" ht="37.5" x14ac:dyDescent="0.3">
      <c r="C798" s="155">
        <v>6</v>
      </c>
      <c r="D798" s="63" t="s">
        <v>843</v>
      </c>
      <c r="E798" s="155">
        <v>1974</v>
      </c>
      <c r="F798" s="155"/>
      <c r="G798" s="155" t="s">
        <v>63</v>
      </c>
      <c r="H798" s="155">
        <v>2</v>
      </c>
      <c r="I798" s="155">
        <v>480.3</v>
      </c>
      <c r="J798" s="64">
        <v>320.2</v>
      </c>
      <c r="K798" s="161" t="s">
        <v>42</v>
      </c>
      <c r="L798" s="163">
        <f>I798*O798</f>
        <v>62439</v>
      </c>
      <c r="M798" s="163">
        <f>I798*P798</f>
        <v>7617.558</v>
      </c>
      <c r="N798" s="163">
        <f t="shared" si="90"/>
        <v>70056.558000000005</v>
      </c>
      <c r="O798" s="171">
        <v>130</v>
      </c>
      <c r="P798" s="171">
        <v>15.86</v>
      </c>
      <c r="Q798" s="162"/>
      <c r="R798" s="102"/>
      <c r="S798" s="162" t="s">
        <v>265</v>
      </c>
      <c r="T798" s="162" t="s">
        <v>596</v>
      </c>
      <c r="U798" s="96" t="s">
        <v>600</v>
      </c>
      <c r="V798" s="99"/>
      <c r="W798" s="99"/>
    </row>
    <row r="799" spans="1:23" s="61" customFormat="1" x14ac:dyDescent="0.3">
      <c r="A799" s="133"/>
      <c r="B799" s="1"/>
      <c r="C799" s="155"/>
      <c r="D799" s="63"/>
      <c r="E799" s="155"/>
      <c r="F799" s="155"/>
      <c r="G799" s="155"/>
      <c r="H799" s="155"/>
      <c r="I799" s="155"/>
      <c r="J799" s="64"/>
      <c r="K799" s="161" t="s">
        <v>229</v>
      </c>
      <c r="L799" s="163">
        <f>I798*O799</f>
        <v>720450</v>
      </c>
      <c r="M799" s="163">
        <f>I798*P799</f>
        <v>8746.2630000000008</v>
      </c>
      <c r="N799" s="163">
        <f t="shared" si="90"/>
        <v>729196.26300000004</v>
      </c>
      <c r="O799" s="171">
        <v>1500</v>
      </c>
      <c r="P799" s="171">
        <v>18.21</v>
      </c>
      <c r="Q799" s="162"/>
      <c r="R799" s="102"/>
      <c r="S799" s="162" t="s">
        <v>265</v>
      </c>
      <c r="T799" s="162" t="s">
        <v>596</v>
      </c>
      <c r="U799" s="100"/>
      <c r="V799" s="97"/>
      <c r="W799" s="97"/>
    </row>
    <row r="800" spans="1:23" s="61" customFormat="1" x14ac:dyDescent="0.3">
      <c r="A800" s="133"/>
      <c r="B800" s="1"/>
      <c r="C800" s="32"/>
      <c r="D800" s="62" t="s">
        <v>172</v>
      </c>
      <c r="E800" s="32"/>
      <c r="F800" s="32"/>
      <c r="G800" s="32"/>
      <c r="H800" s="32"/>
      <c r="I800" s="32"/>
      <c r="J800" s="27"/>
      <c r="K800" s="25"/>
      <c r="L800" s="30">
        <f>SUM(L801:L885)</f>
        <v>94335200.299839988</v>
      </c>
      <c r="M800" s="30">
        <f>SUM(M801:M885)</f>
        <v>6060256.1997399982</v>
      </c>
      <c r="N800" s="30">
        <f>SUM(N801:N885)</f>
        <v>100395456.49958004</v>
      </c>
      <c r="O800" s="30"/>
      <c r="P800" s="30"/>
      <c r="Q800" s="24"/>
      <c r="R800" s="47"/>
      <c r="S800" s="162"/>
      <c r="T800" s="162"/>
      <c r="U800" s="101"/>
      <c r="V800" s="97"/>
      <c r="W800" s="97"/>
    </row>
    <row r="801" spans="2:23" ht="37.5" x14ac:dyDescent="0.3">
      <c r="B801" s="103"/>
      <c r="C801" s="155">
        <v>1</v>
      </c>
      <c r="D801" s="63" t="s">
        <v>844</v>
      </c>
      <c r="E801" s="155">
        <v>1968</v>
      </c>
      <c r="G801" s="155" t="s">
        <v>83</v>
      </c>
      <c r="H801" s="155">
        <v>5</v>
      </c>
      <c r="I801" s="155">
        <v>5691.26</v>
      </c>
      <c r="J801" s="64">
        <v>3580.7</v>
      </c>
      <c r="K801" s="161" t="s">
        <v>42</v>
      </c>
      <c r="L801" s="163">
        <f>O801*I801</f>
        <v>874860.48719999997</v>
      </c>
      <c r="M801" s="163">
        <f>P801*I801</f>
        <v>88271.442600000009</v>
      </c>
      <c r="N801" s="163">
        <f>L801+M801</f>
        <v>963131.92980000004</v>
      </c>
      <c r="O801" s="171">
        <v>153.72</v>
      </c>
      <c r="P801" s="171">
        <v>15.51</v>
      </c>
      <c r="Q801" s="162"/>
      <c r="R801" s="102"/>
      <c r="S801" s="162" t="s">
        <v>265</v>
      </c>
      <c r="T801" s="162" t="s">
        <v>596</v>
      </c>
      <c r="U801" s="96" t="s">
        <v>804</v>
      </c>
      <c r="V801" s="99"/>
      <c r="W801" s="99"/>
    </row>
    <row r="802" spans="2:23" ht="37.5" x14ac:dyDescent="0.3">
      <c r="B802" s="103"/>
      <c r="C802" s="155">
        <v>2</v>
      </c>
      <c r="D802" s="63" t="s">
        <v>845</v>
      </c>
      <c r="E802" s="155">
        <v>1968</v>
      </c>
      <c r="G802" s="155" t="s">
        <v>83</v>
      </c>
      <c r="H802" s="155">
        <v>5</v>
      </c>
      <c r="I802" s="155">
        <v>5365.7</v>
      </c>
      <c r="J802" s="64">
        <v>2371.5</v>
      </c>
      <c r="K802" s="161" t="s">
        <v>42</v>
      </c>
      <c r="L802" s="163">
        <f t="shared" ref="L802:L810" si="91">O802*I802</f>
        <v>824815.40399999998</v>
      </c>
      <c r="M802" s="163">
        <f t="shared" ref="M802:M804" si="92">P802*I802</f>
        <v>83222.006999999998</v>
      </c>
      <c r="N802" s="163">
        <f t="shared" ref="N802:N811" si="93">L802+M802</f>
        <v>908037.41099999996</v>
      </c>
      <c r="O802" s="171">
        <v>153.72</v>
      </c>
      <c r="P802" s="171">
        <v>15.51</v>
      </c>
      <c r="Q802" s="162"/>
      <c r="R802" s="102"/>
      <c r="S802" s="162" t="s">
        <v>265</v>
      </c>
      <c r="T802" s="162" t="s">
        <v>596</v>
      </c>
      <c r="U802" s="96" t="s">
        <v>804</v>
      </c>
      <c r="V802" s="99"/>
      <c r="W802" s="99"/>
    </row>
    <row r="803" spans="2:23" ht="37.5" x14ac:dyDescent="0.3">
      <c r="B803" s="137"/>
      <c r="C803" s="155">
        <v>3</v>
      </c>
      <c r="D803" s="63" t="s">
        <v>846</v>
      </c>
      <c r="E803" s="155">
        <v>1965</v>
      </c>
      <c r="F803" s="155"/>
      <c r="G803" s="155" t="s">
        <v>83</v>
      </c>
      <c r="H803" s="155">
        <v>5</v>
      </c>
      <c r="I803" s="155">
        <v>3902.79</v>
      </c>
      <c r="J803" s="64">
        <v>2593.6</v>
      </c>
      <c r="K803" s="161" t="s">
        <v>42</v>
      </c>
      <c r="L803" s="163">
        <f t="shared" si="91"/>
        <v>599936.87879999995</v>
      </c>
      <c r="M803" s="163">
        <f t="shared" si="92"/>
        <v>60532.272899999996</v>
      </c>
      <c r="N803" s="163">
        <f t="shared" si="93"/>
        <v>660469.15169999993</v>
      </c>
      <c r="O803" s="171">
        <v>153.72</v>
      </c>
      <c r="P803" s="171">
        <v>15.51</v>
      </c>
      <c r="Q803" s="162"/>
      <c r="R803" s="102"/>
      <c r="S803" s="162" t="s">
        <v>265</v>
      </c>
      <c r="T803" s="162" t="s">
        <v>596</v>
      </c>
      <c r="U803" s="96"/>
      <c r="V803" s="99"/>
      <c r="W803" s="99"/>
    </row>
    <row r="804" spans="2:23" ht="37.5" x14ac:dyDescent="0.3">
      <c r="B804" s="103"/>
      <c r="C804" s="155">
        <v>4</v>
      </c>
      <c r="D804" s="63" t="s">
        <v>847</v>
      </c>
      <c r="E804" s="155">
        <v>1967</v>
      </c>
      <c r="G804" s="155" t="s">
        <v>83</v>
      </c>
      <c r="H804" s="155">
        <v>5</v>
      </c>
      <c r="I804" s="155">
        <v>3707.3</v>
      </c>
      <c r="J804" s="64">
        <v>1728.3</v>
      </c>
      <c r="K804" s="161" t="s">
        <v>42</v>
      </c>
      <c r="L804" s="163">
        <f t="shared" si="91"/>
        <v>569886.15600000008</v>
      </c>
      <c r="M804" s="163">
        <f t="shared" si="92"/>
        <v>57500.223000000005</v>
      </c>
      <c r="N804" s="163">
        <f t="shared" si="93"/>
        <v>627386.37900000007</v>
      </c>
      <c r="O804" s="171">
        <v>153.72</v>
      </c>
      <c r="P804" s="171">
        <v>15.51</v>
      </c>
      <c r="Q804" s="162"/>
      <c r="R804" s="102"/>
      <c r="S804" s="162" t="s">
        <v>265</v>
      </c>
      <c r="T804" s="162" t="s">
        <v>596</v>
      </c>
      <c r="U804" s="96" t="s">
        <v>804</v>
      </c>
      <c r="V804" s="99"/>
      <c r="W804" s="99"/>
    </row>
    <row r="805" spans="2:23" ht="37.5" x14ac:dyDescent="0.3">
      <c r="C805" s="155">
        <v>5</v>
      </c>
      <c r="D805" s="63" t="s">
        <v>848</v>
      </c>
      <c r="E805" s="155">
        <v>1965</v>
      </c>
      <c r="F805" s="155"/>
      <c r="G805" s="155" t="s">
        <v>83</v>
      </c>
      <c r="H805" s="155">
        <v>4</v>
      </c>
      <c r="I805" s="155">
        <f>J805*1.8</f>
        <v>3698.4599999999996</v>
      </c>
      <c r="J805" s="64">
        <v>2054.6999999999998</v>
      </c>
      <c r="K805" s="161" t="s">
        <v>42</v>
      </c>
      <c r="L805" s="163">
        <f t="shared" si="91"/>
        <v>568527.27119999996</v>
      </c>
      <c r="M805" s="163">
        <f t="shared" ref="M805:M811" si="94">I805*P805</f>
        <v>57363.114599999994</v>
      </c>
      <c r="N805" s="163">
        <f t="shared" si="93"/>
        <v>625890.38579999993</v>
      </c>
      <c r="O805" s="171">
        <v>153.72</v>
      </c>
      <c r="P805" s="171">
        <v>15.51</v>
      </c>
      <c r="Q805" s="162"/>
      <c r="R805" s="102"/>
      <c r="S805" s="162" t="s">
        <v>265</v>
      </c>
      <c r="T805" s="162" t="s">
        <v>596</v>
      </c>
      <c r="U805" s="96"/>
      <c r="V805" s="99"/>
      <c r="W805" s="99"/>
    </row>
    <row r="806" spans="2:23" ht="37.5" x14ac:dyDescent="0.3">
      <c r="C806" s="155">
        <v>6</v>
      </c>
      <c r="D806" s="63" t="s">
        <v>849</v>
      </c>
      <c r="E806" s="155">
        <v>1965</v>
      </c>
      <c r="F806" s="155"/>
      <c r="G806" s="155" t="s">
        <v>83</v>
      </c>
      <c r="H806" s="155">
        <v>5</v>
      </c>
      <c r="I806" s="155">
        <v>3902.79</v>
      </c>
      <c r="J806" s="64">
        <v>2593.6</v>
      </c>
      <c r="K806" s="161" t="s">
        <v>42</v>
      </c>
      <c r="L806" s="163">
        <f t="shared" si="91"/>
        <v>599936.87879999995</v>
      </c>
      <c r="M806" s="163">
        <f t="shared" si="94"/>
        <v>60532.272899999996</v>
      </c>
      <c r="N806" s="163">
        <f t="shared" si="93"/>
        <v>660469.15169999993</v>
      </c>
      <c r="O806" s="171">
        <v>153.72</v>
      </c>
      <c r="P806" s="171">
        <v>15.51</v>
      </c>
      <c r="Q806" s="162"/>
      <c r="R806" s="102"/>
      <c r="S806" s="162" t="s">
        <v>265</v>
      </c>
      <c r="T806" s="162" t="s">
        <v>596</v>
      </c>
      <c r="U806" s="96"/>
      <c r="V806" s="99"/>
      <c r="W806" s="99"/>
    </row>
    <row r="807" spans="2:23" ht="37.5" x14ac:dyDescent="0.3">
      <c r="C807" s="155">
        <v>7</v>
      </c>
      <c r="D807" s="63" t="s">
        <v>850</v>
      </c>
      <c r="E807" s="155">
        <v>1967</v>
      </c>
      <c r="F807" s="155"/>
      <c r="G807" s="155" t="s">
        <v>34</v>
      </c>
      <c r="H807" s="155">
        <v>5</v>
      </c>
      <c r="I807" s="155">
        <f>J807*1.8</f>
        <v>8804.7000000000007</v>
      </c>
      <c r="J807" s="64">
        <v>4891.5</v>
      </c>
      <c r="K807" s="161" t="s">
        <v>42</v>
      </c>
      <c r="L807" s="163">
        <f t="shared" si="91"/>
        <v>1408752</v>
      </c>
      <c r="M807" s="163">
        <f t="shared" si="94"/>
        <v>137001.13200000001</v>
      </c>
      <c r="N807" s="163">
        <f t="shared" si="93"/>
        <v>1545753.132</v>
      </c>
      <c r="O807" s="171">
        <v>160</v>
      </c>
      <c r="P807" s="171">
        <v>15.56</v>
      </c>
      <c r="Q807" s="162"/>
      <c r="R807" s="102"/>
      <c r="S807" s="162" t="s">
        <v>265</v>
      </c>
      <c r="T807" s="162" t="s">
        <v>596</v>
      </c>
      <c r="U807" s="96"/>
      <c r="V807" s="99"/>
      <c r="W807" s="99"/>
    </row>
    <row r="808" spans="2:23" ht="37.5" x14ac:dyDescent="0.3">
      <c r="C808" s="155">
        <v>8</v>
      </c>
      <c r="D808" s="63" t="s">
        <v>851</v>
      </c>
      <c r="E808" s="155">
        <v>1965</v>
      </c>
      <c r="F808" s="155"/>
      <c r="G808" s="155" t="s">
        <v>34</v>
      </c>
      <c r="H808" s="155">
        <v>5</v>
      </c>
      <c r="I808" s="155">
        <f>J808*1.8</f>
        <v>5064.66</v>
      </c>
      <c r="J808" s="64">
        <v>2813.7</v>
      </c>
      <c r="K808" s="161" t="s">
        <v>42</v>
      </c>
      <c r="L808" s="163">
        <f t="shared" si="91"/>
        <v>810345.6</v>
      </c>
      <c r="M808" s="163">
        <f t="shared" si="94"/>
        <v>78806.109599999996</v>
      </c>
      <c r="N808" s="163">
        <f t="shared" si="93"/>
        <v>889151.70959999994</v>
      </c>
      <c r="O808" s="171">
        <v>160</v>
      </c>
      <c r="P808" s="171">
        <v>15.56</v>
      </c>
      <c r="Q808" s="162"/>
      <c r="R808" s="102"/>
      <c r="S808" s="162" t="s">
        <v>265</v>
      </c>
      <c r="T808" s="162" t="s">
        <v>596</v>
      </c>
      <c r="U808" s="96"/>
      <c r="V808" s="99"/>
      <c r="W808" s="99"/>
    </row>
    <row r="809" spans="2:23" ht="37.5" x14ac:dyDescent="0.3">
      <c r="C809" s="155">
        <v>9</v>
      </c>
      <c r="D809" s="63" t="s">
        <v>852</v>
      </c>
      <c r="E809" s="155">
        <v>1968</v>
      </c>
      <c r="F809" s="155"/>
      <c r="G809" s="155" t="s">
        <v>83</v>
      </c>
      <c r="H809" s="155">
        <v>5</v>
      </c>
      <c r="I809" s="155">
        <v>5692.3</v>
      </c>
      <c r="J809" s="64">
        <v>3579.1</v>
      </c>
      <c r="K809" s="161" t="s">
        <v>42</v>
      </c>
      <c r="L809" s="163">
        <f t="shared" si="91"/>
        <v>875020.35600000003</v>
      </c>
      <c r="M809" s="163">
        <f t="shared" si="94"/>
        <v>88287.573000000004</v>
      </c>
      <c r="N809" s="163">
        <f t="shared" si="93"/>
        <v>963307.929</v>
      </c>
      <c r="O809" s="171">
        <v>153.72</v>
      </c>
      <c r="P809" s="171">
        <v>15.51</v>
      </c>
      <c r="Q809" s="162"/>
      <c r="R809" s="102"/>
      <c r="S809" s="162" t="s">
        <v>265</v>
      </c>
      <c r="T809" s="162" t="s">
        <v>596</v>
      </c>
      <c r="U809" s="96"/>
      <c r="V809" s="99"/>
      <c r="W809" s="99"/>
    </row>
    <row r="810" spans="2:23" ht="37.5" x14ac:dyDescent="0.3">
      <c r="C810" s="155">
        <v>10</v>
      </c>
      <c r="D810" s="63" t="s">
        <v>853</v>
      </c>
      <c r="E810" s="155">
        <v>1966</v>
      </c>
      <c r="F810" s="155"/>
      <c r="G810" s="155" t="s">
        <v>34</v>
      </c>
      <c r="H810" s="155">
        <v>5</v>
      </c>
      <c r="I810" s="155">
        <f>J810*1.8</f>
        <v>5975.37</v>
      </c>
      <c r="J810" s="64">
        <v>3319.65</v>
      </c>
      <c r="K810" s="161" t="s">
        <v>42</v>
      </c>
      <c r="L810" s="163">
        <f t="shared" si="91"/>
        <v>956059.2</v>
      </c>
      <c r="M810" s="163">
        <f t="shared" si="94"/>
        <v>92976.757200000007</v>
      </c>
      <c r="N810" s="163">
        <f t="shared" si="93"/>
        <v>1049035.9572000001</v>
      </c>
      <c r="O810" s="171">
        <v>160</v>
      </c>
      <c r="P810" s="171">
        <v>15.56</v>
      </c>
      <c r="Q810" s="162"/>
      <c r="R810" s="102"/>
      <c r="S810" s="162" t="s">
        <v>265</v>
      </c>
      <c r="T810" s="162" t="s">
        <v>596</v>
      </c>
      <c r="U810" s="96"/>
      <c r="V810" s="99"/>
      <c r="W810" s="99"/>
    </row>
    <row r="811" spans="2:23" ht="37.5" x14ac:dyDescent="0.3">
      <c r="C811" s="155">
        <v>11</v>
      </c>
      <c r="D811" s="63" t="s">
        <v>854</v>
      </c>
      <c r="E811" s="155">
        <v>1967</v>
      </c>
      <c r="F811" s="155"/>
      <c r="G811" s="155" t="s">
        <v>34</v>
      </c>
      <c r="H811" s="155">
        <v>5</v>
      </c>
      <c r="I811" s="155">
        <v>5525.9</v>
      </c>
      <c r="J811" s="64">
        <v>3348.1</v>
      </c>
      <c r="K811" s="161" t="s">
        <v>42</v>
      </c>
      <c r="L811" s="163">
        <f>I811*O811</f>
        <v>884144</v>
      </c>
      <c r="M811" s="163">
        <f t="shared" si="94"/>
        <v>85983.004000000001</v>
      </c>
      <c r="N811" s="163">
        <f t="shared" si="93"/>
        <v>970127.00399999996</v>
      </c>
      <c r="O811" s="171">
        <v>160</v>
      </c>
      <c r="P811" s="171">
        <v>15.56</v>
      </c>
      <c r="Q811" s="162"/>
      <c r="R811" s="102"/>
      <c r="S811" s="162" t="s">
        <v>265</v>
      </c>
      <c r="T811" s="162" t="s">
        <v>596</v>
      </c>
      <c r="U811" s="96"/>
      <c r="V811" s="99"/>
      <c r="W811" s="99"/>
    </row>
    <row r="812" spans="2:23" ht="56.25" x14ac:dyDescent="0.3">
      <c r="B812" s="155" t="s">
        <v>804</v>
      </c>
      <c r="C812" s="155">
        <v>12</v>
      </c>
      <c r="D812" s="63" t="s">
        <v>855</v>
      </c>
      <c r="E812" s="155">
        <v>1987</v>
      </c>
      <c r="G812" s="155" t="s">
        <v>83</v>
      </c>
      <c r="H812" s="155">
        <v>9</v>
      </c>
      <c r="I812" s="155">
        <f>J812*1.8</f>
        <v>10817.1</v>
      </c>
      <c r="J812" s="64">
        <v>6009.5</v>
      </c>
      <c r="K812" s="161" t="s">
        <v>452</v>
      </c>
      <c r="L812" s="163">
        <f>O812*I812</f>
        <v>8353829.9879999999</v>
      </c>
      <c r="M812" s="163">
        <f>I812*P812</f>
        <v>178806.66300000003</v>
      </c>
      <c r="N812" s="163">
        <f>L812+M812</f>
        <v>8532636.6510000005</v>
      </c>
      <c r="O812" s="171">
        <v>772.28</v>
      </c>
      <c r="P812" s="171">
        <v>16.53</v>
      </c>
      <c r="Q812" s="162"/>
      <c r="R812" s="102"/>
      <c r="S812" s="162" t="s">
        <v>265</v>
      </c>
      <c r="T812" s="162" t="s">
        <v>596</v>
      </c>
      <c r="U812" s="96"/>
      <c r="V812" s="99"/>
      <c r="W812" s="99"/>
    </row>
    <row r="813" spans="2:23" x14ac:dyDescent="0.3">
      <c r="C813" s="155">
        <v>13</v>
      </c>
      <c r="D813" s="63" t="s">
        <v>856</v>
      </c>
      <c r="E813" s="155">
        <v>1985</v>
      </c>
      <c r="F813" s="155"/>
      <c r="G813" s="155" t="s">
        <v>83</v>
      </c>
      <c r="H813" s="155">
        <v>9</v>
      </c>
      <c r="I813" s="155">
        <v>9267.2999999999993</v>
      </c>
      <c r="J813" s="64">
        <v>6074.7</v>
      </c>
      <c r="K813" s="161" t="s">
        <v>229</v>
      </c>
      <c r="L813" s="163">
        <f>I813*O813</f>
        <v>3389236.9559999998</v>
      </c>
      <c r="M813" s="163">
        <f>I813*P813</f>
        <v>86463.909</v>
      </c>
      <c r="N813" s="163">
        <f>L813+M813</f>
        <v>3475700.8649999998</v>
      </c>
      <c r="O813" s="171">
        <v>365.72</v>
      </c>
      <c r="P813" s="171">
        <v>9.33</v>
      </c>
      <c r="Q813" s="162"/>
      <c r="R813" s="102"/>
      <c r="S813" s="162" t="s">
        <v>265</v>
      </c>
      <c r="T813" s="162" t="s">
        <v>596</v>
      </c>
      <c r="U813" s="96"/>
      <c r="V813" s="99"/>
      <c r="W813" s="99"/>
    </row>
    <row r="814" spans="2:23" ht="37.5" x14ac:dyDescent="0.3">
      <c r="B814" s="155" t="s">
        <v>804</v>
      </c>
      <c r="C814" s="155">
        <v>14</v>
      </c>
      <c r="D814" s="90" t="s">
        <v>857</v>
      </c>
      <c r="E814" s="155">
        <v>1987</v>
      </c>
      <c r="F814" s="4"/>
      <c r="G814" s="155" t="s">
        <v>421</v>
      </c>
      <c r="H814" s="155">
        <v>5</v>
      </c>
      <c r="I814" s="160">
        <f>J814*1.8</f>
        <v>9668.16</v>
      </c>
      <c r="J814" s="160">
        <v>5371.2</v>
      </c>
      <c r="K814" s="90" t="s">
        <v>229</v>
      </c>
      <c r="L814" s="49">
        <f>I814*O814</f>
        <v>9654914.6207999997</v>
      </c>
      <c r="M814" s="163">
        <f>I814*P814</f>
        <v>206608.57920000001</v>
      </c>
      <c r="N814" s="163">
        <f>L814+M814</f>
        <v>9861523.1999999993</v>
      </c>
      <c r="O814" s="171">
        <v>998.63</v>
      </c>
      <c r="P814" s="171">
        <v>21.37</v>
      </c>
      <c r="Q814" s="162"/>
      <c r="R814" s="89"/>
      <c r="S814" s="162" t="s">
        <v>265</v>
      </c>
      <c r="T814" s="162" t="s">
        <v>596</v>
      </c>
      <c r="U814" s="7" t="s">
        <v>858</v>
      </c>
    </row>
    <row r="815" spans="2:23" ht="37.5" x14ac:dyDescent="0.3">
      <c r="C815" s="155">
        <v>15</v>
      </c>
      <c r="D815" s="63" t="s">
        <v>859</v>
      </c>
      <c r="E815" s="155">
        <v>1967</v>
      </c>
      <c r="F815" s="155"/>
      <c r="G815" s="155" t="s">
        <v>34</v>
      </c>
      <c r="H815" s="155">
        <v>5</v>
      </c>
      <c r="I815" s="155">
        <f>J815*1.8</f>
        <v>6068.1959999999999</v>
      </c>
      <c r="J815" s="64">
        <v>3371.22</v>
      </c>
      <c r="K815" s="161" t="s">
        <v>42</v>
      </c>
      <c r="L815" s="163">
        <f>O815*I815</f>
        <v>970911.36</v>
      </c>
      <c r="M815" s="163">
        <f>I815*P815</f>
        <v>94421.129759999996</v>
      </c>
      <c r="N815" s="163">
        <f>L815+M815</f>
        <v>1065332.48976</v>
      </c>
      <c r="O815" s="171">
        <v>160</v>
      </c>
      <c r="P815" s="171">
        <v>15.56</v>
      </c>
      <c r="Q815" s="162"/>
      <c r="R815" s="102"/>
      <c r="S815" s="162" t="s">
        <v>265</v>
      </c>
      <c r="T815" s="162" t="s">
        <v>596</v>
      </c>
      <c r="U815" s="96"/>
      <c r="V815" s="99"/>
      <c r="W815" s="99"/>
    </row>
    <row r="816" spans="2:23" ht="37.5" x14ac:dyDescent="0.3">
      <c r="C816" s="155">
        <v>16</v>
      </c>
      <c r="D816" s="63" t="s">
        <v>860</v>
      </c>
      <c r="E816" s="155">
        <v>1971</v>
      </c>
      <c r="F816" s="155"/>
      <c r="G816" s="155" t="s">
        <v>34</v>
      </c>
      <c r="H816" s="155">
        <v>5</v>
      </c>
      <c r="I816" s="155">
        <f>J816*1.8</f>
        <v>8427.348</v>
      </c>
      <c r="J816" s="64">
        <v>4681.8599999999997</v>
      </c>
      <c r="K816" s="161" t="s">
        <v>42</v>
      </c>
      <c r="L816" s="163">
        <f t="shared" ref="L816:L879" si="95">O816*I816</f>
        <v>1348375.68</v>
      </c>
      <c r="M816" s="163">
        <f t="shared" ref="M816:M879" si="96">I816*P816</f>
        <v>131129.53487999999</v>
      </c>
      <c r="N816" s="163">
        <f t="shared" ref="N816:N879" si="97">L816+M816</f>
        <v>1479505.2148799999</v>
      </c>
      <c r="O816" s="171">
        <v>160</v>
      </c>
      <c r="P816" s="171">
        <v>15.56</v>
      </c>
      <c r="Q816" s="162"/>
      <c r="R816" s="102"/>
      <c r="S816" s="162" t="s">
        <v>265</v>
      </c>
      <c r="T816" s="162" t="s">
        <v>596</v>
      </c>
      <c r="U816" s="96"/>
      <c r="V816" s="99"/>
      <c r="W816" s="99"/>
    </row>
    <row r="817" spans="3:23" ht="37.5" x14ac:dyDescent="0.3">
      <c r="C817" s="155">
        <v>17</v>
      </c>
      <c r="D817" s="63" t="s">
        <v>861</v>
      </c>
      <c r="E817" s="155">
        <v>1956</v>
      </c>
      <c r="F817" s="155"/>
      <c r="G817" s="155" t="s">
        <v>34</v>
      </c>
      <c r="H817" s="155">
        <v>3</v>
      </c>
      <c r="I817" s="155">
        <f>J817*1.8</f>
        <v>3962.16</v>
      </c>
      <c r="J817" s="64">
        <v>2201.1999999999998</v>
      </c>
      <c r="K817" s="161" t="s">
        <v>42</v>
      </c>
      <c r="L817" s="163">
        <f t="shared" si="95"/>
        <v>633945.59999999998</v>
      </c>
      <c r="M817" s="163">
        <f t="shared" si="96"/>
        <v>61651.209600000002</v>
      </c>
      <c r="N817" s="163">
        <f t="shared" si="97"/>
        <v>695596.80960000004</v>
      </c>
      <c r="O817" s="171">
        <v>160</v>
      </c>
      <c r="P817" s="171">
        <v>15.56</v>
      </c>
      <c r="Q817" s="162"/>
      <c r="R817" s="102"/>
      <c r="S817" s="162" t="s">
        <v>265</v>
      </c>
      <c r="T817" s="162" t="s">
        <v>596</v>
      </c>
      <c r="U817" s="96"/>
      <c r="V817" s="99"/>
      <c r="W817" s="99"/>
    </row>
    <row r="818" spans="3:23" ht="37.5" x14ac:dyDescent="0.3">
      <c r="C818" s="155">
        <v>18</v>
      </c>
      <c r="D818" s="63" t="s">
        <v>862</v>
      </c>
      <c r="E818" s="155">
        <v>1956</v>
      </c>
      <c r="F818" s="155"/>
      <c r="G818" s="155" t="s">
        <v>34</v>
      </c>
      <c r="H818" s="155">
        <v>2</v>
      </c>
      <c r="I818" s="155">
        <v>1528.1</v>
      </c>
      <c r="J818" s="64">
        <v>840.7</v>
      </c>
      <c r="K818" s="161" t="s">
        <v>42</v>
      </c>
      <c r="L818" s="163">
        <f t="shared" si="95"/>
        <v>250363.90399999998</v>
      </c>
      <c r="M818" s="163">
        <f t="shared" si="96"/>
        <v>24174.541999999998</v>
      </c>
      <c r="N818" s="163">
        <f t="shared" si="97"/>
        <v>274538.446</v>
      </c>
      <c r="O818" s="171">
        <v>163.84</v>
      </c>
      <c r="P818" s="171">
        <v>15.82</v>
      </c>
      <c r="Q818" s="162"/>
      <c r="R818" s="102"/>
      <c r="S818" s="162" t="s">
        <v>265</v>
      </c>
      <c r="T818" s="162" t="s">
        <v>596</v>
      </c>
      <c r="U818" s="96"/>
      <c r="V818" s="99"/>
      <c r="W818" s="99"/>
    </row>
    <row r="819" spans="3:23" ht="37.5" x14ac:dyDescent="0.3">
      <c r="C819" s="155">
        <v>19</v>
      </c>
      <c r="D819" s="63" t="s">
        <v>863</v>
      </c>
      <c r="E819" s="155">
        <v>1956</v>
      </c>
      <c r="F819" s="155"/>
      <c r="G819" s="155" t="s">
        <v>34</v>
      </c>
      <c r="H819" s="155">
        <v>2</v>
      </c>
      <c r="I819" s="155">
        <v>1514.9</v>
      </c>
      <c r="J819" s="64">
        <v>826.1</v>
      </c>
      <c r="K819" s="161" t="s">
        <v>42</v>
      </c>
      <c r="L819" s="163">
        <f t="shared" si="95"/>
        <v>248201.21600000001</v>
      </c>
      <c r="M819" s="163">
        <f t="shared" si="96"/>
        <v>23965.718000000001</v>
      </c>
      <c r="N819" s="163">
        <f t="shared" si="97"/>
        <v>272166.93400000001</v>
      </c>
      <c r="O819" s="171">
        <v>163.84</v>
      </c>
      <c r="P819" s="171">
        <v>15.82</v>
      </c>
      <c r="Q819" s="162"/>
      <c r="R819" s="102"/>
      <c r="S819" s="162" t="s">
        <v>265</v>
      </c>
      <c r="T819" s="162" t="s">
        <v>596</v>
      </c>
      <c r="U819" s="96"/>
      <c r="V819" s="99"/>
      <c r="W819" s="99"/>
    </row>
    <row r="820" spans="3:23" ht="37.5" x14ac:dyDescent="0.3">
      <c r="C820" s="155">
        <v>20</v>
      </c>
      <c r="D820" s="63" t="s">
        <v>864</v>
      </c>
      <c r="E820" s="155">
        <v>1972</v>
      </c>
      <c r="F820" s="155"/>
      <c r="G820" s="155" t="s">
        <v>34</v>
      </c>
      <c r="H820" s="155">
        <v>4</v>
      </c>
      <c r="I820" s="155">
        <v>3760.12</v>
      </c>
      <c r="J820" s="64">
        <v>1477.22</v>
      </c>
      <c r="K820" s="161" t="s">
        <v>42</v>
      </c>
      <c r="L820" s="163">
        <f t="shared" si="95"/>
        <v>714422.79999999993</v>
      </c>
      <c r="M820" s="163">
        <f t="shared" si="96"/>
        <v>60274.723600000005</v>
      </c>
      <c r="N820" s="163">
        <f t="shared" si="97"/>
        <v>774697.52359999996</v>
      </c>
      <c r="O820" s="171">
        <v>190</v>
      </c>
      <c r="P820" s="171">
        <v>16.03</v>
      </c>
      <c r="Q820" s="162"/>
      <c r="R820" s="102"/>
      <c r="S820" s="162" t="s">
        <v>265</v>
      </c>
      <c r="T820" s="162" t="s">
        <v>596</v>
      </c>
      <c r="U820" s="96"/>
      <c r="V820" s="99"/>
      <c r="W820" s="99"/>
    </row>
    <row r="821" spans="3:23" ht="37.5" x14ac:dyDescent="0.3">
      <c r="C821" s="155">
        <v>21</v>
      </c>
      <c r="D821" s="63" t="s">
        <v>865</v>
      </c>
      <c r="E821" s="155">
        <v>1965</v>
      </c>
      <c r="F821" s="155"/>
      <c r="G821" s="155" t="s">
        <v>34</v>
      </c>
      <c r="H821" s="155">
        <v>5</v>
      </c>
      <c r="I821" s="155">
        <v>6454.1</v>
      </c>
      <c r="J821" s="64">
        <v>4064.6</v>
      </c>
      <c r="K821" s="161" t="s">
        <v>42</v>
      </c>
      <c r="L821" s="163">
        <f t="shared" si="95"/>
        <v>1032656</v>
      </c>
      <c r="M821" s="163">
        <f t="shared" si="96"/>
        <v>100425.796</v>
      </c>
      <c r="N821" s="163">
        <f t="shared" si="97"/>
        <v>1133081.7960000001</v>
      </c>
      <c r="O821" s="171">
        <v>160</v>
      </c>
      <c r="P821" s="171">
        <v>15.56</v>
      </c>
      <c r="Q821" s="162"/>
      <c r="R821" s="102"/>
      <c r="S821" s="162" t="s">
        <v>265</v>
      </c>
      <c r="T821" s="162" t="s">
        <v>596</v>
      </c>
      <c r="U821" s="96"/>
      <c r="V821" s="99"/>
      <c r="W821" s="99"/>
    </row>
    <row r="822" spans="3:23" ht="37.5" x14ac:dyDescent="0.3">
      <c r="C822" s="155">
        <v>22</v>
      </c>
      <c r="D822" s="63" t="s">
        <v>866</v>
      </c>
      <c r="E822" s="155">
        <v>1957</v>
      </c>
      <c r="F822" s="155"/>
      <c r="G822" s="155" t="s">
        <v>63</v>
      </c>
      <c r="H822" s="155">
        <v>2</v>
      </c>
      <c r="I822" s="155">
        <f>J822*1.8</f>
        <v>735.48</v>
      </c>
      <c r="J822" s="64">
        <v>408.6</v>
      </c>
      <c r="K822" s="161" t="s">
        <v>42</v>
      </c>
      <c r="L822" s="163">
        <f t="shared" si="95"/>
        <v>129209.12640000001</v>
      </c>
      <c r="M822" s="163">
        <f t="shared" si="96"/>
        <v>11333.746800000001</v>
      </c>
      <c r="N822" s="163">
        <f t="shared" si="97"/>
        <v>140542.8732</v>
      </c>
      <c r="O822" s="171">
        <v>175.68</v>
      </c>
      <c r="P822" s="171">
        <v>15.41</v>
      </c>
      <c r="Q822" s="162"/>
      <c r="R822" s="102"/>
      <c r="S822" s="162" t="s">
        <v>265</v>
      </c>
      <c r="T822" s="162" t="s">
        <v>596</v>
      </c>
      <c r="U822" s="96"/>
      <c r="V822" s="99"/>
      <c r="W822" s="99"/>
    </row>
    <row r="823" spans="3:23" ht="37.5" x14ac:dyDescent="0.3">
      <c r="C823" s="155">
        <v>23</v>
      </c>
      <c r="D823" s="63" t="s">
        <v>867</v>
      </c>
      <c r="E823" s="155">
        <v>1960</v>
      </c>
      <c r="F823" s="155"/>
      <c r="G823" s="155" t="s">
        <v>34</v>
      </c>
      <c r="H823" s="155">
        <v>4</v>
      </c>
      <c r="I823" s="155">
        <f>J823*1.8</f>
        <v>2107.98</v>
      </c>
      <c r="J823" s="64">
        <v>1171.0999999999999</v>
      </c>
      <c r="K823" s="161" t="s">
        <v>42</v>
      </c>
      <c r="L823" s="163">
        <f t="shared" si="95"/>
        <v>337276.8</v>
      </c>
      <c r="M823" s="163">
        <f t="shared" si="96"/>
        <v>32800.168799999999</v>
      </c>
      <c r="N823" s="163">
        <f t="shared" si="97"/>
        <v>370076.96879999997</v>
      </c>
      <c r="O823" s="171">
        <v>160</v>
      </c>
      <c r="P823" s="171">
        <v>15.56</v>
      </c>
      <c r="Q823" s="162"/>
      <c r="R823" s="102"/>
      <c r="S823" s="162" t="s">
        <v>265</v>
      </c>
      <c r="T823" s="162" t="s">
        <v>596</v>
      </c>
      <c r="U823" s="96"/>
      <c r="V823" s="99"/>
      <c r="W823" s="99"/>
    </row>
    <row r="824" spans="3:23" ht="37.5" x14ac:dyDescent="0.3">
      <c r="C824" s="155"/>
      <c r="D824" s="63"/>
      <c r="E824" s="155"/>
      <c r="F824" s="155"/>
      <c r="G824" s="155"/>
      <c r="H824" s="155"/>
      <c r="I824" s="155"/>
      <c r="J824" s="64"/>
      <c r="K824" s="161" t="s">
        <v>45</v>
      </c>
      <c r="L824" s="163">
        <f>O824*I823</f>
        <v>863470.76760000002</v>
      </c>
      <c r="M824" s="163">
        <f>I823*P824</f>
        <v>33601.201199999996</v>
      </c>
      <c r="N824" s="163">
        <f>L824+M824</f>
        <v>897071.96880000003</v>
      </c>
      <c r="O824" s="171">
        <v>409.62</v>
      </c>
      <c r="P824" s="171">
        <v>15.94</v>
      </c>
      <c r="Q824" s="162"/>
      <c r="R824" s="102"/>
      <c r="S824" s="162" t="s">
        <v>265</v>
      </c>
      <c r="T824" s="162" t="s">
        <v>596</v>
      </c>
      <c r="U824" s="96"/>
      <c r="V824" s="99"/>
      <c r="W824" s="99"/>
    </row>
    <row r="825" spans="3:23" ht="37.5" x14ac:dyDescent="0.3">
      <c r="C825" s="155">
        <v>24</v>
      </c>
      <c r="D825" s="63" t="s">
        <v>868</v>
      </c>
      <c r="E825" s="155">
        <v>1956</v>
      </c>
      <c r="F825" s="155"/>
      <c r="G825" s="155" t="s">
        <v>63</v>
      </c>
      <c r="H825" s="155">
        <v>2</v>
      </c>
      <c r="I825" s="155">
        <f>J825*1.8</f>
        <v>741.42</v>
      </c>
      <c r="J825" s="64">
        <v>411.9</v>
      </c>
      <c r="K825" s="161" t="s">
        <v>42</v>
      </c>
      <c r="L825" s="163">
        <f t="shared" si="95"/>
        <v>130252.66559999999</v>
      </c>
      <c r="M825" s="163">
        <f t="shared" si="96"/>
        <v>11425.2822</v>
      </c>
      <c r="N825" s="163">
        <f t="shared" si="97"/>
        <v>141677.94779999999</v>
      </c>
      <c r="O825" s="171">
        <v>175.68</v>
      </c>
      <c r="P825" s="171">
        <v>15.41</v>
      </c>
      <c r="Q825" s="162"/>
      <c r="R825" s="102"/>
      <c r="S825" s="162" t="s">
        <v>265</v>
      </c>
      <c r="T825" s="162" t="s">
        <v>596</v>
      </c>
      <c r="U825" s="96"/>
      <c r="V825" s="99"/>
      <c r="W825" s="99"/>
    </row>
    <row r="826" spans="3:23" ht="37.5" x14ac:dyDescent="0.3">
      <c r="C826" s="155">
        <v>25</v>
      </c>
      <c r="D826" s="63" t="s">
        <v>869</v>
      </c>
      <c r="E826" s="155">
        <v>1960</v>
      </c>
      <c r="F826" s="155"/>
      <c r="G826" s="155" t="s">
        <v>34</v>
      </c>
      <c r="H826" s="155">
        <v>4</v>
      </c>
      <c r="I826" s="155">
        <f>J826*1.8</f>
        <v>2262.06</v>
      </c>
      <c r="J826" s="64">
        <v>1256.7</v>
      </c>
      <c r="K826" s="161" t="s">
        <v>42</v>
      </c>
      <c r="L826" s="163">
        <f t="shared" si="95"/>
        <v>361929.6</v>
      </c>
      <c r="M826" s="163">
        <f t="shared" si="96"/>
        <v>35197.653599999998</v>
      </c>
      <c r="N826" s="163">
        <f t="shared" si="97"/>
        <v>397127.2536</v>
      </c>
      <c r="O826" s="171">
        <v>160</v>
      </c>
      <c r="P826" s="171">
        <v>15.56</v>
      </c>
      <c r="Q826" s="162"/>
      <c r="R826" s="102"/>
      <c r="S826" s="162" t="s">
        <v>265</v>
      </c>
      <c r="T826" s="162" t="s">
        <v>596</v>
      </c>
      <c r="U826" s="96"/>
      <c r="V826" s="99"/>
      <c r="W826" s="99"/>
    </row>
    <row r="827" spans="3:23" ht="37.5" x14ac:dyDescent="0.3">
      <c r="C827" s="155"/>
      <c r="D827" s="63"/>
      <c r="E827" s="155"/>
      <c r="F827" s="155"/>
      <c r="G827" s="155"/>
      <c r="H827" s="155"/>
      <c r="I827" s="155"/>
      <c r="J827" s="64"/>
      <c r="K827" s="161" t="s">
        <v>45</v>
      </c>
      <c r="L827" s="163">
        <f>O827*I826</f>
        <v>926585.0172</v>
      </c>
      <c r="M827" s="163">
        <f>I826*P827</f>
        <v>36057.236400000002</v>
      </c>
      <c r="N827" s="163">
        <f t="shared" si="97"/>
        <v>962642.25360000005</v>
      </c>
      <c r="O827" s="171">
        <v>409.62</v>
      </c>
      <c r="P827" s="171">
        <v>15.94</v>
      </c>
      <c r="Q827" s="162"/>
      <c r="R827" s="102"/>
      <c r="S827" s="162" t="s">
        <v>265</v>
      </c>
      <c r="T827" s="162" t="s">
        <v>596</v>
      </c>
      <c r="U827" s="96"/>
      <c r="V827" s="99"/>
      <c r="W827" s="99"/>
    </row>
    <row r="828" spans="3:23" ht="37.5" x14ac:dyDescent="0.3">
      <c r="C828" s="155">
        <v>26</v>
      </c>
      <c r="D828" s="63" t="s">
        <v>870</v>
      </c>
      <c r="E828" s="155">
        <v>1962</v>
      </c>
      <c r="F828" s="155"/>
      <c r="G828" s="155" t="s">
        <v>34</v>
      </c>
      <c r="H828" s="155">
        <v>5</v>
      </c>
      <c r="I828" s="155">
        <f>J828*1.8</f>
        <v>3904.92</v>
      </c>
      <c r="J828" s="64">
        <v>2169.4</v>
      </c>
      <c r="K828" s="161" t="s">
        <v>45</v>
      </c>
      <c r="L828" s="163">
        <f t="shared" si="95"/>
        <v>1599533.3304000001</v>
      </c>
      <c r="M828" s="163">
        <f t="shared" si="96"/>
        <v>62244.424800000001</v>
      </c>
      <c r="N828" s="163">
        <f t="shared" si="97"/>
        <v>1661777.7552</v>
      </c>
      <c r="O828" s="171">
        <v>409.62</v>
      </c>
      <c r="P828" s="171">
        <v>15.94</v>
      </c>
      <c r="Q828" s="162"/>
      <c r="R828" s="102"/>
      <c r="S828" s="162" t="s">
        <v>265</v>
      </c>
      <c r="T828" s="162" t="s">
        <v>596</v>
      </c>
      <c r="U828" s="96"/>
      <c r="V828" s="99"/>
      <c r="W828" s="99"/>
    </row>
    <row r="829" spans="3:23" ht="37.5" x14ac:dyDescent="0.3">
      <c r="C829" s="155">
        <v>27</v>
      </c>
      <c r="D829" s="63" t="s">
        <v>871</v>
      </c>
      <c r="E829" s="155">
        <v>1964</v>
      </c>
      <c r="F829" s="155">
        <v>2009</v>
      </c>
      <c r="G829" s="155" t="s">
        <v>34</v>
      </c>
      <c r="H829" s="155">
        <v>4</v>
      </c>
      <c r="I829" s="155">
        <v>3540.8</v>
      </c>
      <c r="J829" s="64">
        <v>1982.8</v>
      </c>
      <c r="K829" s="161" t="s">
        <v>42</v>
      </c>
      <c r="L829" s="163">
        <f t="shared" si="95"/>
        <v>566528</v>
      </c>
      <c r="M829" s="163">
        <f t="shared" si="96"/>
        <v>55094.848000000005</v>
      </c>
      <c r="N829" s="163">
        <f t="shared" si="97"/>
        <v>621622.848</v>
      </c>
      <c r="O829" s="171">
        <v>160</v>
      </c>
      <c r="P829" s="171">
        <v>15.56</v>
      </c>
      <c r="Q829" s="162"/>
      <c r="R829" s="102"/>
      <c r="S829" s="162" t="s">
        <v>265</v>
      </c>
      <c r="T829" s="162" t="s">
        <v>596</v>
      </c>
      <c r="U829" s="96"/>
      <c r="V829" s="99"/>
      <c r="W829" s="99"/>
    </row>
    <row r="830" spans="3:23" ht="37.5" x14ac:dyDescent="0.3">
      <c r="C830" s="155">
        <v>28</v>
      </c>
      <c r="D830" s="63" t="s">
        <v>872</v>
      </c>
      <c r="E830" s="155">
        <v>1965</v>
      </c>
      <c r="F830" s="155">
        <v>2009</v>
      </c>
      <c r="G830" s="155" t="s">
        <v>34</v>
      </c>
      <c r="H830" s="155">
        <v>5</v>
      </c>
      <c r="I830" s="155">
        <v>4094.1</v>
      </c>
      <c r="J830" s="64">
        <v>2500.3000000000002</v>
      </c>
      <c r="K830" s="161" t="s">
        <v>42</v>
      </c>
      <c r="L830" s="163">
        <f t="shared" si="95"/>
        <v>655056</v>
      </c>
      <c r="M830" s="163">
        <f t="shared" si="96"/>
        <v>63704.196000000004</v>
      </c>
      <c r="N830" s="163">
        <f t="shared" si="97"/>
        <v>718760.196</v>
      </c>
      <c r="O830" s="171">
        <v>160</v>
      </c>
      <c r="P830" s="171">
        <v>15.56</v>
      </c>
      <c r="Q830" s="162"/>
      <c r="R830" s="102"/>
      <c r="S830" s="162" t="s">
        <v>265</v>
      </c>
      <c r="T830" s="162" t="s">
        <v>596</v>
      </c>
      <c r="U830" s="96"/>
      <c r="V830" s="99"/>
      <c r="W830" s="99"/>
    </row>
    <row r="831" spans="3:23" ht="37.5" x14ac:dyDescent="0.3">
      <c r="C831" s="155">
        <v>29</v>
      </c>
      <c r="D831" s="63" t="s">
        <v>873</v>
      </c>
      <c r="E831" s="155">
        <v>1969</v>
      </c>
      <c r="F831" s="155">
        <v>1999</v>
      </c>
      <c r="G831" s="155" t="s">
        <v>34</v>
      </c>
      <c r="H831" s="155">
        <v>2</v>
      </c>
      <c r="I831" s="155">
        <f>J831*1.8</f>
        <v>1928.16</v>
      </c>
      <c r="J831" s="64">
        <v>1071.2</v>
      </c>
      <c r="K831" s="161" t="s">
        <v>42</v>
      </c>
      <c r="L831" s="163">
        <f t="shared" si="95"/>
        <v>315909.73440000002</v>
      </c>
      <c r="M831" s="163">
        <f t="shared" si="96"/>
        <v>30503.4912</v>
      </c>
      <c r="N831" s="163">
        <f t="shared" si="97"/>
        <v>346413.22560000001</v>
      </c>
      <c r="O831" s="171">
        <v>163.84</v>
      </c>
      <c r="P831" s="171">
        <v>15.82</v>
      </c>
      <c r="Q831" s="162"/>
      <c r="R831" s="102"/>
      <c r="S831" s="162" t="s">
        <v>265</v>
      </c>
      <c r="T831" s="162" t="s">
        <v>596</v>
      </c>
      <c r="U831" s="96"/>
      <c r="V831" s="99"/>
      <c r="W831" s="99"/>
    </row>
    <row r="832" spans="3:23" ht="37.5" x14ac:dyDescent="0.3">
      <c r="C832" s="155">
        <v>30</v>
      </c>
      <c r="D832" s="63" t="s">
        <v>874</v>
      </c>
      <c r="E832" s="155">
        <v>1958</v>
      </c>
      <c r="F832" s="155"/>
      <c r="G832" s="155" t="s">
        <v>34</v>
      </c>
      <c r="H832" s="155">
        <v>4</v>
      </c>
      <c r="I832" s="155">
        <f>J832*1.8</f>
        <v>3802.1400000000003</v>
      </c>
      <c r="J832" s="64">
        <v>2112.3000000000002</v>
      </c>
      <c r="K832" s="161" t="s">
        <v>42</v>
      </c>
      <c r="L832" s="163">
        <f t="shared" si="95"/>
        <v>608342.4</v>
      </c>
      <c r="M832" s="163">
        <f t="shared" si="96"/>
        <v>59161.298400000007</v>
      </c>
      <c r="N832" s="163">
        <f t="shared" si="97"/>
        <v>667503.69839999999</v>
      </c>
      <c r="O832" s="171">
        <v>160</v>
      </c>
      <c r="P832" s="171">
        <v>15.56</v>
      </c>
      <c r="Q832" s="162"/>
      <c r="R832" s="102"/>
      <c r="S832" s="162" t="s">
        <v>265</v>
      </c>
      <c r="T832" s="162" t="s">
        <v>596</v>
      </c>
      <c r="U832" s="96"/>
      <c r="V832" s="99"/>
      <c r="W832" s="99"/>
    </row>
    <row r="833" spans="3:23" ht="37.5" x14ac:dyDescent="0.3">
      <c r="C833" s="155">
        <v>31</v>
      </c>
      <c r="D833" s="63" t="s">
        <v>875</v>
      </c>
      <c r="E833" s="155">
        <v>1964</v>
      </c>
      <c r="F833" s="155">
        <v>2009</v>
      </c>
      <c r="G833" s="155" t="s">
        <v>34</v>
      </c>
      <c r="H833" s="155">
        <v>4</v>
      </c>
      <c r="I833" s="155">
        <v>2346.3000000000002</v>
      </c>
      <c r="J833" s="64">
        <v>1332</v>
      </c>
      <c r="K833" s="161" t="s">
        <v>42</v>
      </c>
      <c r="L833" s="163">
        <f t="shared" si="95"/>
        <v>375408</v>
      </c>
      <c r="M833" s="163">
        <f t="shared" si="96"/>
        <v>36508.428000000007</v>
      </c>
      <c r="N833" s="163">
        <f t="shared" si="97"/>
        <v>411916.42800000001</v>
      </c>
      <c r="O833" s="171">
        <v>160</v>
      </c>
      <c r="P833" s="171">
        <v>15.56</v>
      </c>
      <c r="Q833" s="162"/>
      <c r="R833" s="102"/>
      <c r="S833" s="162" t="s">
        <v>265</v>
      </c>
      <c r="T833" s="162" t="s">
        <v>596</v>
      </c>
      <c r="U833" s="96"/>
      <c r="V833" s="99"/>
      <c r="W833" s="99"/>
    </row>
    <row r="834" spans="3:23" ht="37.5" x14ac:dyDescent="0.3">
      <c r="C834" s="155">
        <v>32</v>
      </c>
      <c r="D834" s="63" t="s">
        <v>876</v>
      </c>
      <c r="E834" s="155">
        <v>56</v>
      </c>
      <c r="F834" s="155">
        <v>2009</v>
      </c>
      <c r="G834" s="155" t="s">
        <v>34</v>
      </c>
      <c r="H834" s="155">
        <v>4</v>
      </c>
      <c r="I834" s="155">
        <f>J834*1.8</f>
        <v>2465.2799999999997</v>
      </c>
      <c r="J834" s="64">
        <v>1369.6</v>
      </c>
      <c r="K834" s="161" t="s">
        <v>42</v>
      </c>
      <c r="L834" s="163">
        <f t="shared" si="95"/>
        <v>394444.79999999993</v>
      </c>
      <c r="M834" s="163">
        <f t="shared" si="96"/>
        <v>38359.756799999996</v>
      </c>
      <c r="N834" s="163">
        <f t="shared" si="97"/>
        <v>432804.5567999999</v>
      </c>
      <c r="O834" s="171">
        <v>160</v>
      </c>
      <c r="P834" s="171">
        <v>15.56</v>
      </c>
      <c r="Q834" s="162"/>
      <c r="R834" s="102"/>
      <c r="S834" s="162" t="s">
        <v>265</v>
      </c>
      <c r="T834" s="162" t="s">
        <v>596</v>
      </c>
      <c r="U834" s="96"/>
      <c r="V834" s="99"/>
      <c r="W834" s="99"/>
    </row>
    <row r="835" spans="3:23" ht="37.5" x14ac:dyDescent="0.3">
      <c r="C835" s="155">
        <v>33</v>
      </c>
      <c r="D835" s="63" t="s">
        <v>877</v>
      </c>
      <c r="E835" s="155">
        <v>1965</v>
      </c>
      <c r="F835" s="155">
        <v>2009</v>
      </c>
      <c r="G835" s="155" t="s">
        <v>34</v>
      </c>
      <c r="H835" s="155">
        <v>4</v>
      </c>
      <c r="I835" s="155">
        <v>2314.9</v>
      </c>
      <c r="J835" s="64">
        <v>1257.2</v>
      </c>
      <c r="K835" s="161" t="s">
        <v>42</v>
      </c>
      <c r="L835" s="163">
        <f t="shared" si="95"/>
        <v>370384</v>
      </c>
      <c r="M835" s="163">
        <f t="shared" si="96"/>
        <v>36019.844000000005</v>
      </c>
      <c r="N835" s="163">
        <f t="shared" si="97"/>
        <v>406403.84399999998</v>
      </c>
      <c r="O835" s="171">
        <v>160</v>
      </c>
      <c r="P835" s="171">
        <v>15.56</v>
      </c>
      <c r="Q835" s="162"/>
      <c r="R835" s="102"/>
      <c r="S835" s="162" t="s">
        <v>265</v>
      </c>
      <c r="T835" s="162" t="s">
        <v>596</v>
      </c>
      <c r="U835" s="96"/>
      <c r="V835" s="99"/>
      <c r="W835" s="99"/>
    </row>
    <row r="836" spans="3:23" ht="37.5" x14ac:dyDescent="0.3">
      <c r="C836" s="155">
        <v>34</v>
      </c>
      <c r="D836" s="63" t="s">
        <v>878</v>
      </c>
      <c r="E836" s="155">
        <v>1965</v>
      </c>
      <c r="F836" s="155"/>
      <c r="G836" s="155" t="s">
        <v>879</v>
      </c>
      <c r="H836" s="155">
        <v>4</v>
      </c>
      <c r="I836" s="155">
        <v>2326.77</v>
      </c>
      <c r="J836" s="64">
        <v>1086.47</v>
      </c>
      <c r="K836" s="161" t="s">
        <v>42</v>
      </c>
      <c r="L836" s="163">
        <f>O836*I836</f>
        <v>340220.30939999997</v>
      </c>
      <c r="M836" s="163">
        <f t="shared" si="96"/>
        <v>34599.069899999995</v>
      </c>
      <c r="N836" s="163">
        <f t="shared" si="97"/>
        <v>374819.37929999997</v>
      </c>
      <c r="O836" s="171">
        <v>146.22</v>
      </c>
      <c r="P836" s="171">
        <v>14.87</v>
      </c>
      <c r="Q836" s="162"/>
      <c r="R836" s="102"/>
      <c r="S836" s="162" t="s">
        <v>265</v>
      </c>
      <c r="T836" s="162" t="s">
        <v>596</v>
      </c>
      <c r="U836" s="96"/>
      <c r="V836" s="99"/>
      <c r="W836" s="99"/>
    </row>
    <row r="837" spans="3:23" ht="37.5" x14ac:dyDescent="0.3">
      <c r="C837" s="155">
        <v>35</v>
      </c>
      <c r="D837" s="63" t="s">
        <v>880</v>
      </c>
      <c r="E837" s="155">
        <v>1970</v>
      </c>
      <c r="F837" s="155"/>
      <c r="G837" s="155" t="s">
        <v>34</v>
      </c>
      <c r="H837" s="155">
        <v>5</v>
      </c>
      <c r="I837" s="155">
        <f>J837*1.8</f>
        <v>10453.5</v>
      </c>
      <c r="J837" s="64">
        <v>5807.5</v>
      </c>
      <c r="K837" s="161" t="s">
        <v>42</v>
      </c>
      <c r="L837" s="163">
        <f t="shared" si="95"/>
        <v>1672560</v>
      </c>
      <c r="M837" s="163">
        <f t="shared" si="96"/>
        <v>162656.46</v>
      </c>
      <c r="N837" s="163">
        <f t="shared" si="97"/>
        <v>1835216.46</v>
      </c>
      <c r="O837" s="171">
        <v>160</v>
      </c>
      <c r="P837" s="171">
        <v>15.56</v>
      </c>
      <c r="Q837" s="162"/>
      <c r="R837" s="102"/>
      <c r="S837" s="162" t="s">
        <v>265</v>
      </c>
      <c r="T837" s="162" t="s">
        <v>596</v>
      </c>
      <c r="U837" s="96" t="s">
        <v>804</v>
      </c>
      <c r="V837" s="99"/>
      <c r="W837" s="99"/>
    </row>
    <row r="838" spans="3:23" ht="37.5" x14ac:dyDescent="0.3">
      <c r="C838" s="155">
        <v>36</v>
      </c>
      <c r="D838" s="63" t="s">
        <v>881</v>
      </c>
      <c r="E838" s="155">
        <v>1964</v>
      </c>
      <c r="F838" s="155"/>
      <c r="G838" s="155" t="s">
        <v>879</v>
      </c>
      <c r="H838" s="155">
        <v>5</v>
      </c>
      <c r="I838" s="155">
        <f>J838*1.8</f>
        <v>4440.5640000000003</v>
      </c>
      <c r="J838" s="64">
        <v>2466.98</v>
      </c>
      <c r="K838" s="161" t="s">
        <v>42</v>
      </c>
      <c r="L838" s="163">
        <f t="shared" si="95"/>
        <v>649299.26808000007</v>
      </c>
      <c r="M838" s="163">
        <f t="shared" si="96"/>
        <v>66031.186679999999</v>
      </c>
      <c r="N838" s="163">
        <f t="shared" si="97"/>
        <v>715330.45476000011</v>
      </c>
      <c r="O838" s="171">
        <v>146.22</v>
      </c>
      <c r="P838" s="171">
        <v>14.87</v>
      </c>
      <c r="Q838" s="162"/>
      <c r="R838" s="102"/>
      <c r="S838" s="162" t="s">
        <v>265</v>
      </c>
      <c r="T838" s="162" t="s">
        <v>596</v>
      </c>
      <c r="U838" s="96"/>
      <c r="V838" s="99"/>
      <c r="W838" s="99"/>
    </row>
    <row r="839" spans="3:23" ht="37.5" x14ac:dyDescent="0.3">
      <c r="C839" s="155">
        <v>37</v>
      </c>
      <c r="D839" s="63" t="s">
        <v>882</v>
      </c>
      <c r="E839" s="155">
        <v>1969</v>
      </c>
      <c r="F839" s="155"/>
      <c r="G839" s="155" t="s">
        <v>34</v>
      </c>
      <c r="H839" s="155">
        <v>5</v>
      </c>
      <c r="I839" s="155">
        <v>6510.4</v>
      </c>
      <c r="J839" s="64">
        <v>3913</v>
      </c>
      <c r="K839" s="161" t="s">
        <v>42</v>
      </c>
      <c r="L839" s="163">
        <f t="shared" si="95"/>
        <v>1041664</v>
      </c>
      <c r="M839" s="163">
        <f t="shared" si="96"/>
        <v>101301.82399999999</v>
      </c>
      <c r="N839" s="163">
        <f t="shared" si="97"/>
        <v>1142965.824</v>
      </c>
      <c r="O839" s="171">
        <v>160</v>
      </c>
      <c r="P839" s="171">
        <v>15.56</v>
      </c>
      <c r="Q839" s="162"/>
      <c r="R839" s="102"/>
      <c r="S839" s="162" t="s">
        <v>265</v>
      </c>
      <c r="T839" s="162" t="s">
        <v>596</v>
      </c>
      <c r="U839" s="96"/>
      <c r="V839" s="99"/>
      <c r="W839" s="99"/>
    </row>
    <row r="840" spans="3:23" ht="37.5" x14ac:dyDescent="0.3">
      <c r="C840" s="155">
        <v>38</v>
      </c>
      <c r="D840" s="63" t="s">
        <v>883</v>
      </c>
      <c r="E840" s="155"/>
      <c r="F840" s="155"/>
      <c r="G840" s="155" t="s">
        <v>34</v>
      </c>
      <c r="H840" s="155">
        <v>2</v>
      </c>
      <c r="I840" s="155">
        <f>J840*1.8</f>
        <v>216.72000000000003</v>
      </c>
      <c r="J840" s="64">
        <v>120.4</v>
      </c>
      <c r="K840" s="161" t="s">
        <v>42</v>
      </c>
      <c r="L840" s="163">
        <f t="shared" si="95"/>
        <v>26385.660000000003</v>
      </c>
      <c r="M840" s="163">
        <f t="shared" si="96"/>
        <v>3291.9768000000004</v>
      </c>
      <c r="N840" s="163">
        <f t="shared" si="97"/>
        <v>29677.636800000004</v>
      </c>
      <c r="O840" s="171">
        <v>121.75</v>
      </c>
      <c r="P840" s="171">
        <v>15.19</v>
      </c>
      <c r="Q840" s="162"/>
      <c r="R840" s="102"/>
      <c r="S840" s="162" t="s">
        <v>265</v>
      </c>
      <c r="T840" s="162" t="s">
        <v>596</v>
      </c>
      <c r="U840" s="96"/>
      <c r="V840" s="99"/>
      <c r="W840" s="99"/>
    </row>
    <row r="841" spans="3:23" ht="37.5" x14ac:dyDescent="0.3">
      <c r="C841" s="155">
        <v>39</v>
      </c>
      <c r="D841" s="63" t="s">
        <v>884</v>
      </c>
      <c r="E841" s="155">
        <v>1984</v>
      </c>
      <c r="F841" s="155"/>
      <c r="G841" s="155" t="s">
        <v>83</v>
      </c>
      <c r="H841" s="155">
        <v>5</v>
      </c>
      <c r="I841" s="155">
        <f t="shared" ref="I841:I847" si="98">J841*1.8</f>
        <v>9266.94</v>
      </c>
      <c r="J841" s="64">
        <v>5148.3</v>
      </c>
      <c r="K841" s="161" t="s">
        <v>42</v>
      </c>
      <c r="L841" s="163">
        <f t="shared" si="95"/>
        <v>1424514.0168000001</v>
      </c>
      <c r="M841" s="163">
        <f t="shared" si="96"/>
        <v>143730.23940000002</v>
      </c>
      <c r="N841" s="163">
        <f t="shared" si="97"/>
        <v>1568244.2562000002</v>
      </c>
      <c r="O841" s="171">
        <v>153.72</v>
      </c>
      <c r="P841" s="171">
        <v>15.51</v>
      </c>
      <c r="Q841" s="162"/>
      <c r="R841" s="102"/>
      <c r="S841" s="162" t="s">
        <v>265</v>
      </c>
      <c r="T841" s="162" t="s">
        <v>596</v>
      </c>
      <c r="U841" s="96"/>
      <c r="V841" s="99"/>
      <c r="W841" s="99"/>
    </row>
    <row r="842" spans="3:23" ht="37.5" x14ac:dyDescent="0.3">
      <c r="C842" s="155">
        <v>40</v>
      </c>
      <c r="D842" s="63" t="s">
        <v>885</v>
      </c>
      <c r="E842" s="155">
        <v>1980</v>
      </c>
      <c r="F842" s="155"/>
      <c r="G842" s="155" t="s">
        <v>34</v>
      </c>
      <c r="H842" s="155">
        <v>5</v>
      </c>
      <c r="I842" s="155">
        <f t="shared" si="98"/>
        <v>10614.96</v>
      </c>
      <c r="J842" s="64">
        <v>5897.2</v>
      </c>
      <c r="K842" s="161" t="s">
        <v>42</v>
      </c>
      <c r="L842" s="163">
        <f t="shared" si="95"/>
        <v>1698393.5999999999</v>
      </c>
      <c r="M842" s="163">
        <f t="shared" si="96"/>
        <v>165168.7776</v>
      </c>
      <c r="N842" s="163">
        <f t="shared" si="97"/>
        <v>1863562.3775999998</v>
      </c>
      <c r="O842" s="171">
        <v>160</v>
      </c>
      <c r="P842" s="171">
        <v>15.56</v>
      </c>
      <c r="Q842" s="162"/>
      <c r="R842" s="102"/>
      <c r="S842" s="162" t="s">
        <v>265</v>
      </c>
      <c r="T842" s="162" t="s">
        <v>596</v>
      </c>
      <c r="U842" s="96"/>
      <c r="V842" s="99"/>
      <c r="W842" s="99"/>
    </row>
    <row r="843" spans="3:23" ht="37.5" x14ac:dyDescent="0.3">
      <c r="C843" s="155">
        <v>41</v>
      </c>
      <c r="D843" s="63" t="s">
        <v>886</v>
      </c>
      <c r="E843" s="155">
        <v>1984</v>
      </c>
      <c r="F843" s="155"/>
      <c r="G843" s="155" t="s">
        <v>887</v>
      </c>
      <c r="H843" s="155">
        <v>5</v>
      </c>
      <c r="I843" s="155">
        <f t="shared" si="98"/>
        <v>10404</v>
      </c>
      <c r="J843" s="64">
        <v>5780</v>
      </c>
      <c r="K843" s="161" t="s">
        <v>42</v>
      </c>
      <c r="L843" s="163">
        <f t="shared" si="95"/>
        <v>1599302.88</v>
      </c>
      <c r="M843" s="163">
        <f t="shared" si="96"/>
        <v>161366.04</v>
      </c>
      <c r="N843" s="163">
        <f t="shared" si="97"/>
        <v>1760668.92</v>
      </c>
      <c r="O843" s="171">
        <v>153.72</v>
      </c>
      <c r="P843" s="171">
        <v>15.51</v>
      </c>
      <c r="Q843" s="162"/>
      <c r="R843" s="102"/>
      <c r="S843" s="162" t="s">
        <v>265</v>
      </c>
      <c r="T843" s="162" t="s">
        <v>596</v>
      </c>
      <c r="U843" s="96"/>
      <c r="V843" s="99"/>
      <c r="W843" s="99"/>
    </row>
    <row r="844" spans="3:23" ht="37.5" x14ac:dyDescent="0.3">
      <c r="C844" s="155">
        <v>42</v>
      </c>
      <c r="D844" s="63" t="s">
        <v>888</v>
      </c>
      <c r="E844" s="155"/>
      <c r="F844" s="155"/>
      <c r="G844" s="155" t="s">
        <v>63</v>
      </c>
      <c r="H844" s="155">
        <v>2</v>
      </c>
      <c r="I844" s="155">
        <f t="shared" si="98"/>
        <v>513.36</v>
      </c>
      <c r="J844" s="64">
        <v>285.2</v>
      </c>
      <c r="K844" s="161" t="s">
        <v>42</v>
      </c>
      <c r="L844" s="163">
        <f t="shared" si="95"/>
        <v>66736.800000000003</v>
      </c>
      <c r="M844" s="163">
        <f t="shared" si="96"/>
        <v>8141.8895999999995</v>
      </c>
      <c r="N844" s="163">
        <f t="shared" si="97"/>
        <v>74878.689599999998</v>
      </c>
      <c r="O844" s="171">
        <v>130</v>
      </c>
      <c r="P844" s="171">
        <v>15.86</v>
      </c>
      <c r="Q844" s="162"/>
      <c r="R844" s="102"/>
      <c r="S844" s="162" t="s">
        <v>265</v>
      </c>
      <c r="T844" s="162" t="s">
        <v>596</v>
      </c>
      <c r="U844" s="96"/>
      <c r="V844" s="99"/>
      <c r="W844" s="99"/>
    </row>
    <row r="845" spans="3:23" ht="37.5" x14ac:dyDescent="0.3">
      <c r="C845" s="155">
        <v>43</v>
      </c>
      <c r="D845" s="63" t="s">
        <v>889</v>
      </c>
      <c r="E845" s="155"/>
      <c r="F845" s="155"/>
      <c r="G845" s="155" t="s">
        <v>63</v>
      </c>
      <c r="H845" s="155">
        <v>2</v>
      </c>
      <c r="I845" s="155">
        <f t="shared" si="98"/>
        <v>497.15999999999997</v>
      </c>
      <c r="J845" s="64">
        <v>276.2</v>
      </c>
      <c r="K845" s="161" t="s">
        <v>42</v>
      </c>
      <c r="L845" s="163">
        <f t="shared" si="95"/>
        <v>64630.799999999996</v>
      </c>
      <c r="M845" s="163">
        <f t="shared" si="96"/>
        <v>7884.9575999999988</v>
      </c>
      <c r="N845" s="163">
        <f t="shared" si="97"/>
        <v>72515.757599999997</v>
      </c>
      <c r="O845" s="171">
        <v>130</v>
      </c>
      <c r="P845" s="171">
        <v>15.86</v>
      </c>
      <c r="Q845" s="162"/>
      <c r="R845" s="102"/>
      <c r="S845" s="162" t="s">
        <v>265</v>
      </c>
      <c r="T845" s="162" t="s">
        <v>596</v>
      </c>
      <c r="U845" s="96"/>
      <c r="V845" s="99"/>
      <c r="W845" s="99"/>
    </row>
    <row r="846" spans="3:23" ht="37.5" x14ac:dyDescent="0.3">
      <c r="C846" s="155">
        <v>44</v>
      </c>
      <c r="D846" s="63" t="s">
        <v>890</v>
      </c>
      <c r="E846" s="155">
        <v>1981</v>
      </c>
      <c r="F846" s="155"/>
      <c r="G846" s="155" t="s">
        <v>83</v>
      </c>
      <c r="H846" s="155">
        <v>5</v>
      </c>
      <c r="I846" s="155">
        <f t="shared" si="98"/>
        <v>5229.3599999999997</v>
      </c>
      <c r="J846" s="64">
        <v>2905.2</v>
      </c>
      <c r="K846" s="161" t="s">
        <v>42</v>
      </c>
      <c r="L846" s="163">
        <f t="shared" si="95"/>
        <v>803857.21919999993</v>
      </c>
      <c r="M846" s="163">
        <f t="shared" si="96"/>
        <v>81107.373599999992</v>
      </c>
      <c r="N846" s="163">
        <f t="shared" si="97"/>
        <v>884964.59279999998</v>
      </c>
      <c r="O846" s="171">
        <v>153.72</v>
      </c>
      <c r="P846" s="171">
        <v>15.51</v>
      </c>
      <c r="Q846" s="162"/>
      <c r="R846" s="102"/>
      <c r="S846" s="162" t="s">
        <v>265</v>
      </c>
      <c r="T846" s="162" t="s">
        <v>596</v>
      </c>
      <c r="U846" s="96"/>
      <c r="V846" s="99"/>
      <c r="W846" s="99"/>
    </row>
    <row r="847" spans="3:23" ht="37.5" x14ac:dyDescent="0.3">
      <c r="C847" s="155">
        <v>45</v>
      </c>
      <c r="D847" s="63" t="s">
        <v>891</v>
      </c>
      <c r="E847" s="155">
        <v>1981</v>
      </c>
      <c r="F847" s="155"/>
      <c r="G847" s="155" t="s">
        <v>83</v>
      </c>
      <c r="H847" s="155">
        <v>5</v>
      </c>
      <c r="I847" s="155">
        <f t="shared" si="98"/>
        <v>5138.6400000000003</v>
      </c>
      <c r="J847" s="64">
        <v>2854.8</v>
      </c>
      <c r="K847" s="161" t="s">
        <v>42</v>
      </c>
      <c r="L847" s="163">
        <f t="shared" si="95"/>
        <v>789911.74080000003</v>
      </c>
      <c r="M847" s="163">
        <f t="shared" si="96"/>
        <v>79700.306400000001</v>
      </c>
      <c r="N847" s="163">
        <f t="shared" si="97"/>
        <v>869612.04720000003</v>
      </c>
      <c r="O847" s="171">
        <v>153.72</v>
      </c>
      <c r="P847" s="171">
        <v>15.51</v>
      </c>
      <c r="Q847" s="162"/>
      <c r="R847" s="102"/>
      <c r="S847" s="162" t="s">
        <v>265</v>
      </c>
      <c r="T847" s="162" t="s">
        <v>596</v>
      </c>
      <c r="U847" s="96"/>
      <c r="V847" s="99"/>
      <c r="W847" s="99"/>
    </row>
    <row r="848" spans="3:23" ht="37.5" x14ac:dyDescent="0.3">
      <c r="C848" s="155">
        <v>46</v>
      </c>
      <c r="D848" s="63" t="s">
        <v>892</v>
      </c>
      <c r="E848" s="155">
        <v>1949</v>
      </c>
      <c r="F848" s="155"/>
      <c r="G848" s="155" t="s">
        <v>63</v>
      </c>
      <c r="H848" s="155">
        <v>1</v>
      </c>
      <c r="I848" s="155">
        <v>462.2</v>
      </c>
      <c r="J848" s="64">
        <v>192.9</v>
      </c>
      <c r="K848" s="161" t="s">
        <v>42</v>
      </c>
      <c r="L848" s="163">
        <f t="shared" si="95"/>
        <v>60086</v>
      </c>
      <c r="M848" s="163">
        <f t="shared" si="96"/>
        <v>7330.4919999999993</v>
      </c>
      <c r="N848" s="163">
        <f t="shared" si="97"/>
        <v>67416.491999999998</v>
      </c>
      <c r="O848" s="171">
        <v>130</v>
      </c>
      <c r="P848" s="171">
        <v>15.86</v>
      </c>
      <c r="Q848" s="162"/>
      <c r="R848" s="102"/>
      <c r="S848" s="162" t="s">
        <v>265</v>
      </c>
      <c r="T848" s="162" t="s">
        <v>596</v>
      </c>
      <c r="U848" s="96"/>
      <c r="V848" s="99"/>
      <c r="W848" s="99"/>
    </row>
    <row r="849" spans="2:23" ht="37.5" x14ac:dyDescent="0.3">
      <c r="B849" s="155" t="s">
        <v>893</v>
      </c>
      <c r="C849" s="155">
        <v>47</v>
      </c>
      <c r="D849" s="63" t="s">
        <v>894</v>
      </c>
      <c r="E849" s="155">
        <v>1961</v>
      </c>
      <c r="G849" s="155" t="s">
        <v>63</v>
      </c>
      <c r="H849" s="155">
        <v>2</v>
      </c>
      <c r="I849" s="155">
        <f>J849*1.8</f>
        <v>547.20000000000005</v>
      </c>
      <c r="J849" s="64">
        <v>304</v>
      </c>
      <c r="K849" s="161" t="s">
        <v>42</v>
      </c>
      <c r="L849" s="163">
        <f t="shared" si="95"/>
        <v>71136</v>
      </c>
      <c r="M849" s="163">
        <f t="shared" si="96"/>
        <v>8678.5920000000006</v>
      </c>
      <c r="N849" s="163">
        <f t="shared" si="97"/>
        <v>79814.592000000004</v>
      </c>
      <c r="O849" s="171">
        <v>130</v>
      </c>
      <c r="P849" s="171">
        <v>15.86</v>
      </c>
      <c r="Q849" s="162"/>
      <c r="R849" s="102"/>
      <c r="S849" s="162" t="s">
        <v>265</v>
      </c>
      <c r="T849" s="162" t="s">
        <v>596</v>
      </c>
      <c r="U849" s="96"/>
      <c r="V849" s="99"/>
      <c r="W849" s="99"/>
    </row>
    <row r="850" spans="2:23" ht="37.5" x14ac:dyDescent="0.3">
      <c r="B850" s="155" t="s">
        <v>893</v>
      </c>
      <c r="C850" s="155">
        <v>48</v>
      </c>
      <c r="D850" s="63" t="s">
        <v>895</v>
      </c>
      <c r="E850" s="155">
        <v>1961</v>
      </c>
      <c r="G850" s="155" t="s">
        <v>63</v>
      </c>
      <c r="H850" s="155">
        <v>2</v>
      </c>
      <c r="I850" s="155">
        <f>J850*1.8</f>
        <v>549</v>
      </c>
      <c r="J850" s="64">
        <v>305</v>
      </c>
      <c r="K850" s="161" t="s">
        <v>42</v>
      </c>
      <c r="L850" s="163">
        <f t="shared" si="95"/>
        <v>71370</v>
      </c>
      <c r="M850" s="163">
        <f t="shared" si="96"/>
        <v>8707.14</v>
      </c>
      <c r="N850" s="163">
        <f t="shared" si="97"/>
        <v>80077.14</v>
      </c>
      <c r="O850" s="171">
        <v>130</v>
      </c>
      <c r="P850" s="171">
        <v>15.86</v>
      </c>
      <c r="Q850" s="162"/>
      <c r="R850" s="102"/>
      <c r="S850" s="162" t="s">
        <v>265</v>
      </c>
      <c r="T850" s="162" t="s">
        <v>596</v>
      </c>
      <c r="U850" s="96"/>
      <c r="V850" s="99"/>
      <c r="W850" s="99"/>
    </row>
    <row r="851" spans="2:23" x14ac:dyDescent="0.3">
      <c r="C851" s="155">
        <v>49</v>
      </c>
      <c r="D851" s="63" t="s">
        <v>896</v>
      </c>
      <c r="E851" s="155"/>
      <c r="F851" s="155"/>
      <c r="G851" s="155" t="s">
        <v>63</v>
      </c>
      <c r="H851" s="155">
        <v>2</v>
      </c>
      <c r="I851" s="155">
        <f>J851*1.8</f>
        <v>435.6</v>
      </c>
      <c r="J851" s="64">
        <v>242</v>
      </c>
      <c r="K851" s="161" t="s">
        <v>229</v>
      </c>
      <c r="L851" s="163">
        <f t="shared" si="95"/>
        <v>653400</v>
      </c>
      <c r="M851" s="163">
        <f t="shared" si="96"/>
        <v>15472.512000000002</v>
      </c>
      <c r="N851" s="163">
        <f t="shared" si="97"/>
        <v>668872.51199999999</v>
      </c>
      <c r="O851" s="171">
        <v>1500</v>
      </c>
      <c r="P851" s="171">
        <v>35.520000000000003</v>
      </c>
      <c r="Q851" s="162"/>
      <c r="R851" s="102"/>
      <c r="S851" s="162" t="s">
        <v>265</v>
      </c>
      <c r="T851" s="162" t="s">
        <v>596</v>
      </c>
      <c r="U851" s="96"/>
      <c r="V851" s="99"/>
      <c r="W851" s="99"/>
    </row>
    <row r="852" spans="2:23" ht="37.5" x14ac:dyDescent="0.3">
      <c r="C852" s="155">
        <v>50</v>
      </c>
      <c r="D852" s="63" t="s">
        <v>897</v>
      </c>
      <c r="E852" s="155">
        <v>1976</v>
      </c>
      <c r="F852" s="155"/>
      <c r="G852" s="155" t="s">
        <v>34</v>
      </c>
      <c r="H852" s="155">
        <v>5</v>
      </c>
      <c r="I852" s="155">
        <f>J852*1.8</f>
        <v>7079.76</v>
      </c>
      <c r="J852" s="64">
        <v>3933.2</v>
      </c>
      <c r="K852" s="161" t="s">
        <v>42</v>
      </c>
      <c r="L852" s="163">
        <f t="shared" si="95"/>
        <v>1132761.6000000001</v>
      </c>
      <c r="M852" s="163">
        <f t="shared" si="96"/>
        <v>110161.0656</v>
      </c>
      <c r="N852" s="163">
        <f t="shared" si="97"/>
        <v>1242922.6656000002</v>
      </c>
      <c r="O852" s="171">
        <v>160</v>
      </c>
      <c r="P852" s="171">
        <v>15.56</v>
      </c>
      <c r="Q852" s="162"/>
      <c r="R852" s="102"/>
      <c r="S852" s="162" t="s">
        <v>265</v>
      </c>
      <c r="T852" s="162" t="s">
        <v>596</v>
      </c>
      <c r="U852" s="96"/>
      <c r="V852" s="99"/>
      <c r="W852" s="99"/>
    </row>
    <row r="853" spans="2:23" x14ac:dyDescent="0.3">
      <c r="C853" s="155"/>
      <c r="D853" s="63"/>
      <c r="E853" s="155"/>
      <c r="F853" s="155"/>
      <c r="G853" s="155"/>
      <c r="H853" s="155"/>
      <c r="I853" s="155"/>
      <c r="J853" s="64"/>
      <c r="K853" s="161" t="s">
        <v>229</v>
      </c>
      <c r="L853" s="163">
        <f>O853*I852</f>
        <v>7661716.2720000008</v>
      </c>
      <c r="M853" s="163">
        <f>I852*P853</f>
        <v>163967.24160000001</v>
      </c>
      <c r="N853" s="163">
        <f t="shared" si="97"/>
        <v>7825683.5136000011</v>
      </c>
      <c r="O853" s="171">
        <v>1082.2</v>
      </c>
      <c r="P853" s="171">
        <v>23.16</v>
      </c>
      <c r="Q853" s="162"/>
      <c r="R853" s="102"/>
      <c r="S853" s="162" t="s">
        <v>265</v>
      </c>
      <c r="T853" s="162" t="s">
        <v>596</v>
      </c>
      <c r="U853" s="96"/>
      <c r="V853" s="99"/>
      <c r="W853" s="99"/>
    </row>
    <row r="854" spans="2:23" ht="37.5" x14ac:dyDescent="0.3">
      <c r="C854" s="155">
        <v>51</v>
      </c>
      <c r="D854" s="63" t="s">
        <v>898</v>
      </c>
      <c r="E854" s="155">
        <v>1975</v>
      </c>
      <c r="F854" s="155"/>
      <c r="G854" s="155" t="s">
        <v>34</v>
      </c>
      <c r="H854" s="155">
        <v>5</v>
      </c>
      <c r="I854" s="155">
        <f>J854*1.8</f>
        <v>7066.08</v>
      </c>
      <c r="J854" s="64">
        <v>3925.6</v>
      </c>
      <c r="K854" s="161" t="s">
        <v>42</v>
      </c>
      <c r="L854" s="163">
        <f t="shared" si="95"/>
        <v>1130572.8</v>
      </c>
      <c r="M854" s="163">
        <f t="shared" si="96"/>
        <v>109948.20480000001</v>
      </c>
      <c r="N854" s="163">
        <f t="shared" si="97"/>
        <v>1240521.0048</v>
      </c>
      <c r="O854" s="171">
        <v>160</v>
      </c>
      <c r="P854" s="171">
        <v>15.56</v>
      </c>
      <c r="Q854" s="162"/>
      <c r="R854" s="102"/>
      <c r="S854" s="162" t="s">
        <v>265</v>
      </c>
      <c r="T854" s="162" t="s">
        <v>596</v>
      </c>
      <c r="U854" s="96"/>
      <c r="V854" s="99"/>
      <c r="W854" s="99"/>
    </row>
    <row r="855" spans="2:23" x14ac:dyDescent="0.3">
      <c r="C855" s="155"/>
      <c r="D855" s="63"/>
      <c r="E855" s="155"/>
      <c r="F855" s="155"/>
      <c r="G855" s="155"/>
      <c r="H855" s="155"/>
      <c r="I855" s="155"/>
      <c r="J855" s="64"/>
      <c r="K855" s="161" t="s">
        <v>229</v>
      </c>
      <c r="L855" s="163">
        <f>O855*I854</f>
        <v>7646911.7760000005</v>
      </c>
      <c r="M855" s="163">
        <f>I854*P855</f>
        <v>163650.41279999999</v>
      </c>
      <c r="N855" s="163">
        <f t="shared" si="97"/>
        <v>7810562.1888000006</v>
      </c>
      <c r="O855" s="171">
        <v>1082.2</v>
      </c>
      <c r="P855" s="171">
        <v>23.16</v>
      </c>
      <c r="Q855" s="162"/>
      <c r="R855" s="102"/>
      <c r="S855" s="162" t="s">
        <v>265</v>
      </c>
      <c r="T855" s="162" t="s">
        <v>596</v>
      </c>
      <c r="U855" s="96"/>
      <c r="V855" s="99"/>
      <c r="W855" s="99"/>
    </row>
    <row r="856" spans="2:23" ht="37.5" x14ac:dyDescent="0.3">
      <c r="C856" s="155">
        <v>52</v>
      </c>
      <c r="D856" s="63" t="s">
        <v>899</v>
      </c>
      <c r="E856" s="155">
        <v>1956</v>
      </c>
      <c r="F856" s="155"/>
      <c r="G856" s="155" t="s">
        <v>63</v>
      </c>
      <c r="H856" s="155">
        <v>2</v>
      </c>
      <c r="I856" s="155">
        <v>667.25</v>
      </c>
      <c r="J856" s="64">
        <v>325</v>
      </c>
      <c r="K856" s="161" t="s">
        <v>42</v>
      </c>
      <c r="L856" s="163">
        <f t="shared" si="95"/>
        <v>111737.68500000001</v>
      </c>
      <c r="M856" s="163">
        <f t="shared" si="96"/>
        <v>10182.235000000001</v>
      </c>
      <c r="N856" s="163">
        <f t="shared" si="97"/>
        <v>121919.92000000001</v>
      </c>
      <c r="O856" s="171">
        <v>167.46</v>
      </c>
      <c r="P856" s="171">
        <v>15.26</v>
      </c>
      <c r="Q856" s="162"/>
      <c r="R856" s="102"/>
      <c r="S856" s="162" t="s">
        <v>265</v>
      </c>
      <c r="T856" s="162" t="s">
        <v>596</v>
      </c>
      <c r="U856" s="96"/>
      <c r="V856" s="99"/>
      <c r="W856" s="99"/>
    </row>
    <row r="857" spans="2:23" ht="37.5" x14ac:dyDescent="0.3">
      <c r="C857" s="155">
        <v>53</v>
      </c>
      <c r="D857" s="63" t="s">
        <v>900</v>
      </c>
      <c r="E857" s="155">
        <v>1954</v>
      </c>
      <c r="F857" s="155"/>
      <c r="G857" s="155" t="s">
        <v>63</v>
      </c>
      <c r="H857" s="155">
        <v>2</v>
      </c>
      <c r="I857" s="155">
        <f>J857*1.8</f>
        <v>273.24</v>
      </c>
      <c r="J857" s="64">
        <v>151.80000000000001</v>
      </c>
      <c r="K857" s="161" t="s">
        <v>42</v>
      </c>
      <c r="L857" s="163">
        <f t="shared" si="95"/>
        <v>45756.770400000001</v>
      </c>
      <c r="M857" s="163">
        <f t="shared" si="96"/>
        <v>4169.6423999999997</v>
      </c>
      <c r="N857" s="163">
        <f t="shared" si="97"/>
        <v>49926.412799999998</v>
      </c>
      <c r="O857" s="171">
        <v>167.46</v>
      </c>
      <c r="P857" s="171">
        <v>15.26</v>
      </c>
      <c r="Q857" s="162"/>
      <c r="R857" s="102"/>
      <c r="S857" s="162" t="s">
        <v>265</v>
      </c>
      <c r="T857" s="162" t="s">
        <v>596</v>
      </c>
      <c r="U857" s="96"/>
      <c r="V857" s="99"/>
      <c r="W857" s="99"/>
    </row>
    <row r="858" spans="2:23" ht="37.5" x14ac:dyDescent="0.3">
      <c r="C858" s="155">
        <v>54</v>
      </c>
      <c r="D858" s="63" t="s">
        <v>901</v>
      </c>
      <c r="E858" s="155">
        <v>1970</v>
      </c>
      <c r="F858" s="155"/>
      <c r="G858" s="155" t="s">
        <v>34</v>
      </c>
      <c r="H858" s="155">
        <v>5</v>
      </c>
      <c r="I858" s="155">
        <f>J858*1.8</f>
        <v>7301.52</v>
      </c>
      <c r="J858" s="64">
        <v>4056.4</v>
      </c>
      <c r="K858" s="161" t="s">
        <v>42</v>
      </c>
      <c r="L858" s="163">
        <f>O858*I858</f>
        <v>1168243.2000000002</v>
      </c>
      <c r="M858" s="163">
        <f t="shared" si="96"/>
        <v>113611.65120000001</v>
      </c>
      <c r="N858" s="163">
        <f t="shared" si="97"/>
        <v>1281854.8512000002</v>
      </c>
      <c r="O858" s="171">
        <v>160</v>
      </c>
      <c r="P858" s="171">
        <v>15.56</v>
      </c>
      <c r="Q858" s="162"/>
      <c r="R858" s="102"/>
      <c r="S858" s="162" t="s">
        <v>265</v>
      </c>
      <c r="T858" s="162" t="s">
        <v>596</v>
      </c>
      <c r="U858" s="96"/>
      <c r="V858" s="99"/>
      <c r="W858" s="99"/>
    </row>
    <row r="859" spans="2:23" ht="37.5" x14ac:dyDescent="0.3">
      <c r="C859" s="155">
        <v>55</v>
      </c>
      <c r="D859" s="63" t="s">
        <v>902</v>
      </c>
      <c r="E859" s="155">
        <v>1958</v>
      </c>
      <c r="F859" s="155"/>
      <c r="G859" s="155" t="s">
        <v>63</v>
      </c>
      <c r="H859" s="155">
        <v>2</v>
      </c>
      <c r="I859" s="155">
        <v>1500.6</v>
      </c>
      <c r="J859" s="64">
        <v>781</v>
      </c>
      <c r="K859" s="161" t="s">
        <v>42</v>
      </c>
      <c r="L859" s="163">
        <f t="shared" si="95"/>
        <v>251290.476</v>
      </c>
      <c r="M859" s="163">
        <f t="shared" si="96"/>
        <v>22899.155999999999</v>
      </c>
      <c r="N859" s="163">
        <f t="shared" si="97"/>
        <v>274189.63199999998</v>
      </c>
      <c r="O859" s="171">
        <v>167.46</v>
      </c>
      <c r="P859" s="171">
        <v>15.26</v>
      </c>
      <c r="Q859" s="162"/>
      <c r="R859" s="102"/>
      <c r="S859" s="162" t="s">
        <v>265</v>
      </c>
      <c r="T859" s="162" t="s">
        <v>596</v>
      </c>
      <c r="U859" s="96"/>
      <c r="V859" s="99"/>
      <c r="W859" s="99"/>
    </row>
    <row r="860" spans="2:23" ht="37.5" x14ac:dyDescent="0.3">
      <c r="C860" s="155">
        <v>56</v>
      </c>
      <c r="D860" s="63" t="s">
        <v>903</v>
      </c>
      <c r="E860" s="155">
        <v>1966</v>
      </c>
      <c r="F860" s="155"/>
      <c r="G860" s="155" t="s">
        <v>34</v>
      </c>
      <c r="H860" s="155">
        <v>5</v>
      </c>
      <c r="I860" s="155">
        <v>5643.5</v>
      </c>
      <c r="J860" s="64">
        <v>3516.1</v>
      </c>
      <c r="K860" s="161" t="s">
        <v>42</v>
      </c>
      <c r="L860" s="163">
        <f t="shared" si="95"/>
        <v>902960</v>
      </c>
      <c r="M860" s="163">
        <f t="shared" si="96"/>
        <v>87812.86</v>
      </c>
      <c r="N860" s="163">
        <f t="shared" si="97"/>
        <v>990772.86</v>
      </c>
      <c r="O860" s="171">
        <v>160</v>
      </c>
      <c r="P860" s="171">
        <v>15.56</v>
      </c>
      <c r="Q860" s="162"/>
      <c r="R860" s="102"/>
      <c r="S860" s="162" t="s">
        <v>265</v>
      </c>
      <c r="T860" s="162" t="s">
        <v>596</v>
      </c>
      <c r="U860" s="96"/>
      <c r="V860" s="99"/>
      <c r="W860" s="99"/>
    </row>
    <row r="861" spans="2:23" ht="37.5" x14ac:dyDescent="0.3">
      <c r="C861" s="155">
        <v>57</v>
      </c>
      <c r="D861" s="63" t="s">
        <v>904</v>
      </c>
      <c r="E861" s="155">
        <v>1974</v>
      </c>
      <c r="F861" s="155"/>
      <c r="G861" s="155" t="s">
        <v>83</v>
      </c>
      <c r="H861" s="155">
        <v>5</v>
      </c>
      <c r="I861" s="155">
        <f>J861*1.8</f>
        <v>6301.62</v>
      </c>
      <c r="J861" s="64">
        <v>3500.9</v>
      </c>
      <c r="K861" s="161" t="s">
        <v>42</v>
      </c>
      <c r="L861" s="163">
        <f t="shared" si="95"/>
        <v>968685.02639999997</v>
      </c>
      <c r="M861" s="163">
        <f t="shared" si="96"/>
        <v>97738.126199999999</v>
      </c>
      <c r="N861" s="163">
        <f t="shared" si="97"/>
        <v>1066423.1525999999</v>
      </c>
      <c r="O861" s="171">
        <v>153.72</v>
      </c>
      <c r="P861" s="171">
        <v>15.51</v>
      </c>
      <c r="Q861" s="162"/>
      <c r="R861" s="102"/>
      <c r="S861" s="162" t="s">
        <v>265</v>
      </c>
      <c r="T861" s="162" t="s">
        <v>596</v>
      </c>
      <c r="U861" s="96"/>
      <c r="V861" s="99"/>
      <c r="W861" s="99"/>
    </row>
    <row r="862" spans="2:23" ht="37.5" x14ac:dyDescent="0.3">
      <c r="C862" s="155">
        <v>58</v>
      </c>
      <c r="D862" s="63" t="s">
        <v>905</v>
      </c>
      <c r="E862" s="155">
        <v>1967</v>
      </c>
      <c r="F862" s="155"/>
      <c r="G862" s="155" t="s">
        <v>34</v>
      </c>
      <c r="H862" s="155">
        <v>4</v>
      </c>
      <c r="I862" s="155">
        <f>J862*1.8</f>
        <v>2259.54</v>
      </c>
      <c r="J862" s="64">
        <v>1255.3</v>
      </c>
      <c r="K862" s="161" t="s">
        <v>42</v>
      </c>
      <c r="L862" s="163">
        <f t="shared" si="95"/>
        <v>361526.4</v>
      </c>
      <c r="M862" s="163">
        <f t="shared" si="96"/>
        <v>35158.4424</v>
      </c>
      <c r="N862" s="163">
        <f t="shared" si="97"/>
        <v>396684.84240000002</v>
      </c>
      <c r="O862" s="171">
        <v>160</v>
      </c>
      <c r="P862" s="171">
        <v>15.56</v>
      </c>
      <c r="Q862" s="162"/>
      <c r="R862" s="102"/>
      <c r="S862" s="162" t="s">
        <v>265</v>
      </c>
      <c r="T862" s="162" t="s">
        <v>596</v>
      </c>
      <c r="U862" s="96"/>
      <c r="V862" s="99"/>
      <c r="W862" s="99"/>
    </row>
    <row r="863" spans="2:23" ht="37.5" x14ac:dyDescent="0.3">
      <c r="C863" s="155">
        <v>59</v>
      </c>
      <c r="D863" s="63" t="s">
        <v>906</v>
      </c>
      <c r="E863" s="155">
        <v>1978</v>
      </c>
      <c r="F863" s="155"/>
      <c r="G863" s="155" t="s">
        <v>34</v>
      </c>
      <c r="H863" s="155">
        <v>5</v>
      </c>
      <c r="I863" s="155">
        <f>J863*1.8</f>
        <v>10740.24</v>
      </c>
      <c r="J863" s="64">
        <v>5966.8</v>
      </c>
      <c r="K863" s="161" t="s">
        <v>42</v>
      </c>
      <c r="L863" s="163">
        <f t="shared" si="95"/>
        <v>1718438.4</v>
      </c>
      <c r="M863" s="163">
        <f t="shared" si="96"/>
        <v>167118.13440000001</v>
      </c>
      <c r="N863" s="163">
        <f t="shared" si="97"/>
        <v>1885556.5344</v>
      </c>
      <c r="O863" s="171">
        <v>160</v>
      </c>
      <c r="P863" s="171">
        <v>15.56</v>
      </c>
      <c r="Q863" s="162"/>
      <c r="R863" s="102"/>
      <c r="S863" s="162" t="s">
        <v>265</v>
      </c>
      <c r="T863" s="162" t="s">
        <v>596</v>
      </c>
      <c r="U863" s="96"/>
      <c r="V863" s="99"/>
      <c r="W863" s="99"/>
    </row>
    <row r="864" spans="2:23" ht="37.5" x14ac:dyDescent="0.3">
      <c r="C864" s="155">
        <v>60</v>
      </c>
      <c r="D864" s="63" t="s">
        <v>907</v>
      </c>
      <c r="E864" s="155">
        <v>1905</v>
      </c>
      <c r="F864" s="155"/>
      <c r="G864" s="155" t="s">
        <v>63</v>
      </c>
      <c r="H864" s="155">
        <v>1</v>
      </c>
      <c r="I864" s="155">
        <f>J864*1.8</f>
        <v>406.08</v>
      </c>
      <c r="J864" s="64">
        <v>225.6</v>
      </c>
      <c r="K864" s="161" t="s">
        <v>53</v>
      </c>
      <c r="L864" s="163">
        <f t="shared" si="95"/>
        <v>14769.129599999998</v>
      </c>
      <c r="M864" s="163">
        <f t="shared" si="96"/>
        <v>5400.8640000000005</v>
      </c>
      <c r="N864" s="163">
        <f t="shared" si="97"/>
        <v>20169.993599999998</v>
      </c>
      <c r="O864" s="171">
        <v>36.369999999999997</v>
      </c>
      <c r="P864" s="171">
        <v>13.3</v>
      </c>
      <c r="Q864" s="162"/>
      <c r="R864" s="102"/>
      <c r="S864" s="162" t="s">
        <v>265</v>
      </c>
      <c r="T864" s="162" t="s">
        <v>596</v>
      </c>
      <c r="U864" s="96"/>
      <c r="V864" s="99"/>
      <c r="W864" s="99"/>
    </row>
    <row r="865" spans="3:23" x14ac:dyDescent="0.3">
      <c r="C865" s="155"/>
      <c r="D865" s="63"/>
      <c r="E865" s="155"/>
      <c r="F865" s="155"/>
      <c r="G865" s="155"/>
      <c r="H865" s="155"/>
      <c r="I865" s="155"/>
      <c r="J865" s="64"/>
      <c r="K865" s="161" t="s">
        <v>104</v>
      </c>
      <c r="L865" s="163">
        <f>O865*I864</f>
        <v>116512.4736</v>
      </c>
      <c r="M865" s="163">
        <f>I864*P865</f>
        <v>2493.3311999999996</v>
      </c>
      <c r="N865" s="163">
        <f t="shared" si="97"/>
        <v>119005.8048</v>
      </c>
      <c r="O865" s="171">
        <v>286.92</v>
      </c>
      <c r="P865" s="171">
        <v>6.14</v>
      </c>
      <c r="Q865" s="162"/>
      <c r="R865" s="102"/>
      <c r="S865" s="162" t="s">
        <v>265</v>
      </c>
      <c r="T865" s="162" t="s">
        <v>596</v>
      </c>
      <c r="U865" s="96"/>
      <c r="V865" s="99"/>
      <c r="W865" s="99"/>
    </row>
    <row r="866" spans="3:23" ht="37.5" x14ac:dyDescent="0.3">
      <c r="C866" s="155">
        <v>61</v>
      </c>
      <c r="D866" s="63" t="s">
        <v>908</v>
      </c>
      <c r="E866" s="155">
        <v>1905</v>
      </c>
      <c r="F866" s="155"/>
      <c r="G866" s="155" t="s">
        <v>63</v>
      </c>
      <c r="H866" s="155">
        <v>1</v>
      </c>
      <c r="I866" s="155">
        <f>J866*1.8</f>
        <v>402.84000000000003</v>
      </c>
      <c r="J866" s="64">
        <v>223.8</v>
      </c>
      <c r="K866" s="161" t="s">
        <v>42</v>
      </c>
      <c r="L866" s="163">
        <f t="shared" si="95"/>
        <v>70497</v>
      </c>
      <c r="M866" s="163">
        <f t="shared" si="96"/>
        <v>6393.0708000000004</v>
      </c>
      <c r="N866" s="163">
        <f t="shared" si="97"/>
        <v>76890.070800000001</v>
      </c>
      <c r="O866" s="171">
        <v>175</v>
      </c>
      <c r="P866" s="171">
        <v>15.87</v>
      </c>
      <c r="Q866" s="162"/>
      <c r="R866" s="102"/>
      <c r="S866" s="162" t="s">
        <v>265</v>
      </c>
      <c r="T866" s="162" t="s">
        <v>596</v>
      </c>
      <c r="U866" s="96"/>
      <c r="V866" s="99"/>
      <c r="W866" s="99"/>
    </row>
    <row r="867" spans="3:23" x14ac:dyDescent="0.3">
      <c r="C867" s="155"/>
      <c r="D867" s="63"/>
      <c r="E867" s="155"/>
      <c r="F867" s="155"/>
      <c r="G867" s="155"/>
      <c r="H867" s="155"/>
      <c r="I867" s="155"/>
      <c r="J867" s="64"/>
      <c r="K867" s="161" t="s">
        <v>104</v>
      </c>
      <c r="L867" s="163">
        <f>O867*I866</f>
        <v>115582.85280000002</v>
      </c>
      <c r="M867" s="163">
        <f>I866*P867</f>
        <v>2473.4376000000002</v>
      </c>
      <c r="N867" s="163">
        <f t="shared" si="97"/>
        <v>118056.29040000003</v>
      </c>
      <c r="O867" s="171">
        <v>286.92</v>
      </c>
      <c r="P867" s="171">
        <v>6.14</v>
      </c>
      <c r="Q867" s="162"/>
      <c r="R867" s="102"/>
      <c r="S867" s="162" t="s">
        <v>265</v>
      </c>
      <c r="T867" s="162" t="s">
        <v>596</v>
      </c>
      <c r="U867" s="96"/>
      <c r="V867" s="99"/>
      <c r="W867" s="99"/>
    </row>
    <row r="868" spans="3:23" ht="37.5" x14ac:dyDescent="0.3">
      <c r="C868" s="155">
        <v>62</v>
      </c>
      <c r="D868" s="63" t="s">
        <v>909</v>
      </c>
      <c r="E868" s="155">
        <v>1905</v>
      </c>
      <c r="F868" s="155"/>
      <c r="G868" s="155" t="s">
        <v>63</v>
      </c>
      <c r="H868" s="155">
        <v>1</v>
      </c>
      <c r="I868" s="155">
        <f>J868*1.8</f>
        <v>403.74</v>
      </c>
      <c r="J868" s="64">
        <v>224.3</v>
      </c>
      <c r="K868" s="161" t="s">
        <v>42</v>
      </c>
      <c r="L868" s="163">
        <f t="shared" si="95"/>
        <v>70654.5</v>
      </c>
      <c r="M868" s="163">
        <f t="shared" si="96"/>
        <v>6407.3537999999999</v>
      </c>
      <c r="N868" s="163">
        <f t="shared" si="97"/>
        <v>77061.853799999997</v>
      </c>
      <c r="O868" s="171">
        <v>175</v>
      </c>
      <c r="P868" s="171">
        <v>15.87</v>
      </c>
      <c r="Q868" s="162"/>
      <c r="R868" s="102"/>
      <c r="S868" s="162" t="s">
        <v>265</v>
      </c>
      <c r="T868" s="162" t="s">
        <v>596</v>
      </c>
      <c r="U868" s="96"/>
      <c r="V868" s="99"/>
      <c r="W868" s="99"/>
    </row>
    <row r="869" spans="3:23" ht="37.5" x14ac:dyDescent="0.3">
      <c r="C869" s="155">
        <v>63</v>
      </c>
      <c r="D869" s="63" t="s">
        <v>910</v>
      </c>
      <c r="E869" s="155">
        <v>1917</v>
      </c>
      <c r="F869" s="155"/>
      <c r="G869" s="155" t="s">
        <v>63</v>
      </c>
      <c r="H869" s="155">
        <v>1</v>
      </c>
      <c r="I869" s="155">
        <f>J869*1.8</f>
        <v>357.3</v>
      </c>
      <c r="J869" s="64">
        <v>198.5</v>
      </c>
      <c r="K869" s="161" t="s">
        <v>42</v>
      </c>
      <c r="L869" s="163">
        <f t="shared" si="95"/>
        <v>62527.5</v>
      </c>
      <c r="M869" s="163">
        <f t="shared" si="96"/>
        <v>5670.3509999999997</v>
      </c>
      <c r="N869" s="163">
        <f t="shared" si="97"/>
        <v>68197.850999999995</v>
      </c>
      <c r="O869" s="171">
        <v>175</v>
      </c>
      <c r="P869" s="171">
        <v>15.87</v>
      </c>
      <c r="Q869" s="162"/>
      <c r="R869" s="102"/>
      <c r="S869" s="162" t="s">
        <v>265</v>
      </c>
      <c r="T869" s="162" t="s">
        <v>596</v>
      </c>
      <c r="U869" s="96"/>
      <c r="V869" s="99"/>
      <c r="W869" s="99"/>
    </row>
    <row r="870" spans="3:23" ht="37.5" x14ac:dyDescent="0.3">
      <c r="C870" s="155">
        <v>64</v>
      </c>
      <c r="D870" s="63" t="s">
        <v>911</v>
      </c>
      <c r="E870" s="155"/>
      <c r="F870" s="155"/>
      <c r="G870" s="155" t="s">
        <v>63</v>
      </c>
      <c r="H870" s="155">
        <v>1</v>
      </c>
      <c r="I870" s="155">
        <f>J870*1.8</f>
        <v>1045.3140000000001</v>
      </c>
      <c r="J870" s="64">
        <v>580.73</v>
      </c>
      <c r="K870" s="161" t="s">
        <v>42</v>
      </c>
      <c r="L870" s="163">
        <f t="shared" si="95"/>
        <v>135890.82</v>
      </c>
      <c r="M870" s="163">
        <f t="shared" si="96"/>
        <v>16578.680039999999</v>
      </c>
      <c r="N870" s="163">
        <f t="shared" si="97"/>
        <v>152469.50004000001</v>
      </c>
      <c r="O870" s="171">
        <v>130</v>
      </c>
      <c r="P870" s="171">
        <v>15.86</v>
      </c>
      <c r="Q870" s="162"/>
      <c r="R870" s="102"/>
      <c r="S870" s="162" t="s">
        <v>265</v>
      </c>
      <c r="T870" s="162" t="s">
        <v>596</v>
      </c>
      <c r="U870" s="96"/>
      <c r="V870" s="99"/>
      <c r="W870" s="99"/>
    </row>
    <row r="871" spans="3:23" ht="37.5" x14ac:dyDescent="0.3">
      <c r="C871" s="155">
        <v>65</v>
      </c>
      <c r="D871" s="63" t="s">
        <v>912</v>
      </c>
      <c r="E871" s="155">
        <v>1905</v>
      </c>
      <c r="F871" s="155"/>
      <c r="G871" s="155" t="s">
        <v>63</v>
      </c>
      <c r="H871" s="155">
        <v>1</v>
      </c>
      <c r="I871" s="155">
        <f>J871*1.8</f>
        <v>264.60000000000002</v>
      </c>
      <c r="J871" s="64">
        <v>147</v>
      </c>
      <c r="K871" s="161" t="s">
        <v>42</v>
      </c>
      <c r="L871" s="163">
        <f t="shared" si="95"/>
        <v>46305.000000000007</v>
      </c>
      <c r="M871" s="163">
        <f t="shared" si="96"/>
        <v>4199.2020000000002</v>
      </c>
      <c r="N871" s="163">
        <f t="shared" si="97"/>
        <v>50504.202000000005</v>
      </c>
      <c r="O871" s="171">
        <v>175</v>
      </c>
      <c r="P871" s="171">
        <v>15.87</v>
      </c>
      <c r="Q871" s="162"/>
      <c r="R871" s="102"/>
      <c r="S871" s="162" t="s">
        <v>265</v>
      </c>
      <c r="T871" s="162" t="s">
        <v>596</v>
      </c>
      <c r="U871" s="96"/>
      <c r="V871" s="99"/>
      <c r="W871" s="99"/>
    </row>
    <row r="872" spans="3:23" ht="37.5" x14ac:dyDescent="0.3">
      <c r="C872" s="155">
        <v>66</v>
      </c>
      <c r="D872" s="63" t="s">
        <v>913</v>
      </c>
      <c r="E872" s="155">
        <v>1969</v>
      </c>
      <c r="F872" s="155"/>
      <c r="G872" s="155" t="s">
        <v>34</v>
      </c>
      <c r="H872" s="155">
        <v>5</v>
      </c>
      <c r="I872" s="155">
        <v>9651.5</v>
      </c>
      <c r="J872" s="64">
        <v>5647.9</v>
      </c>
      <c r="K872" s="161" t="s">
        <v>42</v>
      </c>
      <c r="L872" s="163">
        <f t="shared" si="95"/>
        <v>1544240</v>
      </c>
      <c r="M872" s="163">
        <f t="shared" si="96"/>
        <v>150177.34</v>
      </c>
      <c r="N872" s="163">
        <f t="shared" si="97"/>
        <v>1694417.34</v>
      </c>
      <c r="O872" s="171">
        <v>160</v>
      </c>
      <c r="P872" s="171">
        <v>15.56</v>
      </c>
      <c r="Q872" s="162"/>
      <c r="R872" s="102"/>
      <c r="S872" s="162" t="s">
        <v>265</v>
      </c>
      <c r="T872" s="162" t="s">
        <v>596</v>
      </c>
      <c r="U872" s="96"/>
      <c r="V872" s="99"/>
      <c r="W872" s="99"/>
    </row>
    <row r="873" spans="3:23" ht="37.5" x14ac:dyDescent="0.3">
      <c r="C873" s="155">
        <v>67</v>
      </c>
      <c r="D873" s="63" t="s">
        <v>914</v>
      </c>
      <c r="E873" s="155">
        <v>1977</v>
      </c>
      <c r="F873" s="155"/>
      <c r="G873" s="155" t="s">
        <v>34</v>
      </c>
      <c r="H873" s="155">
        <v>5</v>
      </c>
      <c r="I873" s="155">
        <f t="shared" ref="I873:I878" si="99">J873*1.8</f>
        <v>10444.86</v>
      </c>
      <c r="J873" s="64">
        <v>5802.7</v>
      </c>
      <c r="K873" s="161" t="s">
        <v>42</v>
      </c>
      <c r="L873" s="163">
        <f t="shared" si="95"/>
        <v>1671177.6</v>
      </c>
      <c r="M873" s="163">
        <f t="shared" si="96"/>
        <v>162522.02160000001</v>
      </c>
      <c r="N873" s="163">
        <f t="shared" si="97"/>
        <v>1833699.6216000002</v>
      </c>
      <c r="O873" s="171">
        <v>160</v>
      </c>
      <c r="P873" s="171">
        <v>15.56</v>
      </c>
      <c r="Q873" s="162"/>
      <c r="R873" s="102"/>
      <c r="S873" s="162" t="s">
        <v>265</v>
      </c>
      <c r="T873" s="162" t="s">
        <v>596</v>
      </c>
      <c r="U873" s="96"/>
      <c r="V873" s="99"/>
      <c r="W873" s="99"/>
    </row>
    <row r="874" spans="3:23" ht="37.5" x14ac:dyDescent="0.3">
      <c r="C874" s="155">
        <v>68</v>
      </c>
      <c r="D874" s="63" t="s">
        <v>915</v>
      </c>
      <c r="E874" s="155">
        <v>1977</v>
      </c>
      <c r="F874" s="155"/>
      <c r="G874" s="155" t="s">
        <v>34</v>
      </c>
      <c r="H874" s="155">
        <v>5</v>
      </c>
      <c r="I874" s="155">
        <f t="shared" si="99"/>
        <v>6024.78</v>
      </c>
      <c r="J874" s="64">
        <v>3347.1</v>
      </c>
      <c r="K874" s="161" t="s">
        <v>42</v>
      </c>
      <c r="L874" s="163">
        <f t="shared" si="95"/>
        <v>963964.79999999993</v>
      </c>
      <c r="M874" s="163">
        <f t="shared" si="96"/>
        <v>93745.576799999995</v>
      </c>
      <c r="N874" s="163">
        <f t="shared" si="97"/>
        <v>1057710.3768</v>
      </c>
      <c r="O874" s="171">
        <v>160</v>
      </c>
      <c r="P874" s="171">
        <v>15.56</v>
      </c>
      <c r="Q874" s="162"/>
      <c r="R874" s="102"/>
      <c r="S874" s="162" t="s">
        <v>265</v>
      </c>
      <c r="T874" s="162" t="s">
        <v>596</v>
      </c>
      <c r="U874" s="96"/>
      <c r="V874" s="99"/>
      <c r="W874" s="99"/>
    </row>
    <row r="875" spans="3:23" ht="37.5" x14ac:dyDescent="0.3">
      <c r="C875" s="155">
        <v>69</v>
      </c>
      <c r="D875" s="63" t="s">
        <v>916</v>
      </c>
      <c r="E875" s="155">
        <v>1980</v>
      </c>
      <c r="F875" s="155"/>
      <c r="G875" s="155" t="s">
        <v>34</v>
      </c>
      <c r="H875" s="155">
        <v>5</v>
      </c>
      <c r="I875" s="155">
        <f t="shared" si="99"/>
        <v>7116.12</v>
      </c>
      <c r="J875" s="64">
        <v>3953.4</v>
      </c>
      <c r="K875" s="161" t="s">
        <v>42</v>
      </c>
      <c r="L875" s="163">
        <f t="shared" si="95"/>
        <v>1138579.2</v>
      </c>
      <c r="M875" s="163">
        <f t="shared" si="96"/>
        <v>110726.8272</v>
      </c>
      <c r="N875" s="163">
        <f t="shared" si="97"/>
        <v>1249306.0271999999</v>
      </c>
      <c r="O875" s="171">
        <v>160</v>
      </c>
      <c r="P875" s="171">
        <v>15.56</v>
      </c>
      <c r="Q875" s="162"/>
      <c r="R875" s="102"/>
      <c r="S875" s="162" t="s">
        <v>265</v>
      </c>
      <c r="T875" s="162" t="s">
        <v>596</v>
      </c>
      <c r="U875" s="96"/>
      <c r="V875" s="99"/>
      <c r="W875" s="99"/>
    </row>
    <row r="876" spans="3:23" ht="37.5" x14ac:dyDescent="0.3">
      <c r="C876" s="155">
        <v>70</v>
      </c>
      <c r="D876" s="63" t="s">
        <v>917</v>
      </c>
      <c r="E876" s="155">
        <v>1980</v>
      </c>
      <c r="F876" s="155"/>
      <c r="G876" s="155" t="s">
        <v>34</v>
      </c>
      <c r="H876" s="155">
        <v>5</v>
      </c>
      <c r="I876" s="155">
        <f t="shared" si="99"/>
        <v>9864.7199999999993</v>
      </c>
      <c r="J876" s="64">
        <v>5480.4</v>
      </c>
      <c r="K876" s="161" t="s">
        <v>42</v>
      </c>
      <c r="L876" s="163">
        <f t="shared" si="95"/>
        <v>1578355.2</v>
      </c>
      <c r="M876" s="163">
        <f t="shared" si="96"/>
        <v>153495.04319999999</v>
      </c>
      <c r="N876" s="163">
        <f t="shared" si="97"/>
        <v>1731850.2431999999</v>
      </c>
      <c r="O876" s="171">
        <v>160</v>
      </c>
      <c r="P876" s="171">
        <v>15.56</v>
      </c>
      <c r="Q876" s="162"/>
      <c r="R876" s="102"/>
      <c r="S876" s="162" t="s">
        <v>265</v>
      </c>
      <c r="T876" s="162" t="s">
        <v>596</v>
      </c>
      <c r="U876" s="96"/>
      <c r="V876" s="99"/>
      <c r="W876" s="99"/>
    </row>
    <row r="877" spans="3:23" ht="37.5" x14ac:dyDescent="0.3">
      <c r="C877" s="155">
        <v>71</v>
      </c>
      <c r="D877" s="63" t="s">
        <v>918</v>
      </c>
      <c r="E877" s="155">
        <v>1982</v>
      </c>
      <c r="F877" s="155"/>
      <c r="G877" s="155" t="s">
        <v>34</v>
      </c>
      <c r="H877" s="155">
        <v>5</v>
      </c>
      <c r="I877" s="155">
        <f t="shared" si="99"/>
        <v>8654.4</v>
      </c>
      <c r="J877" s="64">
        <v>4808</v>
      </c>
      <c r="K877" s="161" t="s">
        <v>42</v>
      </c>
      <c r="L877" s="163">
        <f t="shared" si="95"/>
        <v>1384704</v>
      </c>
      <c r="M877" s="163">
        <f t="shared" si="96"/>
        <v>134662.46400000001</v>
      </c>
      <c r="N877" s="163">
        <f t="shared" si="97"/>
        <v>1519366.4639999999</v>
      </c>
      <c r="O877" s="171">
        <v>160</v>
      </c>
      <c r="P877" s="171">
        <v>15.56</v>
      </c>
      <c r="Q877" s="162"/>
      <c r="R877" s="102"/>
      <c r="S877" s="162" t="s">
        <v>265</v>
      </c>
      <c r="T877" s="162" t="s">
        <v>596</v>
      </c>
      <c r="U877" s="96"/>
      <c r="V877" s="99"/>
      <c r="W877" s="99"/>
    </row>
    <row r="878" spans="3:23" ht="37.5" x14ac:dyDescent="0.3">
      <c r="C878" s="155">
        <v>72</v>
      </c>
      <c r="D878" s="63" t="s">
        <v>919</v>
      </c>
      <c r="E878" s="155">
        <v>1982</v>
      </c>
      <c r="F878" s="155"/>
      <c r="G878" s="155" t="s">
        <v>34</v>
      </c>
      <c r="H878" s="155">
        <v>5</v>
      </c>
      <c r="I878" s="160">
        <f t="shared" si="99"/>
        <v>5369.58</v>
      </c>
      <c r="J878" s="161">
        <v>2983.1</v>
      </c>
      <c r="K878" s="64" t="s">
        <v>42</v>
      </c>
      <c r="L878" s="163">
        <f t="shared" si="95"/>
        <v>859132.8</v>
      </c>
      <c r="M878" s="163">
        <f t="shared" si="96"/>
        <v>83550.664799999999</v>
      </c>
      <c r="N878" s="163">
        <f t="shared" si="97"/>
        <v>942683.46480000007</v>
      </c>
      <c r="O878" s="105">
        <v>160</v>
      </c>
      <c r="P878" s="171">
        <v>15.56</v>
      </c>
      <c r="Q878" s="162"/>
      <c r="R878" s="102"/>
      <c r="S878" s="162" t="s">
        <v>265</v>
      </c>
      <c r="T878" s="162" t="s">
        <v>596</v>
      </c>
      <c r="U878" s="96"/>
      <c r="V878" s="99"/>
      <c r="W878" s="99"/>
    </row>
    <row r="879" spans="3:23" ht="37.5" x14ac:dyDescent="0.3">
      <c r="C879" s="155">
        <v>73</v>
      </c>
      <c r="D879" s="63" t="s">
        <v>920</v>
      </c>
      <c r="E879" s="155">
        <v>1970</v>
      </c>
      <c r="F879" s="155"/>
      <c r="G879" s="155" t="s">
        <v>34</v>
      </c>
      <c r="H879" s="155">
        <v>5</v>
      </c>
      <c r="I879" s="160">
        <v>6436.6</v>
      </c>
      <c r="J879" s="161">
        <v>3897.2</v>
      </c>
      <c r="K879" s="64" t="s">
        <v>42</v>
      </c>
      <c r="L879" s="163">
        <f t="shared" si="95"/>
        <v>1029856</v>
      </c>
      <c r="M879" s="163">
        <f t="shared" si="96"/>
        <v>100153.49600000001</v>
      </c>
      <c r="N879" s="163">
        <f t="shared" si="97"/>
        <v>1130009.496</v>
      </c>
      <c r="O879" s="105">
        <v>160</v>
      </c>
      <c r="P879" s="171">
        <v>15.56</v>
      </c>
      <c r="Q879" s="162"/>
      <c r="R879" s="102"/>
      <c r="S879" s="162" t="s">
        <v>265</v>
      </c>
      <c r="T879" s="162" t="s">
        <v>596</v>
      </c>
      <c r="U879" s="96"/>
      <c r="V879" s="99"/>
      <c r="W879" s="99"/>
    </row>
    <row r="880" spans="3:23" ht="37.5" x14ac:dyDescent="0.3">
      <c r="C880" s="155">
        <v>74</v>
      </c>
      <c r="D880" s="63" t="s">
        <v>921</v>
      </c>
      <c r="E880" s="155">
        <v>1999</v>
      </c>
      <c r="F880" s="155"/>
      <c r="G880" s="155" t="s">
        <v>922</v>
      </c>
      <c r="H880" s="155">
        <v>5</v>
      </c>
      <c r="I880" s="160">
        <v>1380.4</v>
      </c>
      <c r="J880" s="161">
        <v>762.8</v>
      </c>
      <c r="K880" s="64" t="s">
        <v>229</v>
      </c>
      <c r="L880" s="163">
        <f t="shared" ref="L880:L885" si="100">O880*I880</f>
        <v>1378508.8520000002</v>
      </c>
      <c r="M880" s="163">
        <f t="shared" ref="M880:M885" si="101">I880*P880</f>
        <v>29499.148000000005</v>
      </c>
      <c r="N880" s="163">
        <f t="shared" ref="N880:N885" si="102">L880+M880</f>
        <v>1408008.0000000002</v>
      </c>
      <c r="O880" s="105">
        <v>998.63</v>
      </c>
      <c r="P880" s="171">
        <v>21.37</v>
      </c>
      <c r="Q880" s="162"/>
      <c r="R880" s="102"/>
      <c r="S880" s="162" t="s">
        <v>265</v>
      </c>
      <c r="T880" s="162" t="s">
        <v>596</v>
      </c>
      <c r="U880" s="96"/>
      <c r="V880" s="99"/>
      <c r="W880" s="99"/>
    </row>
    <row r="881" spans="2:24" ht="37.5" x14ac:dyDescent="0.3">
      <c r="C881" s="155">
        <v>75</v>
      </c>
      <c r="D881" s="63" t="s">
        <v>923</v>
      </c>
      <c r="E881" s="155">
        <v>1977</v>
      </c>
      <c r="F881" s="155"/>
      <c r="G881" s="155" t="s">
        <v>924</v>
      </c>
      <c r="H881" s="155">
        <v>5</v>
      </c>
      <c r="I881" s="160">
        <f>J881*1.8</f>
        <v>6734.808</v>
      </c>
      <c r="J881" s="161">
        <v>3741.56</v>
      </c>
      <c r="K881" s="64" t="s">
        <v>42</v>
      </c>
      <c r="L881" s="163">
        <f t="shared" si="100"/>
        <v>1035274.68576</v>
      </c>
      <c r="M881" s="163">
        <f t="shared" si="101"/>
        <v>104456.87208</v>
      </c>
      <c r="N881" s="163">
        <f t="shared" si="102"/>
        <v>1139731.5578399999</v>
      </c>
      <c r="O881" s="105">
        <v>153.72</v>
      </c>
      <c r="P881" s="171">
        <v>15.51</v>
      </c>
      <c r="Q881" s="162"/>
      <c r="R881" s="102"/>
      <c r="S881" s="162" t="s">
        <v>265</v>
      </c>
      <c r="T881" s="162" t="s">
        <v>596</v>
      </c>
      <c r="U881" s="96"/>
      <c r="V881" s="99"/>
      <c r="W881" s="99"/>
    </row>
    <row r="882" spans="2:24" ht="37.5" x14ac:dyDescent="0.3">
      <c r="C882" s="155">
        <v>76</v>
      </c>
      <c r="D882" s="63" t="s">
        <v>925</v>
      </c>
      <c r="E882" s="155">
        <v>1981</v>
      </c>
      <c r="F882" s="155"/>
      <c r="G882" s="155" t="s">
        <v>34</v>
      </c>
      <c r="H882" s="155">
        <v>5</v>
      </c>
      <c r="I882" s="160">
        <f>J882*1.8</f>
        <v>4539.42</v>
      </c>
      <c r="J882" s="161">
        <v>2521.9</v>
      </c>
      <c r="K882" s="64" t="s">
        <v>42</v>
      </c>
      <c r="L882" s="163">
        <f t="shared" si="100"/>
        <v>726307.2</v>
      </c>
      <c r="M882" s="163">
        <f t="shared" si="101"/>
        <v>70633.375200000009</v>
      </c>
      <c r="N882" s="163">
        <f t="shared" si="102"/>
        <v>796940.57519999996</v>
      </c>
      <c r="O882" s="105">
        <v>160</v>
      </c>
      <c r="P882" s="171">
        <v>15.56</v>
      </c>
      <c r="Q882" s="162"/>
      <c r="R882" s="102"/>
      <c r="S882" s="162" t="s">
        <v>265</v>
      </c>
      <c r="T882" s="162" t="s">
        <v>596</v>
      </c>
      <c r="U882" s="96"/>
      <c r="V882" s="99"/>
      <c r="W882" s="99"/>
    </row>
    <row r="883" spans="2:24" ht="37.5" x14ac:dyDescent="0.3">
      <c r="B883" s="155" t="s">
        <v>804</v>
      </c>
      <c r="C883" s="155">
        <v>77</v>
      </c>
      <c r="D883" s="63" t="s">
        <v>926</v>
      </c>
      <c r="E883" s="155">
        <v>1984</v>
      </c>
      <c r="G883" s="155" t="s">
        <v>83</v>
      </c>
      <c r="H883" s="155">
        <v>5</v>
      </c>
      <c r="I883" s="160">
        <f>J883*1.8</f>
        <v>11080.619999999999</v>
      </c>
      <c r="J883" s="161">
        <v>6155.9</v>
      </c>
      <c r="K883" s="64" t="s">
        <v>42</v>
      </c>
      <c r="L883" s="163">
        <f t="shared" si="100"/>
        <v>1703312.9063999997</v>
      </c>
      <c r="M883" s="163">
        <f t="shared" si="101"/>
        <v>171860.41619999998</v>
      </c>
      <c r="N883" s="163">
        <f t="shared" si="102"/>
        <v>1875173.3225999996</v>
      </c>
      <c r="O883" s="105">
        <v>153.72</v>
      </c>
      <c r="P883" s="171">
        <v>15.51</v>
      </c>
      <c r="Q883" s="162"/>
      <c r="R883" s="102"/>
      <c r="S883" s="162" t="s">
        <v>265</v>
      </c>
      <c r="T883" s="162" t="s">
        <v>596</v>
      </c>
      <c r="U883" s="96" t="s">
        <v>804</v>
      </c>
      <c r="V883" s="99"/>
      <c r="W883" s="99"/>
    </row>
    <row r="884" spans="2:24" ht="37.5" x14ac:dyDescent="0.3">
      <c r="C884" s="155">
        <v>78</v>
      </c>
      <c r="D884" s="63" t="s">
        <v>927</v>
      </c>
      <c r="E884" s="155">
        <v>1984</v>
      </c>
      <c r="F884" s="155">
        <v>2017</v>
      </c>
      <c r="G884" s="155" t="s">
        <v>34</v>
      </c>
      <c r="H884" s="155">
        <v>9</v>
      </c>
      <c r="I884" s="160">
        <f>J884*1.8</f>
        <v>2342.34</v>
      </c>
      <c r="J884" s="161">
        <v>1301.3</v>
      </c>
      <c r="K884" s="64" t="s">
        <v>42</v>
      </c>
      <c r="L884" s="163">
        <f t="shared" si="100"/>
        <v>372853.68120000005</v>
      </c>
      <c r="M884" s="163">
        <f t="shared" si="101"/>
        <v>7987.3794000000007</v>
      </c>
      <c r="N884" s="163">
        <f t="shared" si="102"/>
        <v>380841.06060000003</v>
      </c>
      <c r="O884" s="105">
        <v>159.18</v>
      </c>
      <c r="P884" s="171">
        <v>3.41</v>
      </c>
      <c r="Q884" s="162"/>
      <c r="R884" s="102"/>
      <c r="S884" s="162" t="s">
        <v>265</v>
      </c>
      <c r="T884" s="162" t="s">
        <v>596</v>
      </c>
      <c r="U884" s="96"/>
      <c r="V884" s="99"/>
      <c r="W884" s="99"/>
    </row>
    <row r="885" spans="2:24" ht="37.5" x14ac:dyDescent="0.3">
      <c r="C885" s="155">
        <v>79</v>
      </c>
      <c r="D885" s="63" t="s">
        <v>928</v>
      </c>
      <c r="E885" s="155">
        <v>1981</v>
      </c>
      <c r="F885" s="155"/>
      <c r="G885" s="155" t="s">
        <v>34</v>
      </c>
      <c r="H885" s="155">
        <v>5</v>
      </c>
      <c r="I885" s="160">
        <f>J885*1.8</f>
        <v>6116.58</v>
      </c>
      <c r="J885" s="161">
        <v>3398.1</v>
      </c>
      <c r="K885" s="64" t="s">
        <v>42</v>
      </c>
      <c r="L885" s="163">
        <f t="shared" si="100"/>
        <v>978652.8</v>
      </c>
      <c r="M885" s="163">
        <f t="shared" si="101"/>
        <v>95173.984800000006</v>
      </c>
      <c r="N885" s="163">
        <f t="shared" si="102"/>
        <v>1073826.7848</v>
      </c>
      <c r="O885" s="105">
        <v>160</v>
      </c>
      <c r="P885" s="171">
        <v>15.56</v>
      </c>
      <c r="Q885" s="162"/>
      <c r="R885" s="102"/>
      <c r="S885" s="162" t="s">
        <v>265</v>
      </c>
      <c r="T885" s="162" t="s">
        <v>596</v>
      </c>
      <c r="U885" s="96"/>
      <c r="V885" s="99"/>
      <c r="W885" s="99"/>
    </row>
    <row r="886" spans="2:24" x14ac:dyDescent="0.3">
      <c r="U886" s="99"/>
      <c r="V886" s="99"/>
      <c r="W886" s="99"/>
      <c r="X886" s="99"/>
    </row>
  </sheetData>
  <autoFilter ref="B16:AS16"/>
  <mergeCells count="26">
    <mergeCell ref="P7:T7"/>
    <mergeCell ref="P1:T1"/>
    <mergeCell ref="P2:T2"/>
    <mergeCell ref="P3:T3"/>
    <mergeCell ref="P4:T4"/>
    <mergeCell ref="P6:T6"/>
    <mergeCell ref="C13:C14"/>
    <mergeCell ref="D13:D14"/>
    <mergeCell ref="E13:F13"/>
    <mergeCell ref="G13:G14"/>
    <mergeCell ref="H13:H14"/>
    <mergeCell ref="L13:L14"/>
    <mergeCell ref="M13:M14"/>
    <mergeCell ref="N13:N14"/>
    <mergeCell ref="O13:O14"/>
    <mergeCell ref="P8:T8"/>
    <mergeCell ref="P9:T9"/>
    <mergeCell ref="D10:N10"/>
    <mergeCell ref="D11:P11"/>
    <mergeCell ref="I13:I14"/>
    <mergeCell ref="P13:P14"/>
    <mergeCell ref="Q13:Q14"/>
    <mergeCell ref="R13:R14"/>
    <mergeCell ref="S13:T13"/>
    <mergeCell ref="J13:J14"/>
    <mergeCell ref="K13:K14"/>
  </mergeCells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ППРБ_320</vt:lpstr>
      <vt:lpstr>Уточн суммы</vt:lpstr>
      <vt:lpstr>Проект ППРБ Сентябрь 2017</vt:lpstr>
      <vt:lpstr>2018-2019</vt:lpstr>
      <vt:lpstr>'2018-2019'!Область_печати</vt:lpstr>
      <vt:lpstr>ППРБ_320!Область_печати</vt:lpstr>
      <vt:lpstr>'Проект ППРБ Сентябрь 2017'!Область_печати</vt:lpstr>
      <vt:lpstr>'Уточн суммы'!Область_печати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Отдел по организации выпуска правовых актов</cp:lastModifiedBy>
  <cp:lastPrinted>2017-09-07T03:14:51Z</cp:lastPrinted>
  <dcterms:created xsi:type="dcterms:W3CDTF">2017-06-01T01:33:57Z</dcterms:created>
  <dcterms:modified xsi:type="dcterms:W3CDTF">2017-11-20T02:55:11Z</dcterms:modified>
</cp:coreProperties>
</file>